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Z:\pub\RA\State\CL\Population_Shelter_Needs\"/>
    </mc:Choice>
  </mc:AlternateContent>
  <xr:revisionPtr revIDLastSave="0" documentId="13_ncr:1_{7587B988-B8A3-4075-BA6E-136C1C5D1699}" xr6:coauthVersionLast="44" xr6:coauthVersionMax="44" xr10:uidLastSave="{00000000-0000-0000-0000-000000000000}"/>
  <bookViews>
    <workbookView xWindow="-120" yWindow="-120" windowWidth="29040" windowHeight="15840" xr2:uid="{263B0FB8-A27C-4929-AF54-06B4983E902D}"/>
  </bookViews>
  <sheets>
    <sheet name="WV_Communities_Demographic" sheetId="4" r:id="rId1"/>
    <sheet name="WV_Counties_State_Demographic" sheetId="5" r:id="rId2"/>
    <sheet name="Metadata" sheetId="2" r:id="rId3"/>
    <sheet name="Demographic_with_Formulas"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C58" i="5" l="1"/>
  <c r="BD58" i="5"/>
  <c r="BE58" i="5"/>
  <c r="BF58" i="5"/>
  <c r="BG58" i="5"/>
  <c r="BH58" i="5"/>
  <c r="BI58" i="5"/>
  <c r="BJ58" i="5"/>
  <c r="BK58" i="5"/>
  <c r="BL58" i="5"/>
  <c r="BM58" i="5"/>
  <c r="BN58" i="5"/>
  <c r="BO58" i="5"/>
  <c r="BP58" i="5"/>
  <c r="BQ58" i="5"/>
  <c r="BR58" i="5"/>
  <c r="BS58" i="5"/>
  <c r="BB58" i="5"/>
  <c r="BV60" i="5"/>
  <c r="BU60" i="5"/>
  <c r="BT60" i="5"/>
  <c r="AD60" i="5"/>
  <c r="AC60" i="5"/>
  <c r="AB60" i="5"/>
  <c r="AA60" i="5"/>
  <c r="Z60" i="5"/>
  <c r="BA60" i="5"/>
  <c r="AF58" i="5"/>
  <c r="AE58" i="5"/>
  <c r="BV58" i="5" l="1"/>
  <c r="BT58" i="5"/>
  <c r="BU58" i="5"/>
  <c r="AL58" i="5"/>
  <c r="AM58" i="5"/>
  <c r="AN58" i="5"/>
  <c r="AO58" i="5"/>
  <c r="AP58" i="5"/>
  <c r="AQ58" i="5"/>
  <c r="AR58" i="5"/>
  <c r="AS58" i="5"/>
  <c r="AT58" i="5"/>
  <c r="AU58" i="5"/>
  <c r="AV58" i="5"/>
  <c r="AW58" i="5"/>
  <c r="AX58" i="5"/>
  <c r="AY58" i="5"/>
  <c r="AZ58" i="5"/>
  <c r="AI58" i="5"/>
  <c r="AJ58" i="5"/>
  <c r="AK58" i="5"/>
  <c r="AH58" i="5"/>
  <c r="J58" i="5"/>
  <c r="K58" i="5"/>
  <c r="L58" i="5"/>
  <c r="M58" i="5"/>
  <c r="N58" i="5"/>
  <c r="O58" i="5"/>
  <c r="P58" i="5"/>
  <c r="Q58" i="5"/>
  <c r="R58" i="5"/>
  <c r="S58" i="5"/>
  <c r="T58" i="5"/>
  <c r="U58" i="5"/>
  <c r="V58" i="5"/>
  <c r="W58" i="5"/>
  <c r="X58" i="5"/>
  <c r="Y58" i="5"/>
  <c r="I58" i="5"/>
  <c r="G58" i="5"/>
  <c r="E58" i="5"/>
  <c r="D58" i="5"/>
  <c r="K352" i="1"/>
  <c r="M352" i="1" s="1"/>
  <c r="K347" i="1"/>
  <c r="M347" i="1" s="1"/>
  <c r="K341" i="1"/>
  <c r="M341" i="1" s="1"/>
  <c r="K338" i="1"/>
  <c r="M338" i="1" s="1"/>
  <c r="K331" i="1"/>
  <c r="M331" i="1" s="1"/>
  <c r="K326" i="1"/>
  <c r="K319" i="1"/>
  <c r="M319" i="1" s="1"/>
  <c r="K316" i="1"/>
  <c r="K310" i="1"/>
  <c r="K303" i="1"/>
  <c r="M303" i="1" s="1"/>
  <c r="K299" i="1"/>
  <c r="K296" i="1"/>
  <c r="M296" i="1" s="1"/>
  <c r="K292" i="1"/>
  <c r="K284" i="1"/>
  <c r="K275" i="1"/>
  <c r="M275" i="1" s="1"/>
  <c r="K268" i="1"/>
  <c r="M268" i="1" s="1"/>
  <c r="K259" i="1"/>
  <c r="M259" i="1" s="1"/>
  <c r="K247" i="1"/>
  <c r="K242" i="1"/>
  <c r="K238" i="1"/>
  <c r="K235" i="1"/>
  <c r="M235" i="1" s="1"/>
  <c r="K227" i="1"/>
  <c r="M227" i="1" s="1"/>
  <c r="K223" i="1"/>
  <c r="K219" i="1"/>
  <c r="M219" i="1" s="1"/>
  <c r="K214" i="1"/>
  <c r="K207" i="1"/>
  <c r="K200" i="1"/>
  <c r="M200" i="1" s="1"/>
  <c r="K193" i="1"/>
  <c r="K185" i="1"/>
  <c r="M185" i="1" s="1"/>
  <c r="K173" i="1"/>
  <c r="M173" i="1" s="1"/>
  <c r="K165" i="1"/>
  <c r="K157" i="1"/>
  <c r="K144" i="1"/>
  <c r="K137" i="1"/>
  <c r="M137" i="1" s="1"/>
  <c r="K133" i="1"/>
  <c r="K129" i="1"/>
  <c r="M129" i="1" s="1"/>
  <c r="K111" i="1"/>
  <c r="K104" i="1"/>
  <c r="M104" i="1" s="1"/>
  <c r="K100" i="1"/>
  <c r="M100" i="1" s="1"/>
  <c r="K88" i="1"/>
  <c r="K84" i="1"/>
  <c r="M84" i="1" s="1"/>
  <c r="K79" i="1"/>
  <c r="K75" i="1"/>
  <c r="M75" i="1" s="1"/>
  <c r="K65" i="1"/>
  <c r="K61" i="1"/>
  <c r="K57" i="1"/>
  <c r="M57" i="1" s="1"/>
  <c r="K45" i="1"/>
  <c r="K42" i="1"/>
  <c r="M42" i="1" s="1"/>
  <c r="K39" i="1"/>
  <c r="K36" i="1"/>
  <c r="M36" i="1" s="1"/>
  <c r="K31" i="1"/>
  <c r="M31" i="1" s="1"/>
  <c r="K23" i="1"/>
  <c r="M23" i="1" s="1"/>
  <c r="K17" i="1"/>
  <c r="M17" i="1" s="1"/>
  <c r="K11" i="1"/>
  <c r="M11" i="1" s="1"/>
  <c r="K7" i="1"/>
  <c r="M7" i="1" s="1"/>
  <c r="M4" i="1"/>
  <c r="M5" i="1"/>
  <c r="M6" i="1"/>
  <c r="M9" i="1"/>
  <c r="M10" i="1"/>
  <c r="M13" i="1"/>
  <c r="M14" i="1"/>
  <c r="M15" i="1"/>
  <c r="M16" i="1"/>
  <c r="M19" i="1"/>
  <c r="M20" i="1"/>
  <c r="M21" i="1"/>
  <c r="M22" i="1"/>
  <c r="M25" i="1"/>
  <c r="M26" i="1"/>
  <c r="M27" i="1"/>
  <c r="M28" i="1"/>
  <c r="M29" i="1"/>
  <c r="M30" i="1"/>
  <c r="M33" i="1"/>
  <c r="M34" i="1"/>
  <c r="M35" i="1"/>
  <c r="M38" i="1"/>
  <c r="M39" i="1"/>
  <c r="M41" i="1"/>
  <c r="M44" i="1"/>
  <c r="M45" i="1"/>
  <c r="M47" i="1"/>
  <c r="M48" i="1"/>
  <c r="M49" i="1"/>
  <c r="M50" i="1"/>
  <c r="M51" i="1"/>
  <c r="M52" i="1"/>
  <c r="M53" i="1"/>
  <c r="M54" i="1"/>
  <c r="M55" i="1"/>
  <c r="M56" i="1"/>
  <c r="M59" i="1"/>
  <c r="M60" i="1"/>
  <c r="M61" i="1"/>
  <c r="M63" i="1"/>
  <c r="M64" i="1"/>
  <c r="M65" i="1"/>
  <c r="M67" i="1"/>
  <c r="M68" i="1"/>
  <c r="M69" i="1"/>
  <c r="M70" i="1"/>
  <c r="M71" i="1"/>
  <c r="M72" i="1"/>
  <c r="M73" i="1"/>
  <c r="M74" i="1"/>
  <c r="M77" i="1"/>
  <c r="M78" i="1"/>
  <c r="M79" i="1"/>
  <c r="M81" i="1"/>
  <c r="M82" i="1"/>
  <c r="M83" i="1"/>
  <c r="M86" i="1"/>
  <c r="M87" i="1"/>
  <c r="M88" i="1"/>
  <c r="M90" i="1"/>
  <c r="M91" i="1"/>
  <c r="M92" i="1"/>
  <c r="M93" i="1"/>
  <c r="M94" i="1"/>
  <c r="M95" i="1"/>
  <c r="M96" i="1"/>
  <c r="M97" i="1"/>
  <c r="M98" i="1"/>
  <c r="M99" i="1"/>
  <c r="M102" i="1"/>
  <c r="M103" i="1"/>
  <c r="M106" i="1"/>
  <c r="M107" i="1"/>
  <c r="M108" i="1"/>
  <c r="M109" i="1"/>
  <c r="M110" i="1"/>
  <c r="M111" i="1"/>
  <c r="M113" i="1"/>
  <c r="M114" i="1"/>
  <c r="M115" i="1"/>
  <c r="M116" i="1"/>
  <c r="M117" i="1"/>
  <c r="M118" i="1"/>
  <c r="M119" i="1"/>
  <c r="M120" i="1"/>
  <c r="M121" i="1"/>
  <c r="M122" i="1"/>
  <c r="M123" i="1"/>
  <c r="M124" i="1"/>
  <c r="M125" i="1"/>
  <c r="M126" i="1"/>
  <c r="M127" i="1"/>
  <c r="M128" i="1"/>
  <c r="M131" i="1"/>
  <c r="M132" i="1"/>
  <c r="M133" i="1"/>
  <c r="M135" i="1"/>
  <c r="M136" i="1"/>
  <c r="M139" i="1"/>
  <c r="M140" i="1"/>
  <c r="M141" i="1"/>
  <c r="M142" i="1"/>
  <c r="M143" i="1"/>
  <c r="M144" i="1"/>
  <c r="M146" i="1"/>
  <c r="M147" i="1"/>
  <c r="M148" i="1"/>
  <c r="M149" i="1"/>
  <c r="M150" i="1"/>
  <c r="M151" i="1"/>
  <c r="M152" i="1"/>
  <c r="M153" i="1"/>
  <c r="M154" i="1"/>
  <c r="M155" i="1"/>
  <c r="M156" i="1"/>
  <c r="M157" i="1"/>
  <c r="M159" i="1"/>
  <c r="M160" i="1"/>
  <c r="M161" i="1"/>
  <c r="M162" i="1"/>
  <c r="M163" i="1"/>
  <c r="M164" i="1"/>
  <c r="M165" i="1"/>
  <c r="M167" i="1"/>
  <c r="M168" i="1"/>
  <c r="M169" i="1"/>
  <c r="M170" i="1"/>
  <c r="M171" i="1"/>
  <c r="M172" i="1"/>
  <c r="M175" i="1"/>
  <c r="M176" i="1"/>
  <c r="M177" i="1"/>
  <c r="M178" i="1"/>
  <c r="M179" i="1"/>
  <c r="M180" i="1"/>
  <c r="M181" i="1"/>
  <c r="M182" i="1"/>
  <c r="M183" i="1"/>
  <c r="M184" i="1"/>
  <c r="M187" i="1"/>
  <c r="M188" i="1"/>
  <c r="M189" i="1"/>
  <c r="M190" i="1"/>
  <c r="M191" i="1"/>
  <c r="M192" i="1"/>
  <c r="M193" i="1"/>
  <c r="M195" i="1"/>
  <c r="M196" i="1"/>
  <c r="M197" i="1"/>
  <c r="M198" i="1"/>
  <c r="M199" i="1"/>
  <c r="M202" i="1"/>
  <c r="M203" i="1"/>
  <c r="M204" i="1"/>
  <c r="M205" i="1"/>
  <c r="M206" i="1"/>
  <c r="M207" i="1"/>
  <c r="M209" i="1"/>
  <c r="M210" i="1"/>
  <c r="M211" i="1"/>
  <c r="M212" i="1"/>
  <c r="M213" i="1"/>
  <c r="M214" i="1"/>
  <c r="M216" i="1"/>
  <c r="M217" i="1"/>
  <c r="M218" i="1"/>
  <c r="M221" i="1"/>
  <c r="M222" i="1"/>
  <c r="M223" i="1"/>
  <c r="M225" i="1"/>
  <c r="M226" i="1"/>
  <c r="M229" i="1"/>
  <c r="M230" i="1"/>
  <c r="M231" i="1"/>
  <c r="M232" i="1"/>
  <c r="M233" i="1"/>
  <c r="M234" i="1"/>
  <c r="M237" i="1"/>
  <c r="M238" i="1"/>
  <c r="M240" i="1"/>
  <c r="M241" i="1"/>
  <c r="M242" i="1"/>
  <c r="M244" i="1"/>
  <c r="M245" i="1"/>
  <c r="M246" i="1"/>
  <c r="M247" i="1"/>
  <c r="M249" i="1"/>
  <c r="M250" i="1"/>
  <c r="M251" i="1"/>
  <c r="M252" i="1"/>
  <c r="M253" i="1"/>
  <c r="M254" i="1"/>
  <c r="M255" i="1"/>
  <c r="M256" i="1"/>
  <c r="M257" i="1"/>
  <c r="M258" i="1"/>
  <c r="M261" i="1"/>
  <c r="M262" i="1"/>
  <c r="M263" i="1"/>
  <c r="M264" i="1"/>
  <c r="M265" i="1"/>
  <c r="M266" i="1"/>
  <c r="M267" i="1"/>
  <c r="M270" i="1"/>
  <c r="M271" i="1"/>
  <c r="M272" i="1"/>
  <c r="M273" i="1"/>
  <c r="M274" i="1"/>
  <c r="M277" i="1"/>
  <c r="M278" i="1"/>
  <c r="M279" i="1"/>
  <c r="M280" i="1"/>
  <c r="M281" i="1"/>
  <c r="M282" i="1"/>
  <c r="M283" i="1"/>
  <c r="M284" i="1"/>
  <c r="M286" i="1"/>
  <c r="M287" i="1"/>
  <c r="M288" i="1"/>
  <c r="M289" i="1"/>
  <c r="M290" i="1"/>
  <c r="M291" i="1"/>
  <c r="M292" i="1"/>
  <c r="M294" i="1"/>
  <c r="M295" i="1"/>
  <c r="M298" i="1"/>
  <c r="M299" i="1"/>
  <c r="M301" i="1"/>
  <c r="M302" i="1"/>
  <c r="M305" i="1"/>
  <c r="M306" i="1"/>
  <c r="M307" i="1"/>
  <c r="M308" i="1"/>
  <c r="M309" i="1"/>
  <c r="M310" i="1"/>
  <c r="M312" i="1"/>
  <c r="M313" i="1"/>
  <c r="M314" i="1"/>
  <c r="M315" i="1"/>
  <c r="M316" i="1"/>
  <c r="M318" i="1"/>
  <c r="M321" i="1"/>
  <c r="M322" i="1"/>
  <c r="M323" i="1"/>
  <c r="M324" i="1"/>
  <c r="M325" i="1"/>
  <c r="M326" i="1"/>
  <c r="M328" i="1"/>
  <c r="M329" i="1"/>
  <c r="M330" i="1"/>
  <c r="M333" i="1"/>
  <c r="M334" i="1"/>
  <c r="M335" i="1"/>
  <c r="M336" i="1"/>
  <c r="M337" i="1"/>
  <c r="M340" i="1"/>
  <c r="M343" i="1"/>
  <c r="M344" i="1"/>
  <c r="M345" i="1"/>
  <c r="M346" i="1"/>
  <c r="M349" i="1"/>
  <c r="M350" i="1"/>
  <c r="M351" i="1"/>
  <c r="AC58" i="5" l="1"/>
  <c r="F58" i="5"/>
  <c r="AB58" i="5"/>
  <c r="AA58" i="5"/>
  <c r="H58" i="5"/>
  <c r="Z58" i="5"/>
  <c r="AD58" i="5"/>
  <c r="BA58" i="5"/>
  <c r="CC24" i="1"/>
  <c r="CB24" i="1"/>
  <c r="CA24" i="1"/>
  <c r="AP24" i="1"/>
  <c r="AQ24" i="1"/>
  <c r="AR24" i="1"/>
  <c r="AS24" i="1"/>
  <c r="AT24" i="1"/>
  <c r="AU24" i="1"/>
  <c r="AV24" i="1"/>
  <c r="AW24" i="1"/>
  <c r="AX24" i="1"/>
  <c r="AY24" i="1"/>
  <c r="AZ24" i="1"/>
  <c r="BA24" i="1"/>
  <c r="BB24" i="1"/>
  <c r="BC24" i="1"/>
  <c r="BD24" i="1"/>
  <c r="BE24" i="1"/>
  <c r="BF24" i="1"/>
  <c r="BG24" i="1"/>
  <c r="AO24" i="1"/>
  <c r="BH28" i="1"/>
  <c r="BH83" i="1"/>
  <c r="AN83" i="1"/>
  <c r="AG83" i="1"/>
  <c r="AH83" i="1"/>
  <c r="AI83" i="1"/>
  <c r="AJ83" i="1"/>
  <c r="AK83" i="1"/>
  <c r="AN28" i="1"/>
  <c r="AG28" i="1"/>
  <c r="AH28" i="1"/>
  <c r="AI28" i="1"/>
  <c r="AJ28" i="1"/>
  <c r="AK28" i="1"/>
  <c r="CC348" i="1"/>
  <c r="CB348" i="1"/>
  <c r="CA348" i="1"/>
  <c r="AP348" i="1"/>
  <c r="AQ348" i="1"/>
  <c r="AR348" i="1"/>
  <c r="AS348" i="1"/>
  <c r="AT348" i="1"/>
  <c r="AU348" i="1"/>
  <c r="AV348" i="1"/>
  <c r="AW348" i="1"/>
  <c r="AX348" i="1"/>
  <c r="AY348" i="1"/>
  <c r="AZ348" i="1"/>
  <c r="BA348" i="1"/>
  <c r="BB348" i="1"/>
  <c r="BC348" i="1"/>
  <c r="BD348" i="1"/>
  <c r="BE348" i="1"/>
  <c r="BF348" i="1"/>
  <c r="BG348" i="1"/>
  <c r="AO348" i="1"/>
  <c r="N348" i="1"/>
  <c r="P348" i="1"/>
  <c r="O348" i="1" s="1"/>
  <c r="Q348" i="1"/>
  <c r="R348" i="1"/>
  <c r="S348" i="1"/>
  <c r="T348" i="1"/>
  <c r="U348" i="1"/>
  <c r="V348" i="1"/>
  <c r="W348" i="1"/>
  <c r="X348" i="1"/>
  <c r="Y348" i="1"/>
  <c r="Z348" i="1"/>
  <c r="AA348" i="1"/>
  <c r="AB348" i="1"/>
  <c r="AC348" i="1"/>
  <c r="AD348" i="1"/>
  <c r="AE348" i="1"/>
  <c r="AF348" i="1"/>
  <c r="L348" i="1"/>
  <c r="M348" i="1" s="1"/>
  <c r="CC342" i="1"/>
  <c r="CB342" i="1"/>
  <c r="CA342" i="1"/>
  <c r="AP342" i="1"/>
  <c r="AQ342" i="1"/>
  <c r="AR342" i="1"/>
  <c r="AS342" i="1"/>
  <c r="AT342" i="1"/>
  <c r="AU342" i="1"/>
  <c r="AV342" i="1"/>
  <c r="AW342" i="1"/>
  <c r="AX342" i="1"/>
  <c r="AY342" i="1"/>
  <c r="AZ342" i="1"/>
  <c r="BA342" i="1"/>
  <c r="BB342" i="1"/>
  <c r="BC342" i="1"/>
  <c r="BD342" i="1"/>
  <c r="BE342" i="1"/>
  <c r="BF342" i="1"/>
  <c r="BG342" i="1"/>
  <c r="AO342" i="1"/>
  <c r="N342" i="1"/>
  <c r="P342" i="1"/>
  <c r="Q342" i="1"/>
  <c r="R342" i="1"/>
  <c r="S342" i="1"/>
  <c r="T342" i="1"/>
  <c r="U342" i="1"/>
  <c r="V342" i="1"/>
  <c r="W342" i="1"/>
  <c r="X342" i="1"/>
  <c r="Y342" i="1"/>
  <c r="Z342" i="1"/>
  <c r="AA342" i="1"/>
  <c r="AB342" i="1"/>
  <c r="AC342" i="1"/>
  <c r="AD342" i="1"/>
  <c r="AE342" i="1"/>
  <c r="AF342" i="1"/>
  <c r="L342" i="1"/>
  <c r="M342" i="1" s="1"/>
  <c r="CC339" i="1"/>
  <c r="CB339" i="1"/>
  <c r="CA339" i="1"/>
  <c r="AP339" i="1"/>
  <c r="AQ339" i="1"/>
  <c r="AR339" i="1"/>
  <c r="AS339" i="1"/>
  <c r="AT339" i="1"/>
  <c r="AU339" i="1"/>
  <c r="AV339" i="1"/>
  <c r="AW339" i="1"/>
  <c r="AX339" i="1"/>
  <c r="AY339" i="1"/>
  <c r="AZ339" i="1"/>
  <c r="BA339" i="1"/>
  <c r="BB339" i="1"/>
  <c r="BC339" i="1"/>
  <c r="BD339" i="1"/>
  <c r="BE339" i="1"/>
  <c r="BF339" i="1"/>
  <c r="BG339" i="1"/>
  <c r="AO339" i="1"/>
  <c r="N339" i="1"/>
  <c r="P339" i="1"/>
  <c r="Q339" i="1"/>
  <c r="R339" i="1"/>
  <c r="S339" i="1"/>
  <c r="T339" i="1"/>
  <c r="U339" i="1"/>
  <c r="V339" i="1"/>
  <c r="W339" i="1"/>
  <c r="X339" i="1"/>
  <c r="Y339" i="1"/>
  <c r="Z339" i="1"/>
  <c r="AA339" i="1"/>
  <c r="AB339" i="1"/>
  <c r="AC339" i="1"/>
  <c r="AD339" i="1"/>
  <c r="AE339" i="1"/>
  <c r="AF339" i="1"/>
  <c r="L339" i="1"/>
  <c r="M339" i="1" s="1"/>
  <c r="CC332" i="1"/>
  <c r="CB332" i="1"/>
  <c r="CA332" i="1"/>
  <c r="AP332" i="1"/>
  <c r="AQ332" i="1"/>
  <c r="AR332" i="1"/>
  <c r="AS332" i="1"/>
  <c r="AT332" i="1"/>
  <c r="AU332" i="1"/>
  <c r="AV332" i="1"/>
  <c r="AW332" i="1"/>
  <c r="AX332" i="1"/>
  <c r="AY332" i="1"/>
  <c r="AZ332" i="1"/>
  <c r="BA332" i="1"/>
  <c r="BB332" i="1"/>
  <c r="BC332" i="1"/>
  <c r="BD332" i="1"/>
  <c r="BE332" i="1"/>
  <c r="BF332" i="1"/>
  <c r="BG332" i="1"/>
  <c r="AO332" i="1"/>
  <c r="N332" i="1"/>
  <c r="P332" i="1"/>
  <c r="Q332" i="1"/>
  <c r="R332" i="1"/>
  <c r="S332" i="1"/>
  <c r="T332" i="1"/>
  <c r="U332" i="1"/>
  <c r="V332" i="1"/>
  <c r="W332" i="1"/>
  <c r="X332" i="1"/>
  <c r="Y332" i="1"/>
  <c r="Z332" i="1"/>
  <c r="AA332" i="1"/>
  <c r="AB332" i="1"/>
  <c r="AC332" i="1"/>
  <c r="AD332" i="1"/>
  <c r="AE332" i="1"/>
  <c r="AF332" i="1"/>
  <c r="L332" i="1"/>
  <c r="M332" i="1" s="1"/>
  <c r="CC327" i="1"/>
  <c r="CB327" i="1"/>
  <c r="CA327" i="1"/>
  <c r="AP327" i="1"/>
  <c r="AQ327" i="1"/>
  <c r="AR327" i="1"/>
  <c r="AS327" i="1"/>
  <c r="AT327" i="1"/>
  <c r="AU327" i="1"/>
  <c r="AV327" i="1"/>
  <c r="AW327" i="1"/>
  <c r="AX327" i="1"/>
  <c r="AY327" i="1"/>
  <c r="AZ327" i="1"/>
  <c r="BA327" i="1"/>
  <c r="BB327" i="1"/>
  <c r="BC327" i="1"/>
  <c r="BD327" i="1"/>
  <c r="BE327" i="1"/>
  <c r="BF327" i="1"/>
  <c r="BG327" i="1"/>
  <c r="AO327" i="1"/>
  <c r="N327" i="1"/>
  <c r="P327" i="1"/>
  <c r="Q327" i="1"/>
  <c r="R327" i="1"/>
  <c r="S327" i="1"/>
  <c r="T327" i="1"/>
  <c r="U327" i="1"/>
  <c r="V327" i="1"/>
  <c r="W327" i="1"/>
  <c r="X327" i="1"/>
  <c r="Y327" i="1"/>
  <c r="Z327" i="1"/>
  <c r="AA327" i="1"/>
  <c r="AB327" i="1"/>
  <c r="AC327" i="1"/>
  <c r="AD327" i="1"/>
  <c r="AE327" i="1"/>
  <c r="AF327" i="1"/>
  <c r="L327" i="1"/>
  <c r="M327" i="1" s="1"/>
  <c r="CC320" i="1"/>
  <c r="CB320" i="1"/>
  <c r="CA320" i="1"/>
  <c r="AP320" i="1"/>
  <c r="AQ320" i="1"/>
  <c r="AR320" i="1"/>
  <c r="AS320" i="1"/>
  <c r="AT320" i="1"/>
  <c r="AU320" i="1"/>
  <c r="AV320" i="1"/>
  <c r="AW320" i="1"/>
  <c r="AX320" i="1"/>
  <c r="AY320" i="1"/>
  <c r="AZ320" i="1"/>
  <c r="BA320" i="1"/>
  <c r="BB320" i="1"/>
  <c r="BC320" i="1"/>
  <c r="BD320" i="1"/>
  <c r="BE320" i="1"/>
  <c r="BF320" i="1"/>
  <c r="BG320" i="1"/>
  <c r="AO320" i="1"/>
  <c r="N320" i="1"/>
  <c r="P320" i="1"/>
  <c r="Q320" i="1"/>
  <c r="R320" i="1"/>
  <c r="S320" i="1"/>
  <c r="T320" i="1"/>
  <c r="U320" i="1"/>
  <c r="V320" i="1"/>
  <c r="W320" i="1"/>
  <c r="X320" i="1"/>
  <c r="Y320" i="1"/>
  <c r="Z320" i="1"/>
  <c r="AA320" i="1"/>
  <c r="AB320" i="1"/>
  <c r="AC320" i="1"/>
  <c r="AD320" i="1"/>
  <c r="AE320" i="1"/>
  <c r="AF320" i="1"/>
  <c r="L320" i="1"/>
  <c r="M320" i="1" s="1"/>
  <c r="CC317" i="1"/>
  <c r="CB317" i="1"/>
  <c r="CA317" i="1"/>
  <c r="AP317" i="1"/>
  <c r="AQ317" i="1"/>
  <c r="AR317" i="1"/>
  <c r="AS317" i="1"/>
  <c r="AT317" i="1"/>
  <c r="AU317" i="1"/>
  <c r="AV317" i="1"/>
  <c r="AW317" i="1"/>
  <c r="AX317" i="1"/>
  <c r="AY317" i="1"/>
  <c r="AZ317" i="1"/>
  <c r="BA317" i="1"/>
  <c r="BB317" i="1"/>
  <c r="BC317" i="1"/>
  <c r="BD317" i="1"/>
  <c r="BE317" i="1"/>
  <c r="BF317" i="1"/>
  <c r="BG317" i="1"/>
  <c r="AO317" i="1"/>
  <c r="N317" i="1"/>
  <c r="P317" i="1"/>
  <c r="Q317" i="1"/>
  <c r="R317" i="1"/>
  <c r="S317" i="1"/>
  <c r="T317" i="1"/>
  <c r="U317" i="1"/>
  <c r="V317" i="1"/>
  <c r="W317" i="1"/>
  <c r="X317" i="1"/>
  <c r="Y317" i="1"/>
  <c r="Z317" i="1"/>
  <c r="AA317" i="1"/>
  <c r="AB317" i="1"/>
  <c r="AC317" i="1"/>
  <c r="AD317" i="1"/>
  <c r="AE317" i="1"/>
  <c r="AF317" i="1"/>
  <c r="L317" i="1"/>
  <c r="M317" i="1" s="1"/>
  <c r="CC311" i="1"/>
  <c r="CB311" i="1"/>
  <c r="CA311" i="1"/>
  <c r="AP311" i="1"/>
  <c r="AQ311" i="1"/>
  <c r="AR311" i="1"/>
  <c r="AS311" i="1"/>
  <c r="AT311" i="1"/>
  <c r="AU311" i="1"/>
  <c r="AV311" i="1"/>
  <c r="AW311" i="1"/>
  <c r="AX311" i="1"/>
  <c r="AY311" i="1"/>
  <c r="AZ311" i="1"/>
  <c r="BA311" i="1"/>
  <c r="BB311" i="1"/>
  <c r="BC311" i="1"/>
  <c r="BD311" i="1"/>
  <c r="BE311" i="1"/>
  <c r="BF311" i="1"/>
  <c r="BG311" i="1"/>
  <c r="AO311" i="1"/>
  <c r="N311" i="1"/>
  <c r="P311" i="1"/>
  <c r="Q311" i="1"/>
  <c r="R311" i="1"/>
  <c r="S311" i="1"/>
  <c r="T311" i="1"/>
  <c r="U311" i="1"/>
  <c r="V311" i="1"/>
  <c r="W311" i="1"/>
  <c r="X311" i="1"/>
  <c r="Y311" i="1"/>
  <c r="Z311" i="1"/>
  <c r="AA311" i="1"/>
  <c r="AB311" i="1"/>
  <c r="AC311" i="1"/>
  <c r="AD311" i="1"/>
  <c r="AE311" i="1"/>
  <c r="AF311" i="1"/>
  <c r="L311" i="1"/>
  <c r="M311" i="1" s="1"/>
  <c r="CC304" i="1"/>
  <c r="CB304" i="1"/>
  <c r="CA304" i="1"/>
  <c r="AP304" i="1"/>
  <c r="AQ304" i="1"/>
  <c r="AR304" i="1"/>
  <c r="AS304" i="1"/>
  <c r="AT304" i="1"/>
  <c r="AU304" i="1"/>
  <c r="AV304" i="1"/>
  <c r="AW304" i="1"/>
  <c r="AX304" i="1"/>
  <c r="AY304" i="1"/>
  <c r="AZ304" i="1"/>
  <c r="BA304" i="1"/>
  <c r="BB304" i="1"/>
  <c r="BC304" i="1"/>
  <c r="BD304" i="1"/>
  <c r="BE304" i="1"/>
  <c r="BF304" i="1"/>
  <c r="BG304" i="1"/>
  <c r="AO304" i="1"/>
  <c r="N304" i="1"/>
  <c r="P304" i="1"/>
  <c r="Q304" i="1"/>
  <c r="R304" i="1"/>
  <c r="S304" i="1"/>
  <c r="T304" i="1"/>
  <c r="U304" i="1"/>
  <c r="V304" i="1"/>
  <c r="W304" i="1"/>
  <c r="X304" i="1"/>
  <c r="Y304" i="1"/>
  <c r="Z304" i="1"/>
  <c r="AA304" i="1"/>
  <c r="AB304" i="1"/>
  <c r="AC304" i="1"/>
  <c r="AD304" i="1"/>
  <c r="AE304" i="1"/>
  <c r="AF304" i="1"/>
  <c r="L304" i="1"/>
  <c r="M304" i="1" s="1"/>
  <c r="CC300" i="1"/>
  <c r="CB300" i="1"/>
  <c r="CA300" i="1"/>
  <c r="AP300" i="1"/>
  <c r="AQ300" i="1"/>
  <c r="AR300" i="1"/>
  <c r="AS300" i="1"/>
  <c r="AT300" i="1"/>
  <c r="AU300" i="1"/>
  <c r="AV300" i="1"/>
  <c r="AW300" i="1"/>
  <c r="AX300" i="1"/>
  <c r="AY300" i="1"/>
  <c r="AZ300" i="1"/>
  <c r="BA300" i="1"/>
  <c r="BB300" i="1"/>
  <c r="BC300" i="1"/>
  <c r="BD300" i="1"/>
  <c r="BE300" i="1"/>
  <c r="BF300" i="1"/>
  <c r="BG300" i="1"/>
  <c r="AO300" i="1"/>
  <c r="N300" i="1"/>
  <c r="P300" i="1"/>
  <c r="Q300" i="1"/>
  <c r="R300" i="1"/>
  <c r="S300" i="1"/>
  <c r="T300" i="1"/>
  <c r="U300" i="1"/>
  <c r="V300" i="1"/>
  <c r="W300" i="1"/>
  <c r="X300" i="1"/>
  <c r="Y300" i="1"/>
  <c r="Z300" i="1"/>
  <c r="AA300" i="1"/>
  <c r="AB300" i="1"/>
  <c r="AC300" i="1"/>
  <c r="AD300" i="1"/>
  <c r="AE300" i="1"/>
  <c r="AF300" i="1"/>
  <c r="L300" i="1"/>
  <c r="M300" i="1" s="1"/>
  <c r="CC297" i="1"/>
  <c r="CB297" i="1"/>
  <c r="CA297" i="1"/>
  <c r="AP297" i="1"/>
  <c r="AQ297" i="1"/>
  <c r="AR297" i="1"/>
  <c r="AS297" i="1"/>
  <c r="AT297" i="1"/>
  <c r="AU297" i="1"/>
  <c r="AV297" i="1"/>
  <c r="AW297" i="1"/>
  <c r="AX297" i="1"/>
  <c r="AY297" i="1"/>
  <c r="AZ297" i="1"/>
  <c r="BA297" i="1"/>
  <c r="BB297" i="1"/>
  <c r="BC297" i="1"/>
  <c r="BD297" i="1"/>
  <c r="BE297" i="1"/>
  <c r="BF297" i="1"/>
  <c r="BG297" i="1"/>
  <c r="AO297" i="1"/>
  <c r="N297" i="1"/>
  <c r="P297" i="1"/>
  <c r="Q297" i="1"/>
  <c r="R297" i="1"/>
  <c r="S297" i="1"/>
  <c r="T297" i="1"/>
  <c r="U297" i="1"/>
  <c r="V297" i="1"/>
  <c r="W297" i="1"/>
  <c r="X297" i="1"/>
  <c r="Y297" i="1"/>
  <c r="Z297" i="1"/>
  <c r="AA297" i="1"/>
  <c r="AB297" i="1"/>
  <c r="AC297" i="1"/>
  <c r="AD297" i="1"/>
  <c r="AE297" i="1"/>
  <c r="AF297" i="1"/>
  <c r="L297" i="1"/>
  <c r="M297" i="1" s="1"/>
  <c r="CC293" i="1"/>
  <c r="CB293" i="1"/>
  <c r="CA293" i="1"/>
  <c r="AP293" i="1"/>
  <c r="AQ293" i="1"/>
  <c r="AR293" i="1"/>
  <c r="AS293" i="1"/>
  <c r="AT293" i="1"/>
  <c r="AU293" i="1"/>
  <c r="AV293" i="1"/>
  <c r="AW293" i="1"/>
  <c r="AX293" i="1"/>
  <c r="AY293" i="1"/>
  <c r="AZ293" i="1"/>
  <c r="BA293" i="1"/>
  <c r="BB293" i="1"/>
  <c r="BC293" i="1"/>
  <c r="BD293" i="1"/>
  <c r="BE293" i="1"/>
  <c r="BF293" i="1"/>
  <c r="BG293" i="1"/>
  <c r="AO293" i="1"/>
  <c r="N293" i="1"/>
  <c r="P293" i="1"/>
  <c r="Q293" i="1"/>
  <c r="R293" i="1"/>
  <c r="S293" i="1"/>
  <c r="T293" i="1"/>
  <c r="U293" i="1"/>
  <c r="V293" i="1"/>
  <c r="W293" i="1"/>
  <c r="X293" i="1"/>
  <c r="Y293" i="1"/>
  <c r="Z293" i="1"/>
  <c r="AA293" i="1"/>
  <c r="AB293" i="1"/>
  <c r="AC293" i="1"/>
  <c r="AD293" i="1"/>
  <c r="AE293" i="1"/>
  <c r="AF293" i="1"/>
  <c r="L293" i="1"/>
  <c r="M293" i="1" s="1"/>
  <c r="CC285" i="1"/>
  <c r="CB285" i="1"/>
  <c r="CA285" i="1"/>
  <c r="AP285" i="1"/>
  <c r="AQ285" i="1"/>
  <c r="AR285" i="1"/>
  <c r="AS285" i="1"/>
  <c r="AT285" i="1"/>
  <c r="AU285" i="1"/>
  <c r="AV285" i="1"/>
  <c r="AW285" i="1"/>
  <c r="AX285" i="1"/>
  <c r="AY285" i="1"/>
  <c r="AZ285" i="1"/>
  <c r="BA285" i="1"/>
  <c r="BB285" i="1"/>
  <c r="BC285" i="1"/>
  <c r="BD285" i="1"/>
  <c r="BE285" i="1"/>
  <c r="BF285" i="1"/>
  <c r="BG285" i="1"/>
  <c r="AO285" i="1"/>
  <c r="N285" i="1"/>
  <c r="P285" i="1"/>
  <c r="Q285" i="1"/>
  <c r="R285" i="1"/>
  <c r="S285" i="1"/>
  <c r="T285" i="1"/>
  <c r="U285" i="1"/>
  <c r="V285" i="1"/>
  <c r="W285" i="1"/>
  <c r="X285" i="1"/>
  <c r="Y285" i="1"/>
  <c r="Z285" i="1"/>
  <c r="AA285" i="1"/>
  <c r="AB285" i="1"/>
  <c r="AC285" i="1"/>
  <c r="AD285" i="1"/>
  <c r="AE285" i="1"/>
  <c r="AF285" i="1"/>
  <c r="L285" i="1"/>
  <c r="M285" i="1" s="1"/>
  <c r="CC276" i="1"/>
  <c r="CB276" i="1"/>
  <c r="CA276" i="1"/>
  <c r="AP276" i="1"/>
  <c r="AQ276" i="1"/>
  <c r="AR276" i="1"/>
  <c r="AS276" i="1"/>
  <c r="AT276" i="1"/>
  <c r="AU276" i="1"/>
  <c r="AV276" i="1"/>
  <c r="AW276" i="1"/>
  <c r="AX276" i="1"/>
  <c r="AY276" i="1"/>
  <c r="AZ276" i="1"/>
  <c r="BA276" i="1"/>
  <c r="BB276" i="1"/>
  <c r="BC276" i="1"/>
  <c r="BD276" i="1"/>
  <c r="BE276" i="1"/>
  <c r="BF276" i="1"/>
  <c r="BG276" i="1"/>
  <c r="AO276" i="1"/>
  <c r="N276" i="1"/>
  <c r="P276" i="1"/>
  <c r="Q276" i="1"/>
  <c r="R276" i="1"/>
  <c r="S276" i="1"/>
  <c r="T276" i="1"/>
  <c r="U276" i="1"/>
  <c r="V276" i="1"/>
  <c r="W276" i="1"/>
  <c r="X276" i="1"/>
  <c r="Y276" i="1"/>
  <c r="Z276" i="1"/>
  <c r="AA276" i="1"/>
  <c r="AB276" i="1"/>
  <c r="AC276" i="1"/>
  <c r="AD276" i="1"/>
  <c r="AE276" i="1"/>
  <c r="AF276" i="1"/>
  <c r="L276" i="1"/>
  <c r="M276" i="1" s="1"/>
  <c r="CC269" i="1"/>
  <c r="CB269" i="1"/>
  <c r="CA269" i="1"/>
  <c r="AP269" i="1"/>
  <c r="AQ269" i="1"/>
  <c r="AR269" i="1"/>
  <c r="AS269" i="1"/>
  <c r="AT269" i="1"/>
  <c r="AU269" i="1"/>
  <c r="AV269" i="1"/>
  <c r="AW269" i="1"/>
  <c r="AX269" i="1"/>
  <c r="AY269" i="1"/>
  <c r="AZ269" i="1"/>
  <c r="BA269" i="1"/>
  <c r="BB269" i="1"/>
  <c r="BC269" i="1"/>
  <c r="BD269" i="1"/>
  <c r="BE269" i="1"/>
  <c r="BF269" i="1"/>
  <c r="BG269" i="1"/>
  <c r="AO269" i="1"/>
  <c r="AG270" i="1"/>
  <c r="AH270" i="1"/>
  <c r="AI270" i="1"/>
  <c r="AJ270" i="1"/>
  <c r="AK270" i="1"/>
  <c r="N269" i="1"/>
  <c r="P269" i="1"/>
  <c r="Q269" i="1"/>
  <c r="R269" i="1"/>
  <c r="S269" i="1"/>
  <c r="T269" i="1"/>
  <c r="U269" i="1"/>
  <c r="V269" i="1"/>
  <c r="W269" i="1"/>
  <c r="X269" i="1"/>
  <c r="Y269" i="1"/>
  <c r="Z269" i="1"/>
  <c r="AA269" i="1"/>
  <c r="AB269" i="1"/>
  <c r="AC269" i="1"/>
  <c r="AD269" i="1"/>
  <c r="AE269" i="1"/>
  <c r="AF269" i="1"/>
  <c r="L269" i="1"/>
  <c r="M269" i="1" s="1"/>
  <c r="CC260" i="1"/>
  <c r="CB260" i="1"/>
  <c r="CA260" i="1"/>
  <c r="AP260" i="1"/>
  <c r="AQ260" i="1"/>
  <c r="AR260" i="1"/>
  <c r="AS260" i="1"/>
  <c r="AT260" i="1"/>
  <c r="AU260" i="1"/>
  <c r="AV260" i="1"/>
  <c r="AW260" i="1"/>
  <c r="AX260" i="1"/>
  <c r="AY260" i="1"/>
  <c r="AZ260" i="1"/>
  <c r="BA260" i="1"/>
  <c r="BB260" i="1"/>
  <c r="BC260" i="1"/>
  <c r="BD260" i="1"/>
  <c r="BE260" i="1"/>
  <c r="BF260" i="1"/>
  <c r="BG260" i="1"/>
  <c r="AO260" i="1"/>
  <c r="N260" i="1"/>
  <c r="P260" i="1"/>
  <c r="Q260" i="1"/>
  <c r="R260" i="1"/>
  <c r="S260" i="1"/>
  <c r="T260" i="1"/>
  <c r="U260" i="1"/>
  <c r="V260" i="1"/>
  <c r="W260" i="1"/>
  <c r="X260" i="1"/>
  <c r="Y260" i="1"/>
  <c r="Z260" i="1"/>
  <c r="AA260" i="1"/>
  <c r="AB260" i="1"/>
  <c r="AC260" i="1"/>
  <c r="AD260" i="1"/>
  <c r="AE260" i="1"/>
  <c r="AF260" i="1"/>
  <c r="L260" i="1"/>
  <c r="M260" i="1" s="1"/>
  <c r="CC248" i="1"/>
  <c r="CB248" i="1"/>
  <c r="CA248" i="1"/>
  <c r="AP248" i="1"/>
  <c r="AQ248" i="1"/>
  <c r="AR248" i="1"/>
  <c r="AS248" i="1"/>
  <c r="AT248" i="1"/>
  <c r="AU248" i="1"/>
  <c r="AV248" i="1"/>
  <c r="AW248" i="1"/>
  <c r="AX248" i="1"/>
  <c r="AY248" i="1"/>
  <c r="AZ248" i="1"/>
  <c r="BA248" i="1"/>
  <c r="BB248" i="1"/>
  <c r="BC248" i="1"/>
  <c r="BD248" i="1"/>
  <c r="BE248" i="1"/>
  <c r="BF248" i="1"/>
  <c r="BG248" i="1"/>
  <c r="AO248" i="1"/>
  <c r="N248" i="1"/>
  <c r="P248" i="1"/>
  <c r="Q248" i="1"/>
  <c r="R248" i="1"/>
  <c r="S248" i="1"/>
  <c r="T248" i="1"/>
  <c r="U248" i="1"/>
  <c r="V248" i="1"/>
  <c r="W248" i="1"/>
  <c r="X248" i="1"/>
  <c r="Y248" i="1"/>
  <c r="Z248" i="1"/>
  <c r="AA248" i="1"/>
  <c r="AB248" i="1"/>
  <c r="AC248" i="1"/>
  <c r="AD248" i="1"/>
  <c r="AE248" i="1"/>
  <c r="AF248" i="1"/>
  <c r="L248" i="1"/>
  <c r="M248" i="1" s="1"/>
  <c r="CC243" i="1"/>
  <c r="CB243" i="1"/>
  <c r="CA243" i="1"/>
  <c r="AP243" i="1"/>
  <c r="AQ243" i="1"/>
  <c r="AR243" i="1"/>
  <c r="AS243" i="1"/>
  <c r="AT243" i="1"/>
  <c r="AU243" i="1"/>
  <c r="AV243" i="1"/>
  <c r="AW243" i="1"/>
  <c r="AX243" i="1"/>
  <c r="AY243" i="1"/>
  <c r="AZ243" i="1"/>
  <c r="BA243" i="1"/>
  <c r="BB243" i="1"/>
  <c r="BC243" i="1"/>
  <c r="BD243" i="1"/>
  <c r="BE243" i="1"/>
  <c r="BF243" i="1"/>
  <c r="BG243" i="1"/>
  <c r="AO243" i="1"/>
  <c r="N243" i="1"/>
  <c r="P243" i="1"/>
  <c r="Q243" i="1"/>
  <c r="R243" i="1"/>
  <c r="S243" i="1"/>
  <c r="T243" i="1"/>
  <c r="U243" i="1"/>
  <c r="V243" i="1"/>
  <c r="W243" i="1"/>
  <c r="X243" i="1"/>
  <c r="Y243" i="1"/>
  <c r="Z243" i="1"/>
  <c r="AA243" i="1"/>
  <c r="AB243" i="1"/>
  <c r="AC243" i="1"/>
  <c r="AD243" i="1"/>
  <c r="AE243" i="1"/>
  <c r="AF243" i="1"/>
  <c r="L243" i="1"/>
  <c r="M243" i="1" s="1"/>
  <c r="CC239" i="1"/>
  <c r="CB239" i="1"/>
  <c r="CA239" i="1"/>
  <c r="AP239" i="1"/>
  <c r="AQ239" i="1"/>
  <c r="AR239" i="1"/>
  <c r="AS239" i="1"/>
  <c r="AT239" i="1"/>
  <c r="AU239" i="1"/>
  <c r="AV239" i="1"/>
  <c r="AW239" i="1"/>
  <c r="AX239" i="1"/>
  <c r="AY239" i="1"/>
  <c r="AZ239" i="1"/>
  <c r="BA239" i="1"/>
  <c r="BB239" i="1"/>
  <c r="BC239" i="1"/>
  <c r="BD239" i="1"/>
  <c r="BE239" i="1"/>
  <c r="BF239" i="1"/>
  <c r="BG239" i="1"/>
  <c r="AO239" i="1"/>
  <c r="N239" i="1"/>
  <c r="P239" i="1"/>
  <c r="Q239" i="1"/>
  <c r="R239" i="1"/>
  <c r="S239" i="1"/>
  <c r="T239" i="1"/>
  <c r="U239" i="1"/>
  <c r="V239" i="1"/>
  <c r="W239" i="1"/>
  <c r="X239" i="1"/>
  <c r="Y239" i="1"/>
  <c r="Z239" i="1"/>
  <c r="AA239" i="1"/>
  <c r="AB239" i="1"/>
  <c r="AC239" i="1"/>
  <c r="AD239" i="1"/>
  <c r="AE239" i="1"/>
  <c r="AF239" i="1"/>
  <c r="L239" i="1"/>
  <c r="M239" i="1" s="1"/>
  <c r="CC236" i="1"/>
  <c r="CB236" i="1"/>
  <c r="CA236" i="1"/>
  <c r="AP236" i="1"/>
  <c r="AQ236" i="1"/>
  <c r="AR236" i="1"/>
  <c r="AS236" i="1"/>
  <c r="AT236" i="1"/>
  <c r="AU236" i="1"/>
  <c r="AV236" i="1"/>
  <c r="AW236" i="1"/>
  <c r="AX236" i="1"/>
  <c r="AY236" i="1"/>
  <c r="AZ236" i="1"/>
  <c r="BA236" i="1"/>
  <c r="BB236" i="1"/>
  <c r="BC236" i="1"/>
  <c r="BD236" i="1"/>
  <c r="BE236" i="1"/>
  <c r="BF236" i="1"/>
  <c r="BG236" i="1"/>
  <c r="AO236" i="1"/>
  <c r="N236" i="1"/>
  <c r="P236" i="1"/>
  <c r="Q236" i="1"/>
  <c r="R236" i="1"/>
  <c r="S236" i="1"/>
  <c r="T236" i="1"/>
  <c r="U236" i="1"/>
  <c r="V236" i="1"/>
  <c r="W236" i="1"/>
  <c r="X236" i="1"/>
  <c r="Y236" i="1"/>
  <c r="Z236" i="1"/>
  <c r="AA236" i="1"/>
  <c r="AB236" i="1"/>
  <c r="AC236" i="1"/>
  <c r="AD236" i="1"/>
  <c r="AE236" i="1"/>
  <c r="AF236" i="1"/>
  <c r="L236" i="1"/>
  <c r="M236" i="1" s="1"/>
  <c r="CC228" i="1"/>
  <c r="CB228" i="1"/>
  <c r="CA228" i="1"/>
  <c r="AP228" i="1"/>
  <c r="AQ228" i="1"/>
  <c r="AR228" i="1"/>
  <c r="AS228" i="1"/>
  <c r="AT228" i="1"/>
  <c r="AU228" i="1"/>
  <c r="AV228" i="1"/>
  <c r="AW228" i="1"/>
  <c r="AX228" i="1"/>
  <c r="AY228" i="1"/>
  <c r="AZ228" i="1"/>
  <c r="BA228" i="1"/>
  <c r="BB228" i="1"/>
  <c r="BC228" i="1"/>
  <c r="BD228" i="1"/>
  <c r="BE228" i="1"/>
  <c r="BF228" i="1"/>
  <c r="BG228" i="1"/>
  <c r="AO228" i="1"/>
  <c r="N228" i="1"/>
  <c r="P228" i="1"/>
  <c r="Q228" i="1"/>
  <c r="R228" i="1"/>
  <c r="S228" i="1"/>
  <c r="T228" i="1"/>
  <c r="U228" i="1"/>
  <c r="V228" i="1"/>
  <c r="W228" i="1"/>
  <c r="X228" i="1"/>
  <c r="Y228" i="1"/>
  <c r="Z228" i="1"/>
  <c r="AA228" i="1"/>
  <c r="AB228" i="1"/>
  <c r="AC228" i="1"/>
  <c r="AD228" i="1"/>
  <c r="AE228" i="1"/>
  <c r="AF228" i="1"/>
  <c r="L228" i="1"/>
  <c r="M228" i="1" s="1"/>
  <c r="CC224" i="1"/>
  <c r="CB224" i="1"/>
  <c r="CA224" i="1"/>
  <c r="AP224" i="1"/>
  <c r="AQ224" i="1"/>
  <c r="AR224" i="1"/>
  <c r="AS224" i="1"/>
  <c r="AT224" i="1"/>
  <c r="AU224" i="1"/>
  <c r="AV224" i="1"/>
  <c r="AW224" i="1"/>
  <c r="AX224" i="1"/>
  <c r="AY224" i="1"/>
  <c r="AZ224" i="1"/>
  <c r="BA224" i="1"/>
  <c r="BB224" i="1"/>
  <c r="BC224" i="1"/>
  <c r="BD224" i="1"/>
  <c r="BE224" i="1"/>
  <c r="BF224" i="1"/>
  <c r="BG224" i="1"/>
  <c r="AO224" i="1"/>
  <c r="AG225" i="1"/>
  <c r="AH225" i="1"/>
  <c r="AI225" i="1"/>
  <c r="AJ225" i="1"/>
  <c r="AK225" i="1"/>
  <c r="N224" i="1"/>
  <c r="P224" i="1"/>
  <c r="Q224" i="1"/>
  <c r="R224" i="1"/>
  <c r="S224" i="1"/>
  <c r="T224" i="1"/>
  <c r="U224" i="1"/>
  <c r="V224" i="1"/>
  <c r="W224" i="1"/>
  <c r="X224" i="1"/>
  <c r="Y224" i="1"/>
  <c r="Z224" i="1"/>
  <c r="AA224" i="1"/>
  <c r="AB224" i="1"/>
  <c r="AC224" i="1"/>
  <c r="AD224" i="1"/>
  <c r="AE224" i="1"/>
  <c r="AF224" i="1"/>
  <c r="L224" i="1"/>
  <c r="M224" i="1" s="1"/>
  <c r="CC220" i="1"/>
  <c r="CB220" i="1"/>
  <c r="CA220" i="1"/>
  <c r="AP220" i="1"/>
  <c r="AQ220" i="1"/>
  <c r="AR220" i="1"/>
  <c r="AS220" i="1"/>
  <c r="AT220" i="1"/>
  <c r="AU220" i="1"/>
  <c r="AV220" i="1"/>
  <c r="AW220" i="1"/>
  <c r="AX220" i="1"/>
  <c r="AY220" i="1"/>
  <c r="AZ220" i="1"/>
  <c r="BA220" i="1"/>
  <c r="BB220" i="1"/>
  <c r="BC220" i="1"/>
  <c r="BD220" i="1"/>
  <c r="BE220" i="1"/>
  <c r="BF220" i="1"/>
  <c r="BG220" i="1"/>
  <c r="AO220" i="1"/>
  <c r="N220" i="1"/>
  <c r="P220" i="1"/>
  <c r="Q220" i="1"/>
  <c r="R220" i="1"/>
  <c r="S220" i="1"/>
  <c r="T220" i="1"/>
  <c r="U220" i="1"/>
  <c r="V220" i="1"/>
  <c r="W220" i="1"/>
  <c r="X220" i="1"/>
  <c r="Y220" i="1"/>
  <c r="Z220" i="1"/>
  <c r="AA220" i="1"/>
  <c r="AB220" i="1"/>
  <c r="AC220" i="1"/>
  <c r="AD220" i="1"/>
  <c r="AE220" i="1"/>
  <c r="AF220" i="1"/>
  <c r="L220" i="1"/>
  <c r="M220" i="1" s="1"/>
  <c r="CC215" i="1"/>
  <c r="CB215" i="1"/>
  <c r="CA215" i="1"/>
  <c r="AP215" i="1"/>
  <c r="AQ215" i="1"/>
  <c r="AR215" i="1"/>
  <c r="AS215" i="1"/>
  <c r="AT215" i="1"/>
  <c r="AU215" i="1"/>
  <c r="AV215" i="1"/>
  <c r="AW215" i="1"/>
  <c r="AX215" i="1"/>
  <c r="AY215" i="1"/>
  <c r="AZ215" i="1"/>
  <c r="BA215" i="1"/>
  <c r="BB215" i="1"/>
  <c r="BC215" i="1"/>
  <c r="BD215" i="1"/>
  <c r="BE215" i="1"/>
  <c r="BF215" i="1"/>
  <c r="BG215" i="1"/>
  <c r="AO215" i="1"/>
  <c r="N215" i="1"/>
  <c r="P215" i="1"/>
  <c r="Q215" i="1"/>
  <c r="R215" i="1"/>
  <c r="S215" i="1"/>
  <c r="T215" i="1"/>
  <c r="U215" i="1"/>
  <c r="V215" i="1"/>
  <c r="W215" i="1"/>
  <c r="X215" i="1"/>
  <c r="Y215" i="1"/>
  <c r="Z215" i="1"/>
  <c r="AA215" i="1"/>
  <c r="AB215" i="1"/>
  <c r="AC215" i="1"/>
  <c r="AD215" i="1"/>
  <c r="AE215" i="1"/>
  <c r="AF215" i="1"/>
  <c r="L215" i="1"/>
  <c r="M215" i="1" s="1"/>
  <c r="CC208" i="1"/>
  <c r="CB208" i="1"/>
  <c r="CA208" i="1"/>
  <c r="AP208" i="1"/>
  <c r="AQ208" i="1"/>
  <c r="AR208" i="1"/>
  <c r="AS208" i="1"/>
  <c r="AT208" i="1"/>
  <c r="AU208" i="1"/>
  <c r="AV208" i="1"/>
  <c r="AW208" i="1"/>
  <c r="AX208" i="1"/>
  <c r="AY208" i="1"/>
  <c r="AZ208" i="1"/>
  <c r="BA208" i="1"/>
  <c r="BB208" i="1"/>
  <c r="BC208" i="1"/>
  <c r="BD208" i="1"/>
  <c r="BE208" i="1"/>
  <c r="BF208" i="1"/>
  <c r="BG208" i="1"/>
  <c r="AO208" i="1"/>
  <c r="N208" i="1"/>
  <c r="P208" i="1"/>
  <c r="Q208" i="1"/>
  <c r="R208" i="1"/>
  <c r="S208" i="1"/>
  <c r="T208" i="1"/>
  <c r="U208" i="1"/>
  <c r="V208" i="1"/>
  <c r="W208" i="1"/>
  <c r="X208" i="1"/>
  <c r="Y208" i="1"/>
  <c r="Z208" i="1"/>
  <c r="AA208" i="1"/>
  <c r="AB208" i="1"/>
  <c r="AC208" i="1"/>
  <c r="AD208" i="1"/>
  <c r="AE208" i="1"/>
  <c r="AF208" i="1"/>
  <c r="L208" i="1"/>
  <c r="M208" i="1" s="1"/>
  <c r="CC201" i="1"/>
  <c r="CB201" i="1"/>
  <c r="CA201" i="1"/>
  <c r="AP201" i="1"/>
  <c r="AQ201" i="1"/>
  <c r="AR201" i="1"/>
  <c r="AS201" i="1"/>
  <c r="AT201" i="1"/>
  <c r="AU201" i="1"/>
  <c r="AV201" i="1"/>
  <c r="AW201" i="1"/>
  <c r="AX201" i="1"/>
  <c r="AY201" i="1"/>
  <c r="AZ201" i="1"/>
  <c r="BA201" i="1"/>
  <c r="BB201" i="1"/>
  <c r="BC201" i="1"/>
  <c r="BD201" i="1"/>
  <c r="BE201" i="1"/>
  <c r="BF201" i="1"/>
  <c r="BG201" i="1"/>
  <c r="AO201" i="1"/>
  <c r="N201" i="1"/>
  <c r="P201" i="1"/>
  <c r="Q201" i="1"/>
  <c r="R201" i="1"/>
  <c r="S201" i="1"/>
  <c r="T201" i="1"/>
  <c r="U201" i="1"/>
  <c r="V201" i="1"/>
  <c r="W201" i="1"/>
  <c r="X201" i="1"/>
  <c r="Y201" i="1"/>
  <c r="Z201" i="1"/>
  <c r="AA201" i="1"/>
  <c r="AB201" i="1"/>
  <c r="AC201" i="1"/>
  <c r="AD201" i="1"/>
  <c r="AE201" i="1"/>
  <c r="AF201" i="1"/>
  <c r="L201" i="1"/>
  <c r="M201" i="1" s="1"/>
  <c r="CC194" i="1"/>
  <c r="CB194" i="1"/>
  <c r="CA194" i="1"/>
  <c r="AP194" i="1"/>
  <c r="AQ194" i="1"/>
  <c r="AR194" i="1"/>
  <c r="AS194" i="1"/>
  <c r="AT194" i="1"/>
  <c r="AU194" i="1"/>
  <c r="AV194" i="1"/>
  <c r="AW194" i="1"/>
  <c r="AX194" i="1"/>
  <c r="AY194" i="1"/>
  <c r="AZ194" i="1"/>
  <c r="BA194" i="1"/>
  <c r="BB194" i="1"/>
  <c r="BC194" i="1"/>
  <c r="BD194" i="1"/>
  <c r="BE194" i="1"/>
  <c r="BF194" i="1"/>
  <c r="BG194" i="1"/>
  <c r="AO194" i="1"/>
  <c r="N194" i="1"/>
  <c r="P194" i="1"/>
  <c r="Q194" i="1"/>
  <c r="R194" i="1"/>
  <c r="S194" i="1"/>
  <c r="T194" i="1"/>
  <c r="U194" i="1"/>
  <c r="V194" i="1"/>
  <c r="W194" i="1"/>
  <c r="X194" i="1"/>
  <c r="Y194" i="1"/>
  <c r="Z194" i="1"/>
  <c r="AA194" i="1"/>
  <c r="AB194" i="1"/>
  <c r="AC194" i="1"/>
  <c r="AD194" i="1"/>
  <c r="AE194" i="1"/>
  <c r="AF194" i="1"/>
  <c r="L194" i="1"/>
  <c r="M194" i="1" s="1"/>
  <c r="CC186" i="1"/>
  <c r="CB186" i="1"/>
  <c r="CA186" i="1"/>
  <c r="AP186" i="1"/>
  <c r="AQ186" i="1"/>
  <c r="AR186" i="1"/>
  <c r="AS186" i="1"/>
  <c r="AT186" i="1"/>
  <c r="AU186" i="1"/>
  <c r="AV186" i="1"/>
  <c r="AW186" i="1"/>
  <c r="AX186" i="1"/>
  <c r="AY186" i="1"/>
  <c r="AZ186" i="1"/>
  <c r="BA186" i="1"/>
  <c r="BB186" i="1"/>
  <c r="BC186" i="1"/>
  <c r="BD186" i="1"/>
  <c r="BE186" i="1"/>
  <c r="BF186" i="1"/>
  <c r="BG186" i="1"/>
  <c r="AO186" i="1"/>
  <c r="N186" i="1"/>
  <c r="P186" i="1"/>
  <c r="Q186" i="1"/>
  <c r="R186" i="1"/>
  <c r="S186" i="1"/>
  <c r="T186" i="1"/>
  <c r="U186" i="1"/>
  <c r="V186" i="1"/>
  <c r="W186" i="1"/>
  <c r="X186" i="1"/>
  <c r="Y186" i="1"/>
  <c r="Z186" i="1"/>
  <c r="AA186" i="1"/>
  <c r="AB186" i="1"/>
  <c r="AC186" i="1"/>
  <c r="AD186" i="1"/>
  <c r="AE186" i="1"/>
  <c r="AF186" i="1"/>
  <c r="L186" i="1"/>
  <c r="M186" i="1" s="1"/>
  <c r="CC174" i="1"/>
  <c r="CB174" i="1"/>
  <c r="CA174" i="1"/>
  <c r="AP174" i="1"/>
  <c r="AQ174" i="1"/>
  <c r="AR174" i="1"/>
  <c r="AS174" i="1"/>
  <c r="AT174" i="1"/>
  <c r="AU174" i="1"/>
  <c r="AV174" i="1"/>
  <c r="AW174" i="1"/>
  <c r="AX174" i="1"/>
  <c r="AY174" i="1"/>
  <c r="AZ174" i="1"/>
  <c r="BA174" i="1"/>
  <c r="BB174" i="1"/>
  <c r="BC174" i="1"/>
  <c r="BD174" i="1"/>
  <c r="BE174" i="1"/>
  <c r="BF174" i="1"/>
  <c r="BG174" i="1"/>
  <c r="AO174" i="1"/>
  <c r="N174" i="1"/>
  <c r="P174" i="1"/>
  <c r="Q174" i="1"/>
  <c r="R174" i="1"/>
  <c r="S174" i="1"/>
  <c r="T174" i="1"/>
  <c r="U174" i="1"/>
  <c r="V174" i="1"/>
  <c r="W174" i="1"/>
  <c r="X174" i="1"/>
  <c r="Y174" i="1"/>
  <c r="Z174" i="1"/>
  <c r="AA174" i="1"/>
  <c r="AB174" i="1"/>
  <c r="AC174" i="1"/>
  <c r="AD174" i="1"/>
  <c r="AE174" i="1"/>
  <c r="AF174" i="1"/>
  <c r="L174" i="1"/>
  <c r="M174" i="1" s="1"/>
  <c r="CC166" i="1"/>
  <c r="CB166" i="1"/>
  <c r="CA166" i="1"/>
  <c r="AP166" i="1"/>
  <c r="AQ166" i="1"/>
  <c r="AR166" i="1"/>
  <c r="AS166" i="1"/>
  <c r="AT166" i="1"/>
  <c r="AU166" i="1"/>
  <c r="AV166" i="1"/>
  <c r="AW166" i="1"/>
  <c r="AX166" i="1"/>
  <c r="AY166" i="1"/>
  <c r="AZ166" i="1"/>
  <c r="BA166" i="1"/>
  <c r="BB166" i="1"/>
  <c r="BC166" i="1"/>
  <c r="BD166" i="1"/>
  <c r="BE166" i="1"/>
  <c r="BF166" i="1"/>
  <c r="BG166" i="1"/>
  <c r="AO166" i="1"/>
  <c r="N166" i="1"/>
  <c r="P166" i="1"/>
  <c r="Q166" i="1"/>
  <c r="R166" i="1"/>
  <c r="S166" i="1"/>
  <c r="T166" i="1"/>
  <c r="U166" i="1"/>
  <c r="V166" i="1"/>
  <c r="W166" i="1"/>
  <c r="X166" i="1"/>
  <c r="Y166" i="1"/>
  <c r="Z166" i="1"/>
  <c r="AA166" i="1"/>
  <c r="AB166" i="1"/>
  <c r="AC166" i="1"/>
  <c r="AD166" i="1"/>
  <c r="AE166" i="1"/>
  <c r="AF166" i="1"/>
  <c r="L166" i="1"/>
  <c r="M166" i="1" s="1"/>
  <c r="CC158" i="1"/>
  <c r="CB158" i="1"/>
  <c r="CA158" i="1"/>
  <c r="AP158" i="1"/>
  <c r="AQ158" i="1"/>
  <c r="AR158" i="1"/>
  <c r="AS158" i="1"/>
  <c r="AT158" i="1"/>
  <c r="AU158" i="1"/>
  <c r="AV158" i="1"/>
  <c r="AW158" i="1"/>
  <c r="AX158" i="1"/>
  <c r="AY158" i="1"/>
  <c r="AZ158" i="1"/>
  <c r="BA158" i="1"/>
  <c r="BB158" i="1"/>
  <c r="BC158" i="1"/>
  <c r="BD158" i="1"/>
  <c r="BE158" i="1"/>
  <c r="BF158" i="1"/>
  <c r="BG158" i="1"/>
  <c r="AO158" i="1"/>
  <c r="N158" i="1"/>
  <c r="P158" i="1"/>
  <c r="Q158" i="1"/>
  <c r="R158" i="1"/>
  <c r="S158" i="1"/>
  <c r="T158" i="1"/>
  <c r="U158" i="1"/>
  <c r="V158" i="1"/>
  <c r="W158" i="1"/>
  <c r="X158" i="1"/>
  <c r="Y158" i="1"/>
  <c r="Z158" i="1"/>
  <c r="AA158" i="1"/>
  <c r="AB158" i="1"/>
  <c r="AC158" i="1"/>
  <c r="AD158" i="1"/>
  <c r="AE158" i="1"/>
  <c r="AF158" i="1"/>
  <c r="L158" i="1"/>
  <c r="M158" i="1" s="1"/>
  <c r="AG348" i="1" l="1"/>
  <c r="AJ348" i="1"/>
  <c r="AH348" i="1"/>
  <c r="AK348" i="1"/>
  <c r="AI348" i="1"/>
  <c r="AJ342" i="1"/>
  <c r="AK342" i="1"/>
  <c r="AI342" i="1"/>
  <c r="AH342" i="1"/>
  <c r="AG342" i="1"/>
  <c r="O342" i="1"/>
  <c r="AG339" i="1"/>
  <c r="AK339" i="1"/>
  <c r="AJ339" i="1"/>
  <c r="AI339" i="1"/>
  <c r="O332" i="1"/>
  <c r="AH339" i="1"/>
  <c r="O339" i="1"/>
  <c r="AJ332" i="1"/>
  <c r="AH332" i="1"/>
  <c r="AI332" i="1"/>
  <c r="AK332" i="1"/>
  <c r="AG332" i="1"/>
  <c r="O327" i="1"/>
  <c r="O320" i="1"/>
  <c r="AJ327" i="1"/>
  <c r="AK327" i="1"/>
  <c r="AI327" i="1"/>
  <c r="AH327" i="1"/>
  <c r="AG327" i="1"/>
  <c r="AG320" i="1"/>
  <c r="AJ320" i="1"/>
  <c r="AK320" i="1"/>
  <c r="AI320" i="1"/>
  <c r="AH320" i="1"/>
  <c r="AJ317" i="1"/>
  <c r="O311" i="1"/>
  <c r="O300" i="1"/>
  <c r="AK317" i="1"/>
  <c r="O317" i="1"/>
  <c r="AI317" i="1"/>
  <c r="AH317" i="1"/>
  <c r="AG317" i="1"/>
  <c r="AK311" i="1"/>
  <c r="AJ311" i="1"/>
  <c r="AI311" i="1"/>
  <c r="AH311" i="1"/>
  <c r="AG311" i="1"/>
  <c r="AJ304" i="1"/>
  <c r="AG304" i="1"/>
  <c r="AK304" i="1"/>
  <c r="AI304" i="1"/>
  <c r="AH304" i="1"/>
  <c r="O304" i="1"/>
  <c r="AG300" i="1"/>
  <c r="AJ297" i="1"/>
  <c r="AK300" i="1"/>
  <c r="AJ300" i="1"/>
  <c r="AI300" i="1"/>
  <c r="AH300" i="1"/>
  <c r="AH293" i="1"/>
  <c r="AI297" i="1"/>
  <c r="AI293" i="1"/>
  <c r="AK297" i="1"/>
  <c r="AH297" i="1"/>
  <c r="AG293" i="1"/>
  <c r="O293" i="1"/>
  <c r="AG297" i="1"/>
  <c r="O297" i="1"/>
  <c r="AK293" i="1"/>
  <c r="AJ293" i="1"/>
  <c r="AK285" i="1"/>
  <c r="AG285" i="1"/>
  <c r="O285" i="1"/>
  <c r="AJ285" i="1"/>
  <c r="AI285" i="1"/>
  <c r="AH285" i="1"/>
  <c r="AK276" i="1"/>
  <c r="O276" i="1"/>
  <c r="AH276" i="1"/>
  <c r="AI276" i="1"/>
  <c r="AH260" i="1"/>
  <c r="AJ276" i="1"/>
  <c r="AG276" i="1"/>
  <c r="O260" i="1"/>
  <c r="AG269" i="1"/>
  <c r="O269" i="1"/>
  <c r="AJ269" i="1"/>
  <c r="AK269" i="1"/>
  <c r="AH269" i="1"/>
  <c r="AI269" i="1"/>
  <c r="AJ248" i="1"/>
  <c r="AJ260" i="1"/>
  <c r="AK260" i="1"/>
  <c r="AI260" i="1"/>
  <c r="AG260" i="1"/>
  <c r="AK248" i="1"/>
  <c r="AH248" i="1"/>
  <c r="AI248" i="1"/>
  <c r="AG248" i="1"/>
  <c r="O248" i="1"/>
  <c r="O239" i="1"/>
  <c r="AJ243" i="1"/>
  <c r="O243" i="1"/>
  <c r="AK243" i="1"/>
  <c r="AI243" i="1"/>
  <c r="AH243" i="1"/>
  <c r="AJ239" i="1"/>
  <c r="AG243" i="1"/>
  <c r="AH239" i="1"/>
  <c r="AK239" i="1"/>
  <c r="AG239" i="1"/>
  <c r="AI239" i="1"/>
  <c r="O236" i="1"/>
  <c r="AJ236" i="1"/>
  <c r="AG236" i="1"/>
  <c r="AK236" i="1"/>
  <c r="AH236" i="1"/>
  <c r="AI236" i="1"/>
  <c r="AK228" i="1"/>
  <c r="AG228" i="1"/>
  <c r="AJ228" i="1"/>
  <c r="AI228" i="1"/>
  <c r="AH228" i="1"/>
  <c r="O228" i="1"/>
  <c r="AK224" i="1"/>
  <c r="O224" i="1"/>
  <c r="AH224" i="1"/>
  <c r="AJ224" i="1"/>
  <c r="AG224" i="1"/>
  <c r="AI224" i="1"/>
  <c r="AK220" i="1"/>
  <c r="AG220" i="1"/>
  <c r="O220" i="1"/>
  <c r="AJ220" i="1"/>
  <c r="AI220" i="1"/>
  <c r="AH220" i="1"/>
  <c r="AJ215" i="1"/>
  <c r="AK215" i="1"/>
  <c r="AH215" i="1"/>
  <c r="AI215" i="1"/>
  <c r="AG215" i="1"/>
  <c r="O215" i="1"/>
  <c r="O208" i="1"/>
  <c r="AG208" i="1"/>
  <c r="AK208" i="1"/>
  <c r="O194" i="1"/>
  <c r="AJ208" i="1"/>
  <c r="AI208" i="1"/>
  <c r="AH208" i="1"/>
  <c r="O166" i="1"/>
  <c r="AG201" i="1"/>
  <c r="AK201" i="1"/>
  <c r="O201" i="1"/>
  <c r="AJ201" i="1"/>
  <c r="AI201" i="1"/>
  <c r="AH201" i="1"/>
  <c r="AK194" i="1"/>
  <c r="AG194" i="1"/>
  <c r="AI194" i="1"/>
  <c r="AH194" i="1"/>
  <c r="O186" i="1"/>
  <c r="AJ194" i="1"/>
  <c r="AJ186" i="1"/>
  <c r="O174" i="1"/>
  <c r="AH186" i="1"/>
  <c r="AG186" i="1"/>
  <c r="AK186" i="1"/>
  <c r="AI186" i="1"/>
  <c r="AI174" i="1"/>
  <c r="AJ166" i="1"/>
  <c r="AG174" i="1"/>
  <c r="AH174" i="1"/>
  <c r="AJ174" i="1"/>
  <c r="AK174" i="1"/>
  <c r="AH166" i="1"/>
  <c r="AK166" i="1"/>
  <c r="AG166" i="1"/>
  <c r="AI166" i="1"/>
  <c r="O158" i="1"/>
  <c r="AI158" i="1"/>
  <c r="AH158" i="1"/>
  <c r="AG158" i="1"/>
  <c r="AJ158" i="1"/>
  <c r="AK158" i="1"/>
  <c r="CC145" i="1"/>
  <c r="CB145" i="1"/>
  <c r="CA145" i="1"/>
  <c r="AP145" i="1"/>
  <c r="AQ145" i="1"/>
  <c r="AR145" i="1"/>
  <c r="AS145" i="1"/>
  <c r="AT145" i="1"/>
  <c r="AU145" i="1"/>
  <c r="AV145" i="1"/>
  <c r="AW145" i="1"/>
  <c r="AX145" i="1"/>
  <c r="AY145" i="1"/>
  <c r="AZ145" i="1"/>
  <c r="BA145" i="1"/>
  <c r="BB145" i="1"/>
  <c r="BC145" i="1"/>
  <c r="BD145" i="1"/>
  <c r="BE145" i="1"/>
  <c r="BF145" i="1"/>
  <c r="BG145" i="1"/>
  <c r="AO145" i="1"/>
  <c r="N145" i="1"/>
  <c r="P145" i="1"/>
  <c r="Q145" i="1"/>
  <c r="R145" i="1"/>
  <c r="S145" i="1"/>
  <c r="T145" i="1"/>
  <c r="U145" i="1"/>
  <c r="V145" i="1"/>
  <c r="W145" i="1"/>
  <c r="X145" i="1"/>
  <c r="Y145" i="1"/>
  <c r="Z145" i="1"/>
  <c r="AA145" i="1"/>
  <c r="AB145" i="1"/>
  <c r="AC145" i="1"/>
  <c r="AD145" i="1"/>
  <c r="AE145" i="1"/>
  <c r="AF145" i="1"/>
  <c r="L145" i="1"/>
  <c r="M145" i="1" s="1"/>
  <c r="CC138" i="1"/>
  <c r="CB138" i="1"/>
  <c r="CA138" i="1"/>
  <c r="AP138" i="1"/>
  <c r="AQ138" i="1"/>
  <c r="AR138" i="1"/>
  <c r="AS138" i="1"/>
  <c r="AT138" i="1"/>
  <c r="AU138" i="1"/>
  <c r="AV138" i="1"/>
  <c r="AW138" i="1"/>
  <c r="AX138" i="1"/>
  <c r="AY138" i="1"/>
  <c r="AZ138" i="1"/>
  <c r="BA138" i="1"/>
  <c r="BB138" i="1"/>
  <c r="BC138" i="1"/>
  <c r="BD138" i="1"/>
  <c r="BE138" i="1"/>
  <c r="BF138" i="1"/>
  <c r="BG138" i="1"/>
  <c r="AO138" i="1"/>
  <c r="N138" i="1"/>
  <c r="P138" i="1"/>
  <c r="Q138" i="1"/>
  <c r="R138" i="1"/>
  <c r="S138" i="1"/>
  <c r="T138" i="1"/>
  <c r="U138" i="1"/>
  <c r="V138" i="1"/>
  <c r="W138" i="1"/>
  <c r="X138" i="1"/>
  <c r="Y138" i="1"/>
  <c r="Z138" i="1"/>
  <c r="AA138" i="1"/>
  <c r="AB138" i="1"/>
  <c r="AC138" i="1"/>
  <c r="AD138" i="1"/>
  <c r="AE138" i="1"/>
  <c r="AF138" i="1"/>
  <c r="L138" i="1"/>
  <c r="M138" i="1" s="1"/>
  <c r="CC134" i="1"/>
  <c r="CB134" i="1"/>
  <c r="CA134" i="1"/>
  <c r="AP134" i="1"/>
  <c r="AQ134" i="1"/>
  <c r="AR134" i="1"/>
  <c r="AS134" i="1"/>
  <c r="AT134" i="1"/>
  <c r="AU134" i="1"/>
  <c r="AV134" i="1"/>
  <c r="AW134" i="1"/>
  <c r="AX134" i="1"/>
  <c r="AY134" i="1"/>
  <c r="AZ134" i="1"/>
  <c r="BA134" i="1"/>
  <c r="BB134" i="1"/>
  <c r="BC134" i="1"/>
  <c r="BD134" i="1"/>
  <c r="BE134" i="1"/>
  <c r="BF134" i="1"/>
  <c r="BG134" i="1"/>
  <c r="AO134" i="1"/>
  <c r="N134" i="1"/>
  <c r="P134" i="1"/>
  <c r="Q134" i="1"/>
  <c r="R134" i="1"/>
  <c r="S134" i="1"/>
  <c r="T134" i="1"/>
  <c r="U134" i="1"/>
  <c r="V134" i="1"/>
  <c r="W134" i="1"/>
  <c r="X134" i="1"/>
  <c r="Y134" i="1"/>
  <c r="Z134" i="1"/>
  <c r="AA134" i="1"/>
  <c r="AB134" i="1"/>
  <c r="AC134" i="1"/>
  <c r="AD134" i="1"/>
  <c r="AE134" i="1"/>
  <c r="AF134" i="1"/>
  <c r="L134" i="1"/>
  <c r="M134" i="1" s="1"/>
  <c r="CC130" i="1"/>
  <c r="CB130" i="1"/>
  <c r="CA130" i="1"/>
  <c r="AP130" i="1"/>
  <c r="AQ130" i="1"/>
  <c r="AR130" i="1"/>
  <c r="AS130" i="1"/>
  <c r="AT130" i="1"/>
  <c r="AU130" i="1"/>
  <c r="AV130" i="1"/>
  <c r="AW130" i="1"/>
  <c r="AX130" i="1"/>
  <c r="AY130" i="1"/>
  <c r="AZ130" i="1"/>
  <c r="BA130" i="1"/>
  <c r="BB130" i="1"/>
  <c r="BC130" i="1"/>
  <c r="BD130" i="1"/>
  <c r="BE130" i="1"/>
  <c r="BF130" i="1"/>
  <c r="BG130" i="1"/>
  <c r="AO130" i="1"/>
  <c r="N130" i="1"/>
  <c r="P130" i="1"/>
  <c r="Q130" i="1"/>
  <c r="R130" i="1"/>
  <c r="S130" i="1"/>
  <c r="T130" i="1"/>
  <c r="U130" i="1"/>
  <c r="V130" i="1"/>
  <c r="W130" i="1"/>
  <c r="X130" i="1"/>
  <c r="Y130" i="1"/>
  <c r="Z130" i="1"/>
  <c r="AA130" i="1"/>
  <c r="AB130" i="1"/>
  <c r="AC130" i="1"/>
  <c r="AD130" i="1"/>
  <c r="AE130" i="1"/>
  <c r="AF130" i="1"/>
  <c r="L130" i="1"/>
  <c r="M130" i="1" s="1"/>
  <c r="CC112" i="1"/>
  <c r="CB112" i="1"/>
  <c r="CA112" i="1"/>
  <c r="AP112" i="1"/>
  <c r="AQ112" i="1"/>
  <c r="AR112" i="1"/>
  <c r="AS112" i="1"/>
  <c r="AT112" i="1"/>
  <c r="AU112" i="1"/>
  <c r="AV112" i="1"/>
  <c r="AW112" i="1"/>
  <c r="AX112" i="1"/>
  <c r="AY112" i="1"/>
  <c r="AZ112" i="1"/>
  <c r="BA112" i="1"/>
  <c r="BB112" i="1"/>
  <c r="BC112" i="1"/>
  <c r="BD112" i="1"/>
  <c r="BE112" i="1"/>
  <c r="BF112" i="1"/>
  <c r="BG112" i="1"/>
  <c r="AO112" i="1"/>
  <c r="N112" i="1"/>
  <c r="P112" i="1"/>
  <c r="Q112" i="1"/>
  <c r="R112" i="1"/>
  <c r="S112" i="1"/>
  <c r="T112" i="1"/>
  <c r="U112" i="1"/>
  <c r="V112" i="1"/>
  <c r="W112" i="1"/>
  <c r="X112" i="1"/>
  <c r="Y112" i="1"/>
  <c r="Z112" i="1"/>
  <c r="AA112" i="1"/>
  <c r="AB112" i="1"/>
  <c r="AC112" i="1"/>
  <c r="AD112" i="1"/>
  <c r="AE112" i="1"/>
  <c r="AF112" i="1"/>
  <c r="L112" i="1"/>
  <c r="M112" i="1" s="1"/>
  <c r="AG138" i="1" l="1"/>
  <c r="AH138" i="1"/>
  <c r="O145" i="1"/>
  <c r="AK145" i="1"/>
  <c r="AJ145" i="1"/>
  <c r="AI138" i="1"/>
  <c r="AI145" i="1"/>
  <c r="O138" i="1"/>
  <c r="AK138" i="1"/>
  <c r="AH145" i="1"/>
  <c r="O130" i="1"/>
  <c r="AG145" i="1"/>
  <c r="AJ138" i="1"/>
  <c r="O112" i="1"/>
  <c r="AJ112" i="1"/>
  <c r="AG130" i="1"/>
  <c r="AJ130" i="1"/>
  <c r="AI134" i="1"/>
  <c r="AI112" i="1"/>
  <c r="AG112" i="1"/>
  <c r="AI130" i="1"/>
  <c r="O134" i="1"/>
  <c r="AG134" i="1"/>
  <c r="AH112" i="1"/>
  <c r="AJ134" i="1"/>
  <c r="AK134" i="1"/>
  <c r="AK112" i="1"/>
  <c r="AK130" i="1"/>
  <c r="AH130" i="1"/>
  <c r="AH134" i="1"/>
  <c r="AP46" i="1" l="1"/>
  <c r="AQ46" i="1"/>
  <c r="AR46" i="1"/>
  <c r="AS46" i="1"/>
  <c r="AT46" i="1"/>
  <c r="AU46" i="1"/>
  <c r="AV46" i="1"/>
  <c r="AW46" i="1"/>
  <c r="AX46" i="1"/>
  <c r="AY46" i="1"/>
  <c r="AZ46" i="1"/>
  <c r="BA46" i="1"/>
  <c r="BB46" i="1"/>
  <c r="BC46" i="1"/>
  <c r="BD46" i="1"/>
  <c r="BE46" i="1"/>
  <c r="BF46" i="1"/>
  <c r="BG46" i="1"/>
  <c r="AO46" i="1"/>
  <c r="N46" i="1"/>
  <c r="P46" i="1"/>
  <c r="Q46" i="1"/>
  <c r="R46" i="1"/>
  <c r="S46" i="1"/>
  <c r="T46" i="1"/>
  <c r="U46" i="1"/>
  <c r="V46" i="1"/>
  <c r="W46" i="1"/>
  <c r="X46" i="1"/>
  <c r="Y46" i="1"/>
  <c r="Z46" i="1"/>
  <c r="AA46" i="1"/>
  <c r="AB46" i="1"/>
  <c r="AC46" i="1"/>
  <c r="AD46" i="1"/>
  <c r="AE46" i="1"/>
  <c r="AF46" i="1"/>
  <c r="L46" i="1"/>
  <c r="M46" i="1" s="1"/>
  <c r="O46" i="1" l="1"/>
  <c r="AJ46" i="1"/>
  <c r="BH46" i="1"/>
  <c r="AG46" i="1"/>
  <c r="AK46" i="1"/>
  <c r="AI46" i="1"/>
  <c r="AN46" i="1"/>
  <c r="AH46" i="1"/>
  <c r="CC105" i="1" l="1"/>
  <c r="CB105" i="1"/>
  <c r="CA105" i="1"/>
  <c r="AP105" i="1" l="1"/>
  <c r="AQ105" i="1"/>
  <c r="AR105" i="1"/>
  <c r="AS105" i="1"/>
  <c r="AT105" i="1"/>
  <c r="AU105" i="1"/>
  <c r="AV105" i="1"/>
  <c r="AW105" i="1"/>
  <c r="AX105" i="1"/>
  <c r="AY105" i="1"/>
  <c r="AZ105" i="1"/>
  <c r="BA105" i="1"/>
  <c r="BB105" i="1"/>
  <c r="BC105" i="1"/>
  <c r="BD105" i="1"/>
  <c r="BE105" i="1"/>
  <c r="BF105" i="1"/>
  <c r="BG105" i="1"/>
  <c r="AO105" i="1"/>
  <c r="N105" i="1" l="1"/>
  <c r="P105" i="1"/>
  <c r="Q105" i="1"/>
  <c r="R105" i="1"/>
  <c r="S105" i="1"/>
  <c r="T105" i="1"/>
  <c r="U105" i="1"/>
  <c r="V105" i="1"/>
  <c r="W105" i="1"/>
  <c r="X105" i="1"/>
  <c r="Y105" i="1"/>
  <c r="Z105" i="1"/>
  <c r="AA105" i="1"/>
  <c r="AB105" i="1"/>
  <c r="AC105" i="1"/>
  <c r="AD105" i="1"/>
  <c r="AE105" i="1"/>
  <c r="AF105" i="1"/>
  <c r="L105" i="1"/>
  <c r="M105" i="1" s="1"/>
  <c r="CC101" i="1"/>
  <c r="CB101" i="1"/>
  <c r="CA101" i="1"/>
  <c r="AP101" i="1"/>
  <c r="AQ101" i="1"/>
  <c r="AR101" i="1"/>
  <c r="AS101" i="1"/>
  <c r="AT101" i="1"/>
  <c r="AU101" i="1"/>
  <c r="AV101" i="1"/>
  <c r="AW101" i="1"/>
  <c r="AX101" i="1"/>
  <c r="AY101" i="1"/>
  <c r="AZ101" i="1"/>
  <c r="BA101" i="1"/>
  <c r="BB101" i="1"/>
  <c r="BC101" i="1"/>
  <c r="BD101" i="1"/>
  <c r="BE101" i="1"/>
  <c r="BF101" i="1"/>
  <c r="BG101" i="1"/>
  <c r="AO101" i="1"/>
  <c r="N101" i="1"/>
  <c r="P101" i="1"/>
  <c r="Q101" i="1"/>
  <c r="R101" i="1"/>
  <c r="S101" i="1"/>
  <c r="T101" i="1"/>
  <c r="U101" i="1"/>
  <c r="V101" i="1"/>
  <c r="W101" i="1"/>
  <c r="X101" i="1"/>
  <c r="Y101" i="1"/>
  <c r="Z101" i="1"/>
  <c r="AA101" i="1"/>
  <c r="AB101" i="1"/>
  <c r="AC101" i="1"/>
  <c r="AD101" i="1"/>
  <c r="AE101" i="1"/>
  <c r="AF101" i="1"/>
  <c r="L101" i="1"/>
  <c r="M101" i="1" s="1"/>
  <c r="CC89" i="1"/>
  <c r="CB89" i="1"/>
  <c r="CA89" i="1"/>
  <c r="AP89" i="1"/>
  <c r="AQ89" i="1"/>
  <c r="AR89" i="1"/>
  <c r="AS89" i="1"/>
  <c r="AT89" i="1"/>
  <c r="AU89" i="1"/>
  <c r="AV89" i="1"/>
  <c r="AW89" i="1"/>
  <c r="AX89" i="1"/>
  <c r="AY89" i="1"/>
  <c r="AZ89" i="1"/>
  <c r="BA89" i="1"/>
  <c r="BB89" i="1"/>
  <c r="BC89" i="1"/>
  <c r="BD89" i="1"/>
  <c r="BE89" i="1"/>
  <c r="BF89" i="1"/>
  <c r="BG89" i="1"/>
  <c r="AO89" i="1"/>
  <c r="N89" i="1"/>
  <c r="P89" i="1"/>
  <c r="Q89" i="1"/>
  <c r="R89" i="1"/>
  <c r="S89" i="1"/>
  <c r="T89" i="1"/>
  <c r="U89" i="1"/>
  <c r="V89" i="1"/>
  <c r="W89" i="1"/>
  <c r="X89" i="1"/>
  <c r="Y89" i="1"/>
  <c r="Z89" i="1"/>
  <c r="AA89" i="1"/>
  <c r="AB89" i="1"/>
  <c r="AC89" i="1"/>
  <c r="AD89" i="1"/>
  <c r="AE89" i="1"/>
  <c r="AF89" i="1"/>
  <c r="L89" i="1"/>
  <c r="M89" i="1" s="1"/>
  <c r="CC85" i="1"/>
  <c r="CB85" i="1"/>
  <c r="CA85" i="1"/>
  <c r="AP85" i="1"/>
  <c r="AQ85" i="1"/>
  <c r="AR85" i="1"/>
  <c r="AS85" i="1"/>
  <c r="AT85" i="1"/>
  <c r="AU85" i="1"/>
  <c r="AV85" i="1"/>
  <c r="AW85" i="1"/>
  <c r="AX85" i="1"/>
  <c r="AY85" i="1"/>
  <c r="AZ85" i="1"/>
  <c r="BA85" i="1"/>
  <c r="BB85" i="1"/>
  <c r="BC85" i="1"/>
  <c r="BD85" i="1"/>
  <c r="BE85" i="1"/>
  <c r="BF85" i="1"/>
  <c r="BG85" i="1"/>
  <c r="AO85" i="1"/>
  <c r="N85" i="1"/>
  <c r="P85" i="1"/>
  <c r="Q85" i="1"/>
  <c r="R85" i="1"/>
  <c r="S85" i="1"/>
  <c r="T85" i="1"/>
  <c r="U85" i="1"/>
  <c r="V85" i="1"/>
  <c r="W85" i="1"/>
  <c r="X85" i="1"/>
  <c r="Y85" i="1"/>
  <c r="Z85" i="1"/>
  <c r="AA85" i="1"/>
  <c r="AB85" i="1"/>
  <c r="AC85" i="1"/>
  <c r="AD85" i="1"/>
  <c r="AE85" i="1"/>
  <c r="AF85" i="1"/>
  <c r="L85" i="1"/>
  <c r="M85" i="1" s="1"/>
  <c r="CC80" i="1"/>
  <c r="CB80" i="1"/>
  <c r="CA80" i="1"/>
  <c r="AP80" i="1"/>
  <c r="AQ80" i="1"/>
  <c r="AR80" i="1"/>
  <c r="AS80" i="1"/>
  <c r="AT80" i="1"/>
  <c r="AU80" i="1"/>
  <c r="AV80" i="1"/>
  <c r="AW80" i="1"/>
  <c r="AX80" i="1"/>
  <c r="AY80" i="1"/>
  <c r="AZ80" i="1"/>
  <c r="BA80" i="1"/>
  <c r="BB80" i="1"/>
  <c r="BC80" i="1"/>
  <c r="BD80" i="1"/>
  <c r="BE80" i="1"/>
  <c r="BF80" i="1"/>
  <c r="BG80" i="1"/>
  <c r="AO80" i="1"/>
  <c r="N80" i="1"/>
  <c r="P80" i="1"/>
  <c r="Q80" i="1"/>
  <c r="R80" i="1"/>
  <c r="S80" i="1"/>
  <c r="T80" i="1"/>
  <c r="U80" i="1"/>
  <c r="V80" i="1"/>
  <c r="W80" i="1"/>
  <c r="X80" i="1"/>
  <c r="Y80" i="1"/>
  <c r="Z80" i="1"/>
  <c r="AA80" i="1"/>
  <c r="AB80" i="1"/>
  <c r="AC80" i="1"/>
  <c r="AD80" i="1"/>
  <c r="AE80" i="1"/>
  <c r="AF80" i="1"/>
  <c r="L80" i="1"/>
  <c r="M80" i="1" s="1"/>
  <c r="CC76" i="1"/>
  <c r="CB76" i="1"/>
  <c r="CA76" i="1"/>
  <c r="AP76" i="1"/>
  <c r="AQ76" i="1"/>
  <c r="AR76" i="1"/>
  <c r="AS76" i="1"/>
  <c r="AT76" i="1"/>
  <c r="AU76" i="1"/>
  <c r="AV76" i="1"/>
  <c r="AW76" i="1"/>
  <c r="AX76" i="1"/>
  <c r="AY76" i="1"/>
  <c r="AZ76" i="1"/>
  <c r="BA76" i="1"/>
  <c r="BB76" i="1"/>
  <c r="BC76" i="1"/>
  <c r="BD76" i="1"/>
  <c r="BE76" i="1"/>
  <c r="BF76" i="1"/>
  <c r="BG76" i="1"/>
  <c r="AO76" i="1"/>
  <c r="N76" i="1"/>
  <c r="P76" i="1"/>
  <c r="Q76" i="1"/>
  <c r="R76" i="1"/>
  <c r="S76" i="1"/>
  <c r="T76" i="1"/>
  <c r="U76" i="1"/>
  <c r="V76" i="1"/>
  <c r="W76" i="1"/>
  <c r="X76" i="1"/>
  <c r="Y76" i="1"/>
  <c r="Z76" i="1"/>
  <c r="AA76" i="1"/>
  <c r="AB76" i="1"/>
  <c r="AC76" i="1"/>
  <c r="AD76" i="1"/>
  <c r="AE76" i="1"/>
  <c r="AF76" i="1"/>
  <c r="L76" i="1"/>
  <c r="M76" i="1" s="1"/>
  <c r="CC66" i="1"/>
  <c r="CB66" i="1"/>
  <c r="CA66" i="1"/>
  <c r="AP66" i="1"/>
  <c r="AQ66" i="1"/>
  <c r="AR66" i="1"/>
  <c r="AS66" i="1"/>
  <c r="AT66" i="1"/>
  <c r="AU66" i="1"/>
  <c r="AV66" i="1"/>
  <c r="AW66" i="1"/>
  <c r="AX66" i="1"/>
  <c r="AY66" i="1"/>
  <c r="AZ66" i="1"/>
  <c r="BA66" i="1"/>
  <c r="BB66" i="1"/>
  <c r="BC66" i="1"/>
  <c r="BD66" i="1"/>
  <c r="BE66" i="1"/>
  <c r="BF66" i="1"/>
  <c r="BG66" i="1"/>
  <c r="AO66" i="1"/>
  <c r="N66" i="1"/>
  <c r="P66" i="1"/>
  <c r="Q66" i="1"/>
  <c r="R66" i="1"/>
  <c r="S66" i="1"/>
  <c r="T66" i="1"/>
  <c r="U66" i="1"/>
  <c r="V66" i="1"/>
  <c r="W66" i="1"/>
  <c r="X66" i="1"/>
  <c r="Y66" i="1"/>
  <c r="Z66" i="1"/>
  <c r="AA66" i="1"/>
  <c r="AB66" i="1"/>
  <c r="AC66" i="1"/>
  <c r="AD66" i="1"/>
  <c r="AE66" i="1"/>
  <c r="AF66" i="1"/>
  <c r="L66" i="1"/>
  <c r="M66" i="1" s="1"/>
  <c r="CC62" i="1"/>
  <c r="CB62" i="1"/>
  <c r="CA62" i="1"/>
  <c r="AP62" i="1"/>
  <c r="AQ62" i="1"/>
  <c r="AR62" i="1"/>
  <c r="AS62" i="1"/>
  <c r="AT62" i="1"/>
  <c r="AU62" i="1"/>
  <c r="AV62" i="1"/>
  <c r="AW62" i="1"/>
  <c r="AX62" i="1"/>
  <c r="AY62" i="1"/>
  <c r="AZ62" i="1"/>
  <c r="BA62" i="1"/>
  <c r="BB62" i="1"/>
  <c r="BC62" i="1"/>
  <c r="BD62" i="1"/>
  <c r="BE62" i="1"/>
  <c r="BF62" i="1"/>
  <c r="BG62" i="1"/>
  <c r="AO62" i="1"/>
  <c r="N62" i="1"/>
  <c r="P62" i="1"/>
  <c r="Q62" i="1"/>
  <c r="R62" i="1"/>
  <c r="S62" i="1"/>
  <c r="T62" i="1"/>
  <c r="U62" i="1"/>
  <c r="V62" i="1"/>
  <c r="W62" i="1"/>
  <c r="X62" i="1"/>
  <c r="Y62" i="1"/>
  <c r="Z62" i="1"/>
  <c r="AA62" i="1"/>
  <c r="AB62" i="1"/>
  <c r="AC62" i="1"/>
  <c r="AD62" i="1"/>
  <c r="AE62" i="1"/>
  <c r="AF62" i="1"/>
  <c r="L62" i="1"/>
  <c r="M62" i="1" s="1"/>
  <c r="CC58" i="1"/>
  <c r="CB58" i="1"/>
  <c r="CA58" i="1"/>
  <c r="AP58" i="1"/>
  <c r="AQ58" i="1"/>
  <c r="AR58" i="1"/>
  <c r="AS58" i="1"/>
  <c r="AT58" i="1"/>
  <c r="AU58" i="1"/>
  <c r="AV58" i="1"/>
  <c r="AW58" i="1"/>
  <c r="AX58" i="1"/>
  <c r="AY58" i="1"/>
  <c r="AZ58" i="1"/>
  <c r="BA58" i="1"/>
  <c r="BB58" i="1"/>
  <c r="BC58" i="1"/>
  <c r="BD58" i="1"/>
  <c r="BE58" i="1"/>
  <c r="BF58" i="1"/>
  <c r="BG58" i="1"/>
  <c r="AO58" i="1"/>
  <c r="N58" i="1"/>
  <c r="P58" i="1"/>
  <c r="Q58" i="1"/>
  <c r="R58" i="1"/>
  <c r="S58" i="1"/>
  <c r="T58" i="1"/>
  <c r="U58" i="1"/>
  <c r="V58" i="1"/>
  <c r="W58" i="1"/>
  <c r="X58" i="1"/>
  <c r="Y58" i="1"/>
  <c r="Z58" i="1"/>
  <c r="AA58" i="1"/>
  <c r="AB58" i="1"/>
  <c r="AC58" i="1"/>
  <c r="AD58" i="1"/>
  <c r="AE58" i="1"/>
  <c r="AF58" i="1"/>
  <c r="L58" i="1"/>
  <c r="M58" i="1" s="1"/>
  <c r="CC46" i="1"/>
  <c r="CB46" i="1"/>
  <c r="CA46" i="1"/>
  <c r="CC32" i="1"/>
  <c r="CB32" i="1"/>
  <c r="CA32" i="1"/>
  <c r="AP32" i="1"/>
  <c r="AQ32" i="1"/>
  <c r="AR32" i="1"/>
  <c r="AS32" i="1"/>
  <c r="AT32" i="1"/>
  <c r="AU32" i="1"/>
  <c r="AV32" i="1"/>
  <c r="AW32" i="1"/>
  <c r="AX32" i="1"/>
  <c r="AY32" i="1"/>
  <c r="AZ32" i="1"/>
  <c r="BA32" i="1"/>
  <c r="BB32" i="1"/>
  <c r="BC32" i="1"/>
  <c r="BD32" i="1"/>
  <c r="BE32" i="1"/>
  <c r="BF32" i="1"/>
  <c r="BG32" i="1"/>
  <c r="AO32" i="1"/>
  <c r="P32" i="1"/>
  <c r="Q32" i="1"/>
  <c r="R32" i="1"/>
  <c r="S32" i="1"/>
  <c r="T32" i="1"/>
  <c r="U32" i="1"/>
  <c r="V32" i="1"/>
  <c r="W32" i="1"/>
  <c r="X32" i="1"/>
  <c r="Y32" i="1"/>
  <c r="Z32" i="1"/>
  <c r="AA32" i="1"/>
  <c r="AB32" i="1"/>
  <c r="AC32" i="1"/>
  <c r="AD32" i="1"/>
  <c r="AE32" i="1"/>
  <c r="AF32" i="1"/>
  <c r="N32" i="1"/>
  <c r="L32" i="1"/>
  <c r="M32" i="1" s="1"/>
  <c r="CC43" i="1"/>
  <c r="CB43" i="1"/>
  <c r="CA43" i="1"/>
  <c r="AP43" i="1"/>
  <c r="AQ43" i="1"/>
  <c r="AR43" i="1"/>
  <c r="AS43" i="1"/>
  <c r="AT43" i="1"/>
  <c r="AU43" i="1"/>
  <c r="AV43" i="1"/>
  <c r="AW43" i="1"/>
  <c r="AX43" i="1"/>
  <c r="AY43" i="1"/>
  <c r="AZ43" i="1"/>
  <c r="BA43" i="1"/>
  <c r="BB43" i="1"/>
  <c r="BC43" i="1"/>
  <c r="BD43" i="1"/>
  <c r="BE43" i="1"/>
  <c r="BF43" i="1"/>
  <c r="BG43" i="1"/>
  <c r="AO43" i="1"/>
  <c r="Q43" i="1"/>
  <c r="R43" i="1"/>
  <c r="S43" i="1"/>
  <c r="T43" i="1"/>
  <c r="U43" i="1"/>
  <c r="V43" i="1"/>
  <c r="W43" i="1"/>
  <c r="X43" i="1"/>
  <c r="Y43" i="1"/>
  <c r="Z43" i="1"/>
  <c r="AA43" i="1"/>
  <c r="AB43" i="1"/>
  <c r="AC43" i="1"/>
  <c r="AD43" i="1"/>
  <c r="AE43" i="1"/>
  <c r="AF43" i="1"/>
  <c r="P43" i="1"/>
  <c r="N43" i="1"/>
  <c r="L43" i="1"/>
  <c r="M43" i="1" s="1"/>
  <c r="CC40" i="1"/>
  <c r="CB40" i="1"/>
  <c r="CA40" i="1"/>
  <c r="AP40" i="1"/>
  <c r="AQ40" i="1"/>
  <c r="AR40" i="1"/>
  <c r="AS40" i="1"/>
  <c r="AT40" i="1"/>
  <c r="AU40" i="1"/>
  <c r="AV40" i="1"/>
  <c r="AW40" i="1"/>
  <c r="AX40" i="1"/>
  <c r="AY40" i="1"/>
  <c r="AZ40" i="1"/>
  <c r="BA40" i="1"/>
  <c r="BB40" i="1"/>
  <c r="BC40" i="1"/>
  <c r="BD40" i="1"/>
  <c r="BE40" i="1"/>
  <c r="BF40" i="1"/>
  <c r="BG40" i="1"/>
  <c r="AO40" i="1"/>
  <c r="Q40" i="1"/>
  <c r="R40" i="1"/>
  <c r="S40" i="1"/>
  <c r="T40" i="1"/>
  <c r="U40" i="1"/>
  <c r="V40" i="1"/>
  <c r="W40" i="1"/>
  <c r="X40" i="1"/>
  <c r="Y40" i="1"/>
  <c r="Z40" i="1"/>
  <c r="AA40" i="1"/>
  <c r="AB40" i="1"/>
  <c r="AC40" i="1"/>
  <c r="AD40" i="1"/>
  <c r="AE40" i="1"/>
  <c r="AF40" i="1"/>
  <c r="P40" i="1"/>
  <c r="N40" i="1"/>
  <c r="L40" i="1"/>
  <c r="M40" i="1" s="1"/>
  <c r="CC37" i="1"/>
  <c r="CB37" i="1"/>
  <c r="CA37" i="1"/>
  <c r="AP37" i="1"/>
  <c r="AQ37" i="1"/>
  <c r="AR37" i="1"/>
  <c r="AS37" i="1"/>
  <c r="AT37" i="1"/>
  <c r="AU37" i="1"/>
  <c r="AV37" i="1"/>
  <c r="AW37" i="1"/>
  <c r="AX37" i="1"/>
  <c r="AY37" i="1"/>
  <c r="AZ37" i="1"/>
  <c r="BA37" i="1"/>
  <c r="BB37" i="1"/>
  <c r="BC37" i="1"/>
  <c r="BD37" i="1"/>
  <c r="BE37" i="1"/>
  <c r="BF37" i="1"/>
  <c r="BG37" i="1"/>
  <c r="AO37" i="1"/>
  <c r="Q37" i="1"/>
  <c r="R37" i="1"/>
  <c r="S37" i="1"/>
  <c r="T37" i="1"/>
  <c r="U37" i="1"/>
  <c r="V37" i="1"/>
  <c r="W37" i="1"/>
  <c r="X37" i="1"/>
  <c r="Y37" i="1"/>
  <c r="Z37" i="1"/>
  <c r="AA37" i="1"/>
  <c r="AB37" i="1"/>
  <c r="AC37" i="1"/>
  <c r="AD37" i="1"/>
  <c r="AE37" i="1"/>
  <c r="AF37" i="1"/>
  <c r="P37" i="1"/>
  <c r="N37" i="1"/>
  <c r="L37" i="1"/>
  <c r="M37" i="1" s="1"/>
  <c r="AH31" i="1"/>
  <c r="AI31" i="1"/>
  <c r="AJ31" i="1"/>
  <c r="AK31" i="1"/>
  <c r="AD24" i="1"/>
  <c r="AE24" i="1"/>
  <c r="AF24" i="1"/>
  <c r="Y24" i="1"/>
  <c r="Z24" i="1"/>
  <c r="AA24" i="1"/>
  <c r="AB24" i="1"/>
  <c r="AC24" i="1"/>
  <c r="S24" i="1"/>
  <c r="T24" i="1"/>
  <c r="U24" i="1"/>
  <c r="V24" i="1"/>
  <c r="W24" i="1"/>
  <c r="X24" i="1"/>
  <c r="R24" i="1"/>
  <c r="Q24" i="1"/>
  <c r="P24" i="1"/>
  <c r="N24" i="1"/>
  <c r="L24" i="1"/>
  <c r="M24" i="1" s="1"/>
  <c r="O28" i="1"/>
  <c r="O83" i="1"/>
  <c r="CC18" i="1"/>
  <c r="CB18" i="1"/>
  <c r="CA18" i="1"/>
  <c r="AH24" i="1" l="1"/>
  <c r="AK24" i="1"/>
  <c r="AJ24" i="1"/>
  <c r="AG24" i="1"/>
  <c r="AI24" i="1"/>
  <c r="O80" i="1"/>
  <c r="AJ105" i="1"/>
  <c r="O105" i="1"/>
  <c r="AJ85" i="1"/>
  <c r="O76" i="1"/>
  <c r="AH76" i="1"/>
  <c r="AI105" i="1"/>
  <c r="AJ101" i="1"/>
  <c r="AH105" i="1"/>
  <c r="AJ89" i="1"/>
  <c r="O85" i="1"/>
  <c r="AG105" i="1"/>
  <c r="AK105" i="1"/>
  <c r="O89" i="1"/>
  <c r="AG76" i="1"/>
  <c r="AK101" i="1"/>
  <c r="AK85" i="1"/>
  <c r="AH89" i="1"/>
  <c r="O62" i="1"/>
  <c r="AJ76" i="1"/>
  <c r="AH80" i="1"/>
  <c r="AK80" i="1"/>
  <c r="AG89" i="1"/>
  <c r="AH101" i="1"/>
  <c r="AG80" i="1"/>
  <c r="AI76" i="1"/>
  <c r="AI85" i="1"/>
  <c r="AK89" i="1"/>
  <c r="AI101" i="1"/>
  <c r="AJ80" i="1"/>
  <c r="AH85" i="1"/>
  <c r="AI80" i="1"/>
  <c r="AG85" i="1"/>
  <c r="AI89" i="1"/>
  <c r="AG101" i="1"/>
  <c r="AK76" i="1"/>
  <c r="AH66" i="1"/>
  <c r="O101" i="1"/>
  <c r="AK66" i="1"/>
  <c r="AJ66" i="1"/>
  <c r="AI66" i="1"/>
  <c r="AG66" i="1"/>
  <c r="O66" i="1"/>
  <c r="AJ62" i="1"/>
  <c r="O58" i="1"/>
  <c r="AI58" i="1"/>
  <c r="AH62" i="1"/>
  <c r="AH58" i="1"/>
  <c r="AG58" i="1"/>
  <c r="AK62" i="1"/>
  <c r="AG62" i="1"/>
  <c r="AI62" i="1"/>
  <c r="AJ58" i="1"/>
  <c r="AK58" i="1"/>
  <c r="AJ37" i="1"/>
  <c r="BH32" i="1"/>
  <c r="AJ40" i="1"/>
  <c r="O32" i="1"/>
  <c r="AI32" i="1"/>
  <c r="AJ32" i="1"/>
  <c r="AH43" i="1"/>
  <c r="AH32" i="1"/>
  <c r="AK32" i="1"/>
  <c r="AG32" i="1"/>
  <c r="AN32" i="1"/>
  <c r="O24" i="1"/>
  <c r="AG43" i="1"/>
  <c r="AI40" i="1"/>
  <c r="AH40" i="1"/>
  <c r="AK37" i="1"/>
  <c r="AI37" i="1"/>
  <c r="AG40" i="1"/>
  <c r="O43" i="1"/>
  <c r="AG37" i="1"/>
  <c r="AK43" i="1"/>
  <c r="O37" i="1"/>
  <c r="AJ43" i="1"/>
  <c r="O40" i="1"/>
  <c r="AK40" i="1"/>
  <c r="AI43" i="1"/>
  <c r="AH37" i="1"/>
  <c r="AP18" i="1" l="1"/>
  <c r="AQ18" i="1"/>
  <c r="AR18" i="1"/>
  <c r="AS18" i="1"/>
  <c r="AT18" i="1"/>
  <c r="AU18" i="1"/>
  <c r="AV18" i="1"/>
  <c r="AW18" i="1"/>
  <c r="AX18" i="1"/>
  <c r="AY18" i="1"/>
  <c r="AZ18" i="1"/>
  <c r="BA18" i="1"/>
  <c r="BB18" i="1"/>
  <c r="BC18" i="1"/>
  <c r="BD18" i="1"/>
  <c r="BE18" i="1"/>
  <c r="BF18" i="1"/>
  <c r="BG18" i="1"/>
  <c r="AO18" i="1"/>
  <c r="Q18" i="1"/>
  <c r="R18" i="1"/>
  <c r="S18" i="1"/>
  <c r="T18" i="1"/>
  <c r="U18" i="1"/>
  <c r="V18" i="1"/>
  <c r="W18" i="1"/>
  <c r="X18" i="1"/>
  <c r="Y18" i="1"/>
  <c r="Z18" i="1"/>
  <c r="AA18" i="1"/>
  <c r="AB18" i="1"/>
  <c r="AC18" i="1"/>
  <c r="AD18" i="1"/>
  <c r="AE18" i="1"/>
  <c r="AF18" i="1"/>
  <c r="P18" i="1"/>
  <c r="N18" i="1"/>
  <c r="L18" i="1"/>
  <c r="M18" i="1" s="1"/>
  <c r="AP12" i="1"/>
  <c r="AQ12" i="1"/>
  <c r="AR12" i="1"/>
  <c r="AS12" i="1"/>
  <c r="AT12" i="1"/>
  <c r="AU12" i="1"/>
  <c r="AV12" i="1"/>
  <c r="AW12" i="1"/>
  <c r="AX12" i="1"/>
  <c r="AY12" i="1"/>
  <c r="AZ12" i="1"/>
  <c r="BA12" i="1"/>
  <c r="BB12" i="1"/>
  <c r="BC12" i="1"/>
  <c r="BD12" i="1"/>
  <c r="BE12" i="1"/>
  <c r="BF12" i="1"/>
  <c r="BG12" i="1"/>
  <c r="AO12" i="1"/>
  <c r="Q12" i="1"/>
  <c r="R12" i="1"/>
  <c r="S12" i="1"/>
  <c r="T12" i="1"/>
  <c r="U12" i="1"/>
  <c r="V12" i="1"/>
  <c r="W12" i="1"/>
  <c r="X12" i="1"/>
  <c r="Y12" i="1"/>
  <c r="Z12" i="1"/>
  <c r="AA12" i="1"/>
  <c r="AB12" i="1"/>
  <c r="AC12" i="1"/>
  <c r="AD12" i="1"/>
  <c r="AE12" i="1"/>
  <c r="AF12" i="1"/>
  <c r="P12" i="1"/>
  <c r="N12" i="1"/>
  <c r="L12" i="1"/>
  <c r="M12" i="1" s="1"/>
  <c r="AI18" i="1" l="1"/>
  <c r="O12" i="1"/>
  <c r="AH18" i="1"/>
  <c r="AG18" i="1"/>
  <c r="O18" i="1"/>
  <c r="AH12" i="1"/>
  <c r="AK18" i="1"/>
  <c r="AJ18" i="1"/>
  <c r="BH12" i="1"/>
  <c r="AG12" i="1"/>
  <c r="AK12" i="1"/>
  <c r="AJ12" i="1"/>
  <c r="BH18" i="1"/>
  <c r="AI12" i="1"/>
  <c r="AN18" i="1"/>
  <c r="AN12" i="1"/>
  <c r="AP8" i="1"/>
  <c r="AQ8" i="1"/>
  <c r="AR8" i="1"/>
  <c r="AS8" i="1"/>
  <c r="AT8" i="1"/>
  <c r="AU8" i="1"/>
  <c r="AV8" i="1"/>
  <c r="AW8" i="1"/>
  <c r="AX8" i="1"/>
  <c r="AY8" i="1"/>
  <c r="AZ8" i="1"/>
  <c r="BA8" i="1"/>
  <c r="BB8" i="1"/>
  <c r="BC8" i="1"/>
  <c r="BD8" i="1"/>
  <c r="BE8" i="1"/>
  <c r="BF8" i="1"/>
  <c r="BG8" i="1"/>
  <c r="AO8" i="1"/>
  <c r="Q8" i="1"/>
  <c r="R8" i="1"/>
  <c r="S8" i="1"/>
  <c r="T8" i="1"/>
  <c r="U8" i="1"/>
  <c r="V8" i="1"/>
  <c r="W8" i="1"/>
  <c r="X8" i="1"/>
  <c r="Y8" i="1"/>
  <c r="Z8" i="1"/>
  <c r="AA8" i="1"/>
  <c r="AB8" i="1"/>
  <c r="AC8" i="1"/>
  <c r="AD8" i="1"/>
  <c r="AE8" i="1"/>
  <c r="AF8" i="1"/>
  <c r="P8" i="1"/>
  <c r="N8" i="1"/>
  <c r="L8" i="1"/>
  <c r="M8" i="1" s="1"/>
  <c r="AG10" i="1"/>
  <c r="AH10" i="1"/>
  <c r="AI10" i="1"/>
  <c r="AJ10" i="1"/>
  <c r="AK10" i="1"/>
  <c r="AN10" i="1"/>
  <c r="BH10" i="1"/>
  <c r="CA10" i="1"/>
  <c r="CB10" i="1"/>
  <c r="CC10" i="1"/>
  <c r="AP3" i="1"/>
  <c r="AQ3" i="1"/>
  <c r="AR3" i="1"/>
  <c r="AS3" i="1"/>
  <c r="AT3" i="1"/>
  <c r="AU3" i="1"/>
  <c r="AV3" i="1"/>
  <c r="AW3" i="1"/>
  <c r="AX3" i="1"/>
  <c r="AY3" i="1"/>
  <c r="AZ3" i="1"/>
  <c r="BA3" i="1"/>
  <c r="BB3" i="1"/>
  <c r="BC3" i="1"/>
  <c r="BD3" i="1"/>
  <c r="BE3" i="1"/>
  <c r="BF3" i="1"/>
  <c r="BG3" i="1"/>
  <c r="AO3" i="1"/>
  <c r="Q3" i="1"/>
  <c r="R3" i="1"/>
  <c r="S3" i="1"/>
  <c r="T3" i="1"/>
  <c r="U3" i="1"/>
  <c r="V3" i="1"/>
  <c r="W3" i="1"/>
  <c r="X3" i="1"/>
  <c r="Y3" i="1"/>
  <c r="Z3" i="1"/>
  <c r="AA3" i="1"/>
  <c r="AB3" i="1"/>
  <c r="AC3" i="1"/>
  <c r="AD3" i="1"/>
  <c r="AE3" i="1"/>
  <c r="AF3" i="1"/>
  <c r="P3" i="1"/>
  <c r="N3" i="1"/>
  <c r="L3" i="1"/>
  <c r="M3" i="1" s="1"/>
  <c r="CA8" i="1"/>
  <c r="CB8" i="1"/>
  <c r="CC8" i="1"/>
  <c r="AG309" i="1"/>
  <c r="AH309" i="1"/>
  <c r="AI309" i="1"/>
  <c r="AJ309" i="1"/>
  <c r="AK309" i="1"/>
  <c r="AN309" i="1"/>
  <c r="BH309" i="1"/>
  <c r="CA309" i="1"/>
  <c r="CB309" i="1"/>
  <c r="CC309" i="1"/>
  <c r="CC12" i="1"/>
  <c r="CB12" i="1"/>
  <c r="CA12" i="1"/>
  <c r="BH5" i="1"/>
  <c r="BH6" i="1"/>
  <c r="BH7" i="1"/>
  <c r="BH9" i="1"/>
  <c r="BH11" i="1"/>
  <c r="BH13" i="1"/>
  <c r="BH14" i="1"/>
  <c r="BH15" i="1"/>
  <c r="BH16" i="1"/>
  <c r="BH17" i="1"/>
  <c r="BH19" i="1"/>
  <c r="BH20" i="1"/>
  <c r="BH21" i="1"/>
  <c r="BH22" i="1"/>
  <c r="BH23" i="1"/>
  <c r="BH25" i="1"/>
  <c r="BH26" i="1"/>
  <c r="BH27" i="1"/>
  <c r="BH29" i="1"/>
  <c r="BH30" i="1"/>
  <c r="BH24" i="1"/>
  <c r="BH31" i="1"/>
  <c r="BH33" i="1"/>
  <c r="BH35" i="1"/>
  <c r="BH36" i="1"/>
  <c r="BH38" i="1"/>
  <c r="BH37" i="1"/>
  <c r="BH39" i="1"/>
  <c r="BH41" i="1"/>
  <c r="BH40" i="1"/>
  <c r="BH42" i="1"/>
  <c r="BH44" i="1"/>
  <c r="BH43" i="1"/>
  <c r="BH45" i="1"/>
  <c r="BH47" i="1"/>
  <c r="BH48" i="1"/>
  <c r="BH49" i="1"/>
  <c r="BH50" i="1"/>
  <c r="BH52" i="1"/>
  <c r="BH53" i="1"/>
  <c r="BH54" i="1"/>
  <c r="BH56" i="1"/>
  <c r="BH57" i="1"/>
  <c r="BH59" i="1"/>
  <c r="BH60" i="1"/>
  <c r="BH58" i="1"/>
  <c r="BH61" i="1"/>
  <c r="BH64" i="1"/>
  <c r="BH63" i="1"/>
  <c r="BH62" i="1"/>
  <c r="BH65" i="1"/>
  <c r="BH68" i="1"/>
  <c r="BH69" i="1"/>
  <c r="BH70" i="1"/>
  <c r="BH71" i="1"/>
  <c r="BH72" i="1"/>
  <c r="BH73" i="1"/>
  <c r="BH74" i="1"/>
  <c r="BH66" i="1"/>
  <c r="BH75" i="1"/>
  <c r="BH77" i="1"/>
  <c r="BH78" i="1"/>
  <c r="BH76" i="1"/>
  <c r="BH79" i="1"/>
  <c r="BH81" i="1"/>
  <c r="BH82" i="1"/>
  <c r="BH80" i="1"/>
  <c r="BH84" i="1"/>
  <c r="BH86" i="1"/>
  <c r="BH87" i="1"/>
  <c r="BH85" i="1"/>
  <c r="BH88" i="1"/>
  <c r="BH90" i="1"/>
  <c r="BH91" i="1"/>
  <c r="BH92" i="1"/>
  <c r="BH93" i="1"/>
  <c r="BH94" i="1"/>
  <c r="BH95" i="1"/>
  <c r="BH96" i="1"/>
  <c r="BH97" i="1"/>
  <c r="BH98" i="1"/>
  <c r="BH99" i="1"/>
  <c r="BH89" i="1"/>
  <c r="BH100" i="1"/>
  <c r="BH102" i="1"/>
  <c r="BH103" i="1"/>
  <c r="BH101" i="1"/>
  <c r="BH104" i="1"/>
  <c r="BH106" i="1"/>
  <c r="BH107" i="1"/>
  <c r="BH108" i="1"/>
  <c r="BH109" i="1"/>
  <c r="BH110" i="1"/>
  <c r="BH105" i="1"/>
  <c r="BH111" i="1"/>
  <c r="BH113" i="1"/>
  <c r="BH114" i="1"/>
  <c r="BH115" i="1"/>
  <c r="BH116" i="1"/>
  <c r="BH117" i="1"/>
  <c r="BH118" i="1"/>
  <c r="BH119" i="1"/>
  <c r="BH120" i="1"/>
  <c r="BH121" i="1"/>
  <c r="BH122" i="1"/>
  <c r="BH125" i="1"/>
  <c r="BH128" i="1"/>
  <c r="BH127" i="1"/>
  <c r="BH112" i="1"/>
  <c r="BH129" i="1"/>
  <c r="BH131" i="1"/>
  <c r="BH132" i="1"/>
  <c r="BH130" i="1"/>
  <c r="BH133" i="1"/>
  <c r="BH135" i="1"/>
  <c r="BH136" i="1"/>
  <c r="BH134" i="1"/>
  <c r="BH137" i="1"/>
  <c r="BH139" i="1"/>
  <c r="BH140" i="1"/>
  <c r="BH141" i="1"/>
  <c r="BH142" i="1"/>
  <c r="BH143" i="1"/>
  <c r="BH138" i="1"/>
  <c r="BH144" i="1"/>
  <c r="BH146" i="1"/>
  <c r="BH147" i="1"/>
  <c r="BH148" i="1"/>
  <c r="BH149" i="1"/>
  <c r="BH150" i="1"/>
  <c r="BH151" i="1"/>
  <c r="BH152" i="1"/>
  <c r="BH153" i="1"/>
  <c r="BH154" i="1"/>
  <c r="BH155" i="1"/>
  <c r="BH156" i="1"/>
  <c r="BH145" i="1"/>
  <c r="BH157" i="1"/>
  <c r="BH159" i="1"/>
  <c r="BH160" i="1"/>
  <c r="BH161" i="1"/>
  <c r="BH162" i="1"/>
  <c r="BH163" i="1"/>
  <c r="BH158" i="1"/>
  <c r="BH165" i="1"/>
  <c r="BH167" i="1"/>
  <c r="BH168" i="1"/>
  <c r="BH169" i="1"/>
  <c r="BH170" i="1"/>
  <c r="BH171" i="1"/>
  <c r="BH172" i="1"/>
  <c r="BH166" i="1"/>
  <c r="BH173" i="1"/>
  <c r="BH175" i="1"/>
  <c r="BH176" i="1"/>
  <c r="BH177" i="1"/>
  <c r="BH178" i="1"/>
  <c r="BH179" i="1"/>
  <c r="BH180" i="1"/>
  <c r="BH181" i="1"/>
  <c r="BH182" i="1"/>
  <c r="BH183" i="1"/>
  <c r="BH184" i="1"/>
  <c r="BH174" i="1"/>
  <c r="BH185" i="1"/>
  <c r="BH187" i="1"/>
  <c r="BH188" i="1"/>
  <c r="BH189" i="1"/>
  <c r="BH190" i="1"/>
  <c r="BH191" i="1"/>
  <c r="BH192" i="1"/>
  <c r="BH186" i="1"/>
  <c r="BH193" i="1"/>
  <c r="BH195" i="1"/>
  <c r="BH196" i="1"/>
  <c r="BH197" i="1"/>
  <c r="BH198" i="1"/>
  <c r="BH199" i="1"/>
  <c r="BH194" i="1"/>
  <c r="BH200" i="1"/>
  <c r="BH202" i="1"/>
  <c r="BH203" i="1"/>
  <c r="BH204" i="1"/>
  <c r="BH205" i="1"/>
  <c r="BH206" i="1"/>
  <c r="BH201" i="1"/>
  <c r="BH207" i="1"/>
  <c r="BH209" i="1"/>
  <c r="BH210" i="1"/>
  <c r="BH211" i="1"/>
  <c r="BH212" i="1"/>
  <c r="BH213" i="1"/>
  <c r="BH208" i="1"/>
  <c r="BH214" i="1"/>
  <c r="BH217" i="1"/>
  <c r="BH218" i="1"/>
  <c r="BH215" i="1"/>
  <c r="BH219" i="1"/>
  <c r="BH221" i="1"/>
  <c r="BH222" i="1"/>
  <c r="BH220" i="1"/>
  <c r="BH223" i="1"/>
  <c r="BH225" i="1"/>
  <c r="BH226" i="1"/>
  <c r="BH224" i="1"/>
  <c r="BH227" i="1"/>
  <c r="BH229" i="1"/>
  <c r="BH230" i="1"/>
  <c r="BH231" i="1"/>
  <c r="BH232" i="1"/>
  <c r="BH233" i="1"/>
  <c r="BH228" i="1"/>
  <c r="BH235" i="1"/>
  <c r="BH237" i="1"/>
  <c r="BH236" i="1"/>
  <c r="BH238" i="1"/>
  <c r="BH240" i="1"/>
  <c r="BH241" i="1"/>
  <c r="BH239" i="1"/>
  <c r="BH242" i="1"/>
  <c r="BH244" i="1"/>
  <c r="BH245" i="1"/>
  <c r="BH246" i="1"/>
  <c r="BH243" i="1"/>
  <c r="BH247" i="1"/>
  <c r="BH249" i="1"/>
  <c r="BH250" i="1"/>
  <c r="BH251" i="1"/>
  <c r="BH252" i="1"/>
  <c r="BH253" i="1"/>
  <c r="BH254" i="1"/>
  <c r="BH255" i="1"/>
  <c r="BH256" i="1"/>
  <c r="BH257" i="1"/>
  <c r="BH258" i="1"/>
  <c r="BH248" i="1"/>
  <c r="BH259" i="1"/>
  <c r="BH261" i="1"/>
  <c r="BH262" i="1"/>
  <c r="BH263" i="1"/>
  <c r="BH264" i="1"/>
  <c r="BH266" i="1"/>
  <c r="BH267" i="1"/>
  <c r="BH260" i="1"/>
  <c r="BH268" i="1"/>
  <c r="BH270" i="1"/>
  <c r="BH271" i="1"/>
  <c r="BH272" i="1"/>
  <c r="BH273" i="1"/>
  <c r="BH274" i="1"/>
  <c r="BH269" i="1"/>
  <c r="BH275" i="1"/>
  <c r="BH277" i="1"/>
  <c r="BH278" i="1"/>
  <c r="BH279" i="1"/>
  <c r="BH280" i="1"/>
  <c r="BH281" i="1"/>
  <c r="BH282" i="1"/>
  <c r="BH283" i="1"/>
  <c r="BH276" i="1"/>
  <c r="BH284" i="1"/>
  <c r="BH286" i="1"/>
  <c r="BH287" i="1"/>
  <c r="BH288" i="1"/>
  <c r="BH289" i="1"/>
  <c r="BH290" i="1"/>
  <c r="BH291" i="1"/>
  <c r="BH285" i="1"/>
  <c r="BH292" i="1"/>
  <c r="BH294" i="1"/>
  <c r="BH295" i="1"/>
  <c r="BH293" i="1"/>
  <c r="BH296" i="1"/>
  <c r="BH298" i="1"/>
  <c r="BH297" i="1"/>
  <c r="BH299" i="1"/>
  <c r="BH301" i="1"/>
  <c r="BH302" i="1"/>
  <c r="BH300" i="1"/>
  <c r="BH303" i="1"/>
  <c r="BH305" i="1"/>
  <c r="BH306" i="1"/>
  <c r="BH307" i="1"/>
  <c r="BH308" i="1"/>
  <c r="BH304" i="1"/>
  <c r="BH310" i="1"/>
  <c r="BH312" i="1"/>
  <c r="BH313" i="1"/>
  <c r="BH315" i="1"/>
  <c r="BH311" i="1"/>
  <c r="BH316" i="1"/>
  <c r="BH318" i="1"/>
  <c r="BH317" i="1"/>
  <c r="BH319" i="1"/>
  <c r="BH321" i="1"/>
  <c r="BH322" i="1"/>
  <c r="BH324" i="1"/>
  <c r="BH325" i="1"/>
  <c r="BH320" i="1"/>
  <c r="BH326" i="1"/>
  <c r="BH328" i="1"/>
  <c r="BH329" i="1"/>
  <c r="BH330" i="1"/>
  <c r="BH327" i="1"/>
  <c r="BH331" i="1"/>
  <c r="BH333" i="1"/>
  <c r="BH334" i="1"/>
  <c r="BH336" i="1"/>
  <c r="BH337" i="1"/>
  <c r="BH332" i="1"/>
  <c r="BH338" i="1"/>
  <c r="BH340" i="1"/>
  <c r="BH339" i="1"/>
  <c r="BH341" i="1"/>
  <c r="BH343" i="1"/>
  <c r="BH344" i="1"/>
  <c r="BH345" i="1"/>
  <c r="BH346" i="1"/>
  <c r="BH342" i="1"/>
  <c r="BH347" i="1"/>
  <c r="BH349" i="1"/>
  <c r="BH350" i="1"/>
  <c r="BH351" i="1"/>
  <c r="BH348" i="1"/>
  <c r="BH352" i="1"/>
  <c r="AN4" i="1"/>
  <c r="AN5" i="1"/>
  <c r="AN6" i="1"/>
  <c r="AN7" i="1"/>
  <c r="AN9" i="1"/>
  <c r="AN11" i="1"/>
  <c r="AN13" i="1"/>
  <c r="AN14" i="1"/>
  <c r="AN15" i="1"/>
  <c r="AN16" i="1"/>
  <c r="AN17" i="1"/>
  <c r="AN19" i="1"/>
  <c r="AN20" i="1"/>
  <c r="AN21" i="1"/>
  <c r="AN22" i="1"/>
  <c r="AN23" i="1"/>
  <c r="AN25" i="1"/>
  <c r="AN26" i="1"/>
  <c r="AN27" i="1"/>
  <c r="AN29" i="1"/>
  <c r="AN30" i="1"/>
  <c r="AN24" i="1"/>
  <c r="AN31" i="1"/>
  <c r="AN33" i="1"/>
  <c r="AN35" i="1"/>
  <c r="AN36" i="1"/>
  <c r="AN38" i="1"/>
  <c r="AN37" i="1"/>
  <c r="AN39" i="1"/>
  <c r="AN41" i="1"/>
  <c r="AN40" i="1"/>
  <c r="AN42" i="1"/>
  <c r="AN44" i="1"/>
  <c r="AN43" i="1"/>
  <c r="AN45" i="1"/>
  <c r="AN47" i="1"/>
  <c r="AN48" i="1"/>
  <c r="AN49" i="1"/>
  <c r="AN50" i="1"/>
  <c r="AN52" i="1"/>
  <c r="AN53" i="1"/>
  <c r="AN54" i="1"/>
  <c r="AN56" i="1"/>
  <c r="AN57" i="1"/>
  <c r="AN59" i="1"/>
  <c r="AN60" i="1"/>
  <c r="AN58" i="1"/>
  <c r="AN61" i="1"/>
  <c r="AN64" i="1"/>
  <c r="AN63" i="1"/>
  <c r="AN62" i="1"/>
  <c r="AN65" i="1"/>
  <c r="AN68" i="1"/>
  <c r="AN69" i="1"/>
  <c r="AN70" i="1"/>
  <c r="AN71" i="1"/>
  <c r="AN72" i="1"/>
  <c r="AN73" i="1"/>
  <c r="AN74" i="1"/>
  <c r="AN66" i="1"/>
  <c r="AN75" i="1"/>
  <c r="AN77" i="1"/>
  <c r="AN78" i="1"/>
  <c r="AN76" i="1"/>
  <c r="AN79" i="1"/>
  <c r="AN81" i="1"/>
  <c r="AN82" i="1"/>
  <c r="AN80" i="1"/>
  <c r="AN84" i="1"/>
  <c r="AN86" i="1"/>
  <c r="AN87" i="1"/>
  <c r="AN85" i="1"/>
  <c r="AN88" i="1"/>
  <c r="AN90" i="1"/>
  <c r="AN91" i="1"/>
  <c r="AN92" i="1"/>
  <c r="AN93" i="1"/>
  <c r="AN94" i="1"/>
  <c r="AN95" i="1"/>
  <c r="AN96" i="1"/>
  <c r="AN97" i="1"/>
  <c r="AN98" i="1"/>
  <c r="AN99" i="1"/>
  <c r="AN89" i="1"/>
  <c r="AN100" i="1"/>
  <c r="AN102" i="1"/>
  <c r="AN103" i="1"/>
  <c r="AN101" i="1"/>
  <c r="AN104" i="1"/>
  <c r="AN106" i="1"/>
  <c r="AN107" i="1"/>
  <c r="AN108" i="1"/>
  <c r="AN109" i="1"/>
  <c r="AN110" i="1"/>
  <c r="AN105" i="1"/>
  <c r="AN111" i="1"/>
  <c r="AN113" i="1"/>
  <c r="AN114" i="1"/>
  <c r="AN115" i="1"/>
  <c r="AN116" i="1"/>
  <c r="AN117" i="1"/>
  <c r="AN118" i="1"/>
  <c r="AN119" i="1"/>
  <c r="AN120" i="1"/>
  <c r="AN121" i="1"/>
  <c r="AN122" i="1"/>
  <c r="AN125" i="1"/>
  <c r="AN128" i="1"/>
  <c r="AN127" i="1"/>
  <c r="AN112" i="1"/>
  <c r="AN129" i="1"/>
  <c r="AN131" i="1"/>
  <c r="AN132" i="1"/>
  <c r="AN130" i="1"/>
  <c r="AN133" i="1"/>
  <c r="AN135" i="1"/>
  <c r="AN136" i="1"/>
  <c r="AN134" i="1"/>
  <c r="AN137" i="1"/>
  <c r="AN139" i="1"/>
  <c r="AN140" i="1"/>
  <c r="AN141" i="1"/>
  <c r="AN142" i="1"/>
  <c r="AN143" i="1"/>
  <c r="AN138" i="1"/>
  <c r="AN144" i="1"/>
  <c r="AN146" i="1"/>
  <c r="AN147" i="1"/>
  <c r="AN148" i="1"/>
  <c r="AN149" i="1"/>
  <c r="AN150" i="1"/>
  <c r="AN151" i="1"/>
  <c r="AN152" i="1"/>
  <c r="AN153" i="1"/>
  <c r="AN154" i="1"/>
  <c r="AN155" i="1"/>
  <c r="AN156" i="1"/>
  <c r="AN145" i="1"/>
  <c r="AN157" i="1"/>
  <c r="AN159" i="1"/>
  <c r="AN160" i="1"/>
  <c r="AN161" i="1"/>
  <c r="AN162" i="1"/>
  <c r="AN163" i="1"/>
  <c r="AN158" i="1"/>
  <c r="AN165" i="1"/>
  <c r="AN167" i="1"/>
  <c r="AN168" i="1"/>
  <c r="AN169" i="1"/>
  <c r="AN170" i="1"/>
  <c r="AN171" i="1"/>
  <c r="AN172" i="1"/>
  <c r="AN166" i="1"/>
  <c r="AN173" i="1"/>
  <c r="AN175" i="1"/>
  <c r="AN176" i="1"/>
  <c r="AN177" i="1"/>
  <c r="AN178" i="1"/>
  <c r="AN179" i="1"/>
  <c r="AN180" i="1"/>
  <c r="AN181" i="1"/>
  <c r="AN182" i="1"/>
  <c r="AN183" i="1"/>
  <c r="AN184" i="1"/>
  <c r="AN174" i="1"/>
  <c r="AN185" i="1"/>
  <c r="AN187" i="1"/>
  <c r="AN188" i="1"/>
  <c r="AN189" i="1"/>
  <c r="AN190" i="1"/>
  <c r="AN191" i="1"/>
  <c r="AN192" i="1"/>
  <c r="AN186" i="1"/>
  <c r="AN193" i="1"/>
  <c r="AN195" i="1"/>
  <c r="AN196" i="1"/>
  <c r="AN197" i="1"/>
  <c r="AN198" i="1"/>
  <c r="AN199" i="1"/>
  <c r="AN194" i="1"/>
  <c r="AN200" i="1"/>
  <c r="AN202" i="1"/>
  <c r="AN203" i="1"/>
  <c r="AN204" i="1"/>
  <c r="AN205" i="1"/>
  <c r="AN206" i="1"/>
  <c r="AN201" i="1"/>
  <c r="AN207" i="1"/>
  <c r="AN209" i="1"/>
  <c r="AN210" i="1"/>
  <c r="AN211" i="1"/>
  <c r="AN212" i="1"/>
  <c r="AN213" i="1"/>
  <c r="AN208" i="1"/>
  <c r="AN214" i="1"/>
  <c r="AN217" i="1"/>
  <c r="AN218" i="1"/>
  <c r="AN215" i="1"/>
  <c r="AN219" i="1"/>
  <c r="AN221" i="1"/>
  <c r="AN222" i="1"/>
  <c r="AN220" i="1"/>
  <c r="AN223" i="1"/>
  <c r="AN225" i="1"/>
  <c r="AN226" i="1"/>
  <c r="AN224" i="1"/>
  <c r="AN227" i="1"/>
  <c r="AN229" i="1"/>
  <c r="AN230" i="1"/>
  <c r="AN231" i="1"/>
  <c r="AN232" i="1"/>
  <c r="AN233" i="1"/>
  <c r="AN228" i="1"/>
  <c r="AN235" i="1"/>
  <c r="AN237" i="1"/>
  <c r="AN236" i="1"/>
  <c r="AN238" i="1"/>
  <c r="AN240" i="1"/>
  <c r="AN241" i="1"/>
  <c r="AN239" i="1"/>
  <c r="AN242" i="1"/>
  <c r="AN244" i="1"/>
  <c r="AN245" i="1"/>
  <c r="AN246" i="1"/>
  <c r="AN243" i="1"/>
  <c r="AN247" i="1"/>
  <c r="AN249" i="1"/>
  <c r="AN250" i="1"/>
  <c r="AN251" i="1"/>
  <c r="AN252" i="1"/>
  <c r="AN253" i="1"/>
  <c r="AN254" i="1"/>
  <c r="AN255" i="1"/>
  <c r="AN256" i="1"/>
  <c r="AN257" i="1"/>
  <c r="AN258" i="1"/>
  <c r="AN248" i="1"/>
  <c r="AN259" i="1"/>
  <c r="AN261" i="1"/>
  <c r="AN262" i="1"/>
  <c r="AN263" i="1"/>
  <c r="AN264" i="1"/>
  <c r="AN266" i="1"/>
  <c r="AN267" i="1"/>
  <c r="AN260" i="1"/>
  <c r="AN268" i="1"/>
  <c r="AN270" i="1"/>
  <c r="AN271" i="1"/>
  <c r="AN272" i="1"/>
  <c r="AN273" i="1"/>
  <c r="AN274" i="1"/>
  <c r="AN269" i="1"/>
  <c r="AN275" i="1"/>
  <c r="AN277" i="1"/>
  <c r="AN278" i="1"/>
  <c r="AN279" i="1"/>
  <c r="AN280" i="1"/>
  <c r="AN281" i="1"/>
  <c r="AN282" i="1"/>
  <c r="AN283" i="1"/>
  <c r="AN276" i="1"/>
  <c r="AN284" i="1"/>
  <c r="AN286" i="1"/>
  <c r="AN287" i="1"/>
  <c r="AN288" i="1"/>
  <c r="AN289" i="1"/>
  <c r="AN290" i="1"/>
  <c r="AN291" i="1"/>
  <c r="AN285" i="1"/>
  <c r="AN292" i="1"/>
  <c r="AN294" i="1"/>
  <c r="AN295" i="1"/>
  <c r="AN293" i="1"/>
  <c r="AN296" i="1"/>
  <c r="AN298" i="1"/>
  <c r="AN297" i="1"/>
  <c r="AN299" i="1"/>
  <c r="AN301" i="1"/>
  <c r="AN302" i="1"/>
  <c r="AN300" i="1"/>
  <c r="AN303" i="1"/>
  <c r="AN305" i="1"/>
  <c r="AN306" i="1"/>
  <c r="AN307" i="1"/>
  <c r="AN308" i="1"/>
  <c r="AN304" i="1"/>
  <c r="AN310" i="1"/>
  <c r="AN312" i="1"/>
  <c r="AN313" i="1"/>
  <c r="AN315" i="1"/>
  <c r="AN311" i="1"/>
  <c r="AN316" i="1"/>
  <c r="AN318" i="1"/>
  <c r="AN317" i="1"/>
  <c r="AN319" i="1"/>
  <c r="AN322" i="1"/>
  <c r="AN324" i="1"/>
  <c r="AN325" i="1"/>
  <c r="AN320" i="1"/>
  <c r="AN326" i="1"/>
  <c r="AN328" i="1"/>
  <c r="AN329" i="1"/>
  <c r="AN330" i="1"/>
  <c r="AN327" i="1"/>
  <c r="AN331" i="1"/>
  <c r="AN333" i="1"/>
  <c r="AN334" i="1"/>
  <c r="AN336" i="1"/>
  <c r="AN337" i="1"/>
  <c r="AN332" i="1"/>
  <c r="AN338" i="1"/>
  <c r="AN340" i="1"/>
  <c r="AN339" i="1"/>
  <c r="AN341" i="1"/>
  <c r="AN343" i="1"/>
  <c r="AN344" i="1"/>
  <c r="AN345" i="1"/>
  <c r="AN346" i="1"/>
  <c r="AN342" i="1"/>
  <c r="AN347" i="1"/>
  <c r="AN349" i="1"/>
  <c r="AN350" i="1"/>
  <c r="AN351" i="1"/>
  <c r="AN348" i="1"/>
  <c r="AN352" i="1"/>
  <c r="BH4" i="1"/>
  <c r="CC3" i="1"/>
  <c r="CB3" i="1"/>
  <c r="CA3" i="1"/>
  <c r="AH8" i="1" l="1"/>
  <c r="AN8" i="1"/>
  <c r="AK8" i="1"/>
  <c r="AJ8" i="1"/>
  <c r="BH8" i="1"/>
  <c r="AI8" i="1"/>
  <c r="O8" i="1"/>
  <c r="AG8" i="1"/>
  <c r="O3" i="1"/>
  <c r="AI3" i="1"/>
  <c r="AH3" i="1"/>
  <c r="AK3" i="1"/>
  <c r="AJ3" i="1"/>
  <c r="BH3" i="1"/>
  <c r="AN3" i="1"/>
  <c r="AG3" i="1"/>
  <c r="AG6" i="1" l="1"/>
  <c r="AI6" i="1"/>
  <c r="AJ6" i="1"/>
  <c r="AK6" i="1"/>
  <c r="CC7" i="1"/>
  <c r="CB7" i="1"/>
  <c r="CA7" i="1"/>
  <c r="AK7" i="1"/>
  <c r="AJ7" i="1"/>
  <c r="AI7" i="1"/>
  <c r="AH7" i="1"/>
  <c r="AG7" i="1"/>
  <c r="AG11" i="1" l="1"/>
  <c r="AH11" i="1"/>
  <c r="AI11" i="1"/>
  <c r="AJ11" i="1"/>
  <c r="AK11" i="1"/>
  <c r="AG17" i="1"/>
  <c r="AH17" i="1"/>
  <c r="AI17" i="1"/>
  <c r="AJ17" i="1"/>
  <c r="AK17" i="1"/>
  <c r="AG23" i="1"/>
  <c r="AH23" i="1"/>
  <c r="AI23" i="1"/>
  <c r="AJ23" i="1"/>
  <c r="AK23" i="1"/>
  <c r="AG31" i="1"/>
  <c r="AG36" i="1"/>
  <c r="AH36" i="1"/>
  <c r="AI36" i="1"/>
  <c r="AJ36" i="1"/>
  <c r="AK36" i="1"/>
  <c r="AG39" i="1"/>
  <c r="AH39" i="1"/>
  <c r="AI39" i="1"/>
  <c r="AJ39" i="1"/>
  <c r="AK39" i="1"/>
  <c r="AG42" i="1"/>
  <c r="AH42" i="1"/>
  <c r="AI42" i="1"/>
  <c r="AJ42" i="1"/>
  <c r="AK42" i="1"/>
  <c r="AG45" i="1"/>
  <c r="AH45" i="1"/>
  <c r="AI45" i="1"/>
  <c r="AJ45" i="1"/>
  <c r="AK45" i="1"/>
  <c r="AG57" i="1"/>
  <c r="AH57" i="1"/>
  <c r="AI57" i="1"/>
  <c r="AJ57" i="1"/>
  <c r="AK57" i="1"/>
  <c r="AG61" i="1"/>
  <c r="AH61" i="1"/>
  <c r="AI61" i="1"/>
  <c r="AJ61" i="1"/>
  <c r="AK61" i="1"/>
  <c r="AG65" i="1"/>
  <c r="AH65" i="1"/>
  <c r="AI65" i="1"/>
  <c r="AJ65" i="1"/>
  <c r="AK65" i="1"/>
  <c r="AG75" i="1"/>
  <c r="AH75" i="1"/>
  <c r="AI75" i="1"/>
  <c r="AJ75" i="1"/>
  <c r="AK75" i="1"/>
  <c r="AG79" i="1"/>
  <c r="AH79" i="1"/>
  <c r="AI79" i="1"/>
  <c r="AJ79" i="1"/>
  <c r="AK79" i="1"/>
  <c r="AG84" i="1"/>
  <c r="AH84" i="1"/>
  <c r="AI84" i="1"/>
  <c r="AJ84" i="1"/>
  <c r="AK84" i="1"/>
  <c r="AG88" i="1"/>
  <c r="AH88" i="1"/>
  <c r="AI88" i="1"/>
  <c r="AJ88" i="1"/>
  <c r="AK88" i="1"/>
  <c r="AG100" i="1"/>
  <c r="AH100" i="1"/>
  <c r="AI100" i="1"/>
  <c r="AJ100" i="1"/>
  <c r="AK100" i="1"/>
  <c r="AG104" i="1"/>
  <c r="AH104" i="1"/>
  <c r="AI104" i="1"/>
  <c r="AJ104" i="1"/>
  <c r="AK104" i="1"/>
  <c r="AG111" i="1"/>
  <c r="AH111" i="1"/>
  <c r="AI111" i="1"/>
  <c r="AJ111" i="1"/>
  <c r="AK111" i="1"/>
  <c r="AG129" i="1"/>
  <c r="AH129" i="1"/>
  <c r="AI129" i="1"/>
  <c r="AJ129" i="1"/>
  <c r="AK129" i="1"/>
  <c r="AG133" i="1"/>
  <c r="AH133" i="1"/>
  <c r="AI133" i="1"/>
  <c r="AJ133" i="1"/>
  <c r="AK133" i="1"/>
  <c r="AG137" i="1"/>
  <c r="AH137" i="1"/>
  <c r="AI137" i="1"/>
  <c r="AJ137" i="1"/>
  <c r="AK137" i="1"/>
  <c r="AG144" i="1"/>
  <c r="AH144" i="1"/>
  <c r="AI144" i="1"/>
  <c r="AJ144" i="1"/>
  <c r="AK144" i="1"/>
  <c r="AG185" i="1"/>
  <c r="AH185" i="1"/>
  <c r="AI185" i="1"/>
  <c r="AJ185" i="1"/>
  <c r="AK185" i="1"/>
  <c r="AG157" i="1"/>
  <c r="AH157" i="1"/>
  <c r="AI157" i="1"/>
  <c r="AJ157" i="1"/>
  <c r="AK157" i="1"/>
  <c r="AG165" i="1"/>
  <c r="AH165" i="1"/>
  <c r="AI165" i="1"/>
  <c r="AJ165" i="1"/>
  <c r="AK165" i="1"/>
  <c r="AG173" i="1"/>
  <c r="AH173" i="1"/>
  <c r="AI173" i="1"/>
  <c r="AJ173" i="1"/>
  <c r="AK173" i="1"/>
  <c r="AG193" i="1"/>
  <c r="AH193" i="1"/>
  <c r="AI193" i="1"/>
  <c r="AJ193" i="1"/>
  <c r="AK193" i="1"/>
  <c r="AG200" i="1"/>
  <c r="AH200" i="1"/>
  <c r="AI200" i="1"/>
  <c r="AJ200" i="1"/>
  <c r="AK200" i="1"/>
  <c r="AG207" i="1"/>
  <c r="AH207" i="1"/>
  <c r="AI207" i="1"/>
  <c r="AJ207" i="1"/>
  <c r="AK207" i="1"/>
  <c r="AG214" i="1"/>
  <c r="AH214" i="1"/>
  <c r="AI214" i="1"/>
  <c r="AJ214" i="1"/>
  <c r="AK214" i="1"/>
  <c r="AG219" i="1"/>
  <c r="AH219" i="1"/>
  <c r="AI219" i="1"/>
  <c r="AJ219" i="1"/>
  <c r="AK219" i="1"/>
  <c r="AG223" i="1"/>
  <c r="AH223" i="1"/>
  <c r="AI223" i="1"/>
  <c r="AJ223" i="1"/>
  <c r="AK223" i="1"/>
  <c r="AG227" i="1"/>
  <c r="AH227" i="1"/>
  <c r="AI227" i="1"/>
  <c r="AJ227" i="1"/>
  <c r="AK227" i="1"/>
  <c r="AG235" i="1"/>
  <c r="AH235" i="1"/>
  <c r="AI235" i="1"/>
  <c r="AJ235" i="1"/>
  <c r="AK235" i="1"/>
  <c r="AG238" i="1"/>
  <c r="AH238" i="1"/>
  <c r="AI238" i="1"/>
  <c r="AJ238" i="1"/>
  <c r="AK238" i="1"/>
  <c r="AG242" i="1"/>
  <c r="AH242" i="1"/>
  <c r="AI242" i="1"/>
  <c r="AJ242" i="1"/>
  <c r="AK242" i="1"/>
  <c r="AG247" i="1"/>
  <c r="AH247" i="1"/>
  <c r="AI247" i="1"/>
  <c r="AJ247" i="1"/>
  <c r="AK247" i="1"/>
  <c r="AG259" i="1"/>
  <c r="AH259" i="1"/>
  <c r="AI259" i="1"/>
  <c r="AJ259" i="1"/>
  <c r="AK259" i="1"/>
  <c r="AG268" i="1"/>
  <c r="AH268" i="1"/>
  <c r="AI268" i="1"/>
  <c r="AJ268" i="1"/>
  <c r="AK268" i="1"/>
  <c r="AG275" i="1"/>
  <c r="AH275" i="1"/>
  <c r="AI275" i="1"/>
  <c r="AJ275" i="1"/>
  <c r="AK275" i="1"/>
  <c r="AG284" i="1"/>
  <c r="AH284" i="1"/>
  <c r="AI284" i="1"/>
  <c r="AJ284" i="1"/>
  <c r="AK284" i="1"/>
  <c r="AG292" i="1"/>
  <c r="AH292" i="1"/>
  <c r="AI292" i="1"/>
  <c r="AJ292" i="1"/>
  <c r="AK292" i="1"/>
  <c r="AG296" i="1"/>
  <c r="AH296" i="1"/>
  <c r="AI296" i="1"/>
  <c r="AJ296" i="1"/>
  <c r="AK296" i="1"/>
  <c r="AG299" i="1"/>
  <c r="AH299" i="1"/>
  <c r="AI299" i="1"/>
  <c r="AJ299" i="1"/>
  <c r="AK299" i="1"/>
  <c r="AG303" i="1"/>
  <c r="AH303" i="1"/>
  <c r="AI303" i="1"/>
  <c r="AJ303" i="1"/>
  <c r="AK303" i="1"/>
  <c r="AG310" i="1"/>
  <c r="AH310" i="1"/>
  <c r="AI310" i="1"/>
  <c r="AJ310" i="1"/>
  <c r="AK310" i="1"/>
  <c r="AG316" i="1"/>
  <c r="AH316" i="1"/>
  <c r="AI316" i="1"/>
  <c r="AJ316" i="1"/>
  <c r="AK316" i="1"/>
  <c r="AG319" i="1"/>
  <c r="AH319" i="1"/>
  <c r="AI319" i="1"/>
  <c r="AJ319" i="1"/>
  <c r="AK319" i="1"/>
  <c r="AG326" i="1"/>
  <c r="AH326" i="1"/>
  <c r="AI326" i="1"/>
  <c r="AJ326" i="1"/>
  <c r="AK326" i="1"/>
  <c r="AG331" i="1"/>
  <c r="AH331" i="1"/>
  <c r="AI331" i="1"/>
  <c r="AJ331" i="1"/>
  <c r="AK331" i="1"/>
  <c r="AG338" i="1"/>
  <c r="AH338" i="1"/>
  <c r="AI338" i="1"/>
  <c r="AJ338" i="1"/>
  <c r="AK338" i="1"/>
  <c r="AG341" i="1"/>
  <c r="AH341" i="1"/>
  <c r="AI341" i="1"/>
  <c r="AJ341" i="1"/>
  <c r="AK341" i="1"/>
  <c r="AG347" i="1"/>
  <c r="AH347" i="1"/>
  <c r="AI347" i="1"/>
  <c r="AJ347" i="1"/>
  <c r="AK347" i="1"/>
  <c r="AG352" i="1"/>
  <c r="AH352" i="1"/>
  <c r="AI352" i="1"/>
  <c r="AJ352" i="1"/>
  <c r="AK352" i="1"/>
  <c r="AG328" i="1"/>
  <c r="AH328" i="1"/>
  <c r="AI328" i="1"/>
  <c r="AJ328" i="1"/>
  <c r="AK328" i="1"/>
  <c r="AG249" i="1"/>
  <c r="AH249" i="1"/>
  <c r="AI249" i="1"/>
  <c r="AJ249" i="1"/>
  <c r="AK249" i="1"/>
  <c r="AG175" i="1"/>
  <c r="AH175" i="1"/>
  <c r="AI175" i="1"/>
  <c r="AJ175" i="1"/>
  <c r="AK175" i="1"/>
  <c r="AG90" i="1"/>
  <c r="AH90" i="1"/>
  <c r="AI90" i="1"/>
  <c r="AJ90" i="1"/>
  <c r="AK90" i="1"/>
  <c r="AG47" i="1"/>
  <c r="AH47" i="1"/>
  <c r="AI47" i="1"/>
  <c r="AJ47" i="1"/>
  <c r="AK47" i="1"/>
  <c r="AG187" i="1"/>
  <c r="AH187" i="1"/>
  <c r="AI187" i="1"/>
  <c r="AJ187" i="1"/>
  <c r="AK187" i="1"/>
  <c r="AG286" i="1"/>
  <c r="AH286" i="1"/>
  <c r="AI286" i="1"/>
  <c r="AJ286" i="1"/>
  <c r="AK286" i="1"/>
  <c r="AG261" i="1"/>
  <c r="AH261" i="1"/>
  <c r="AI261" i="1"/>
  <c r="AJ261" i="1"/>
  <c r="AK261" i="1"/>
  <c r="AG33" i="1"/>
  <c r="AH33" i="1"/>
  <c r="AI33" i="1"/>
  <c r="AJ33" i="1"/>
  <c r="AK33" i="1"/>
  <c r="AG146" i="1"/>
  <c r="AH146" i="1"/>
  <c r="AI146" i="1"/>
  <c r="AJ146" i="1"/>
  <c r="AK146" i="1"/>
  <c r="AG221" i="1"/>
  <c r="AH221" i="1"/>
  <c r="AI221" i="1"/>
  <c r="AJ221" i="1"/>
  <c r="AK221" i="1"/>
  <c r="AG64" i="1"/>
  <c r="AH64" i="1"/>
  <c r="AI64" i="1"/>
  <c r="AJ64" i="1"/>
  <c r="AK64" i="1"/>
  <c r="AG25" i="1"/>
  <c r="AH25" i="1"/>
  <c r="AI25" i="1"/>
  <c r="AJ25" i="1"/>
  <c r="AK25" i="1"/>
  <c r="AG4" i="1"/>
  <c r="AH4" i="1"/>
  <c r="AI4" i="1"/>
  <c r="AJ4" i="1"/>
  <c r="AK4" i="1"/>
  <c r="AG113" i="1"/>
  <c r="AH113" i="1"/>
  <c r="AI113" i="1"/>
  <c r="AJ113" i="1"/>
  <c r="AK113" i="1"/>
  <c r="AG240" i="1"/>
  <c r="AH240" i="1"/>
  <c r="AI240" i="1"/>
  <c r="AJ240" i="1"/>
  <c r="AK240" i="1"/>
  <c r="AG159" i="1"/>
  <c r="AH159" i="1"/>
  <c r="AI159" i="1"/>
  <c r="AJ159" i="1"/>
  <c r="AK159" i="1"/>
  <c r="AG26" i="1"/>
  <c r="AH26" i="1"/>
  <c r="AI26" i="1"/>
  <c r="AJ26" i="1"/>
  <c r="AK26" i="1"/>
  <c r="AG229" i="1"/>
  <c r="AH229" i="1"/>
  <c r="AI229" i="1"/>
  <c r="AJ229" i="1"/>
  <c r="AK229" i="1"/>
  <c r="AG277" i="1"/>
  <c r="AH277" i="1"/>
  <c r="AI277" i="1"/>
  <c r="AJ277" i="1"/>
  <c r="AK277" i="1"/>
  <c r="AG209" i="1"/>
  <c r="AH209" i="1"/>
  <c r="AI209" i="1"/>
  <c r="AJ209" i="1"/>
  <c r="AK209" i="1"/>
  <c r="AG188" i="1"/>
  <c r="AH188" i="1"/>
  <c r="AI188" i="1"/>
  <c r="AJ188" i="1"/>
  <c r="AK188" i="1"/>
  <c r="AG106" i="1"/>
  <c r="AH106" i="1"/>
  <c r="AI106" i="1"/>
  <c r="AJ106" i="1"/>
  <c r="AK106" i="1"/>
  <c r="AG176" i="1"/>
  <c r="AH176" i="1"/>
  <c r="AI176" i="1"/>
  <c r="AJ176" i="1"/>
  <c r="AK176" i="1"/>
  <c r="AG189" i="1"/>
  <c r="AH189" i="1"/>
  <c r="AI189" i="1"/>
  <c r="AJ189" i="1"/>
  <c r="AK189" i="1"/>
  <c r="AG250" i="1"/>
  <c r="AH250" i="1"/>
  <c r="AI250" i="1"/>
  <c r="AJ250" i="1"/>
  <c r="AK250" i="1"/>
  <c r="AG91" i="1"/>
  <c r="AH91" i="1"/>
  <c r="AI91" i="1"/>
  <c r="AJ91" i="1"/>
  <c r="AK91" i="1"/>
  <c r="AG251" i="1"/>
  <c r="AH251" i="1"/>
  <c r="AI251" i="1"/>
  <c r="AJ251" i="1"/>
  <c r="AK251" i="1"/>
  <c r="AG318" i="1"/>
  <c r="AH318" i="1"/>
  <c r="AI318" i="1"/>
  <c r="AJ318" i="1"/>
  <c r="AK318" i="1"/>
  <c r="AG262" i="1"/>
  <c r="AH262" i="1"/>
  <c r="AI262" i="1"/>
  <c r="AJ262" i="1"/>
  <c r="AK262" i="1"/>
  <c r="AG19" i="1"/>
  <c r="AH19" i="1"/>
  <c r="AI19" i="1"/>
  <c r="AJ19" i="1"/>
  <c r="AK19" i="1"/>
  <c r="AG287" i="1"/>
  <c r="AH287" i="1"/>
  <c r="AI287" i="1"/>
  <c r="AJ287" i="1"/>
  <c r="AK287" i="1"/>
  <c r="AG329" i="1"/>
  <c r="AH329" i="1"/>
  <c r="AI329" i="1"/>
  <c r="AJ329" i="1"/>
  <c r="AK329" i="1"/>
  <c r="AG160" i="1"/>
  <c r="AH160" i="1"/>
  <c r="AI160" i="1"/>
  <c r="AJ160" i="1"/>
  <c r="AK160" i="1"/>
  <c r="AG77" i="1"/>
  <c r="AH77" i="1"/>
  <c r="AI77" i="1"/>
  <c r="AJ77" i="1"/>
  <c r="AK77" i="1"/>
  <c r="AG195" i="1"/>
  <c r="AH195" i="1"/>
  <c r="AI195" i="1"/>
  <c r="AJ195" i="1"/>
  <c r="AK195" i="1"/>
  <c r="AG114" i="1"/>
  <c r="AH114" i="1"/>
  <c r="AI114" i="1"/>
  <c r="AJ114" i="1"/>
  <c r="AK114" i="1"/>
  <c r="AG321" i="1"/>
  <c r="AH321" i="1"/>
  <c r="AI321" i="1"/>
  <c r="AJ321" i="1"/>
  <c r="AK321" i="1"/>
  <c r="AG139" i="1"/>
  <c r="AH139" i="1"/>
  <c r="AI139" i="1"/>
  <c r="AJ139" i="1"/>
  <c r="AK139" i="1"/>
  <c r="AG115" i="1"/>
  <c r="AH115" i="1"/>
  <c r="AI115" i="1"/>
  <c r="AJ115" i="1"/>
  <c r="AK115" i="1"/>
  <c r="AG107" i="1"/>
  <c r="AH107" i="1"/>
  <c r="AI107" i="1"/>
  <c r="AJ107" i="1"/>
  <c r="AK107" i="1"/>
  <c r="AG116" i="1"/>
  <c r="AH116" i="1"/>
  <c r="AI116" i="1"/>
  <c r="AJ116" i="1"/>
  <c r="AK116" i="1"/>
  <c r="AG81" i="1"/>
  <c r="AH81" i="1"/>
  <c r="AI81" i="1"/>
  <c r="AJ81" i="1"/>
  <c r="AK81" i="1"/>
  <c r="AG92" i="1"/>
  <c r="AH92" i="1"/>
  <c r="AI92" i="1"/>
  <c r="AJ92" i="1"/>
  <c r="AK92" i="1"/>
  <c r="AG41" i="1"/>
  <c r="AH41" i="1"/>
  <c r="AI41" i="1"/>
  <c r="AJ41" i="1"/>
  <c r="AK41" i="1"/>
  <c r="AG230" i="1"/>
  <c r="AH230" i="1"/>
  <c r="AI230" i="1"/>
  <c r="AJ230" i="1"/>
  <c r="AK230" i="1"/>
  <c r="AG117" i="1"/>
  <c r="AH117" i="1"/>
  <c r="AI117" i="1"/>
  <c r="AJ117" i="1"/>
  <c r="AK117" i="1"/>
  <c r="AG330" i="1"/>
  <c r="AH330" i="1"/>
  <c r="AI330" i="1"/>
  <c r="AJ330" i="1"/>
  <c r="AK330" i="1"/>
  <c r="AG13" i="1"/>
  <c r="AH13" i="1"/>
  <c r="AI13" i="1"/>
  <c r="AJ13" i="1"/>
  <c r="AK13" i="1"/>
  <c r="AG305" i="1"/>
  <c r="AH305" i="1"/>
  <c r="AI305" i="1"/>
  <c r="AJ305" i="1"/>
  <c r="AK305" i="1"/>
  <c r="AG177" i="1"/>
  <c r="AH177" i="1"/>
  <c r="AI177" i="1"/>
  <c r="AJ177" i="1"/>
  <c r="AK177" i="1"/>
  <c r="AG202" i="1"/>
  <c r="AH202" i="1"/>
  <c r="AI202" i="1"/>
  <c r="AJ202" i="1"/>
  <c r="AK202" i="1"/>
  <c r="AG118" i="1"/>
  <c r="AH118" i="1"/>
  <c r="AI118" i="1"/>
  <c r="AJ118" i="1"/>
  <c r="AK118" i="1"/>
  <c r="AG244" i="1"/>
  <c r="AH244" i="1"/>
  <c r="AI244" i="1"/>
  <c r="AJ244" i="1"/>
  <c r="AK244" i="1"/>
  <c r="AG119" i="1"/>
  <c r="AH119" i="1"/>
  <c r="AI119" i="1"/>
  <c r="AJ119" i="1"/>
  <c r="AK119" i="1"/>
  <c r="AG263" i="1"/>
  <c r="AH263" i="1"/>
  <c r="AI263" i="1"/>
  <c r="AJ263" i="1"/>
  <c r="AK263" i="1"/>
  <c r="AG340" i="1"/>
  <c r="AH340" i="1"/>
  <c r="AI340" i="1"/>
  <c r="AJ340" i="1"/>
  <c r="AK340" i="1"/>
  <c r="AG196" i="1"/>
  <c r="AH196" i="1"/>
  <c r="AI196" i="1"/>
  <c r="AJ196" i="1"/>
  <c r="AK196" i="1"/>
  <c r="AG278" i="1"/>
  <c r="AH278" i="1"/>
  <c r="AI278" i="1"/>
  <c r="AJ278" i="1"/>
  <c r="AK278" i="1"/>
  <c r="AG288" i="1"/>
  <c r="AH288" i="1"/>
  <c r="AI288" i="1"/>
  <c r="AJ288" i="1"/>
  <c r="AK288" i="1"/>
  <c r="AG147" i="1"/>
  <c r="AH147" i="1"/>
  <c r="AI147" i="1"/>
  <c r="AJ147" i="1"/>
  <c r="AK147" i="1"/>
  <c r="AG148" i="1"/>
  <c r="AH148" i="1"/>
  <c r="AI148" i="1"/>
  <c r="AJ148" i="1"/>
  <c r="AK148" i="1"/>
  <c r="AG68" i="1"/>
  <c r="AH68" i="1"/>
  <c r="AI68" i="1"/>
  <c r="AJ68" i="1"/>
  <c r="AK68" i="1"/>
  <c r="AG149" i="1"/>
  <c r="AH149" i="1"/>
  <c r="AI149" i="1"/>
  <c r="AJ149" i="1"/>
  <c r="AK149" i="1"/>
  <c r="AG48" i="1"/>
  <c r="AH48" i="1"/>
  <c r="AI48" i="1"/>
  <c r="AJ48" i="1"/>
  <c r="AK48" i="1"/>
  <c r="AG20" i="1"/>
  <c r="AH20" i="1"/>
  <c r="AI20" i="1"/>
  <c r="AJ20" i="1"/>
  <c r="AK20" i="1"/>
  <c r="AG301" i="1"/>
  <c r="AH301" i="1"/>
  <c r="AI301" i="1"/>
  <c r="AJ301" i="1"/>
  <c r="AK301" i="1"/>
  <c r="AG27" i="1"/>
  <c r="AH27" i="1"/>
  <c r="AI27" i="1"/>
  <c r="AJ27" i="1"/>
  <c r="AK27" i="1"/>
  <c r="AG322" i="1"/>
  <c r="AH322" i="1"/>
  <c r="AI322" i="1"/>
  <c r="AJ322" i="1"/>
  <c r="AK322" i="1"/>
  <c r="AG237" i="1"/>
  <c r="AH237" i="1"/>
  <c r="AI237" i="1"/>
  <c r="AJ237" i="1"/>
  <c r="AK237" i="1"/>
  <c r="AG312" i="1"/>
  <c r="AH312" i="1"/>
  <c r="AI312" i="1"/>
  <c r="AJ312" i="1"/>
  <c r="AK312" i="1"/>
  <c r="AG178" i="1"/>
  <c r="AH178" i="1"/>
  <c r="AI178" i="1"/>
  <c r="AJ178" i="1"/>
  <c r="AK178" i="1"/>
  <c r="AG21" i="1"/>
  <c r="AH21" i="1"/>
  <c r="AI21" i="1"/>
  <c r="AJ21" i="1"/>
  <c r="AK21" i="1"/>
  <c r="AG49" i="1"/>
  <c r="AH49" i="1"/>
  <c r="AI49" i="1"/>
  <c r="AJ49" i="1"/>
  <c r="AK49" i="1"/>
  <c r="AG203" i="1"/>
  <c r="AH203" i="1"/>
  <c r="AI203" i="1"/>
  <c r="AJ203" i="1"/>
  <c r="AK203" i="1"/>
  <c r="AG120" i="1"/>
  <c r="AH120" i="1"/>
  <c r="AI120" i="1"/>
  <c r="AJ120" i="1"/>
  <c r="AK120" i="1"/>
  <c r="AG161" i="1"/>
  <c r="AH161" i="1"/>
  <c r="AI161" i="1"/>
  <c r="AJ161" i="1"/>
  <c r="AK161" i="1"/>
  <c r="AG59" i="1"/>
  <c r="AH59" i="1"/>
  <c r="AI59" i="1"/>
  <c r="AJ59" i="1"/>
  <c r="AK59" i="1"/>
  <c r="AG302" i="1"/>
  <c r="AH302" i="1"/>
  <c r="AI302" i="1"/>
  <c r="AJ302" i="1"/>
  <c r="AK302" i="1"/>
  <c r="AG38" i="1"/>
  <c r="AH38" i="1"/>
  <c r="AI38" i="1"/>
  <c r="AJ38" i="1"/>
  <c r="AK38" i="1"/>
  <c r="AG150" i="1"/>
  <c r="AH150" i="1"/>
  <c r="AI150" i="1"/>
  <c r="AJ150" i="1"/>
  <c r="AK150" i="1"/>
  <c r="AG210" i="1"/>
  <c r="AH210" i="1"/>
  <c r="AI210" i="1"/>
  <c r="AJ210" i="1"/>
  <c r="AK210" i="1"/>
  <c r="AG306" i="1"/>
  <c r="AH306" i="1"/>
  <c r="AI306" i="1"/>
  <c r="AJ306" i="1"/>
  <c r="AK306" i="1"/>
  <c r="AG135" i="1"/>
  <c r="AH135" i="1"/>
  <c r="AI135" i="1"/>
  <c r="AJ135" i="1"/>
  <c r="AK135" i="1"/>
  <c r="AG121" i="1"/>
  <c r="AH121" i="1"/>
  <c r="AI121" i="1"/>
  <c r="AJ121" i="1"/>
  <c r="AK121" i="1"/>
  <c r="AG279" i="1"/>
  <c r="AH279" i="1"/>
  <c r="AI279" i="1"/>
  <c r="AJ279" i="1"/>
  <c r="AK279" i="1"/>
  <c r="AG108" i="1"/>
  <c r="AH108" i="1"/>
  <c r="AI108" i="1"/>
  <c r="AJ108" i="1"/>
  <c r="AK108" i="1"/>
  <c r="AG289" i="1"/>
  <c r="AH289" i="1"/>
  <c r="AI289" i="1"/>
  <c r="AJ289" i="1"/>
  <c r="AK289" i="1"/>
  <c r="AG167" i="1"/>
  <c r="AH167" i="1"/>
  <c r="AI167" i="1"/>
  <c r="AJ167" i="1"/>
  <c r="AK167" i="1"/>
  <c r="AG9" i="1"/>
  <c r="AH9" i="1"/>
  <c r="AI9" i="1"/>
  <c r="AJ9" i="1"/>
  <c r="AK9" i="1"/>
  <c r="AG168" i="1"/>
  <c r="AH168" i="1"/>
  <c r="AI168" i="1"/>
  <c r="AJ168" i="1"/>
  <c r="AK168" i="1"/>
  <c r="AG307" i="1"/>
  <c r="AH307" i="1"/>
  <c r="AI307" i="1"/>
  <c r="AJ307" i="1"/>
  <c r="AK307" i="1"/>
  <c r="AG245" i="1"/>
  <c r="AH245" i="1"/>
  <c r="AI245" i="1"/>
  <c r="AJ245" i="1"/>
  <c r="AK245" i="1"/>
  <c r="AG298" i="1"/>
  <c r="AH298" i="1"/>
  <c r="AI298" i="1"/>
  <c r="AJ298" i="1"/>
  <c r="AK298" i="1"/>
  <c r="AG333" i="1"/>
  <c r="AH333" i="1"/>
  <c r="AI333" i="1"/>
  <c r="AJ333" i="1"/>
  <c r="AK333" i="1"/>
  <c r="AG264" i="1"/>
  <c r="AH264" i="1"/>
  <c r="AI264" i="1"/>
  <c r="AJ264" i="1"/>
  <c r="AK264" i="1"/>
  <c r="AG280" i="1"/>
  <c r="AH280" i="1"/>
  <c r="AI280" i="1"/>
  <c r="AJ280" i="1"/>
  <c r="AK280" i="1"/>
  <c r="AG179" i="1"/>
  <c r="AH179" i="1"/>
  <c r="AI179" i="1"/>
  <c r="AJ179" i="1"/>
  <c r="AK179" i="1"/>
  <c r="AG131" i="1"/>
  <c r="AH131" i="1"/>
  <c r="AI131" i="1"/>
  <c r="AJ131" i="1"/>
  <c r="AK131" i="1"/>
  <c r="AG5" i="1"/>
  <c r="AH5" i="1"/>
  <c r="AI5" i="1"/>
  <c r="AJ5" i="1"/>
  <c r="AK5" i="1"/>
  <c r="AG324" i="1"/>
  <c r="AH324" i="1"/>
  <c r="AI324" i="1"/>
  <c r="AJ324" i="1"/>
  <c r="AK324" i="1"/>
  <c r="AG204" i="1"/>
  <c r="AH204" i="1"/>
  <c r="AI204" i="1"/>
  <c r="AJ204" i="1"/>
  <c r="AK204" i="1"/>
  <c r="AG197" i="1"/>
  <c r="AH197" i="1"/>
  <c r="AI197" i="1"/>
  <c r="AJ197" i="1"/>
  <c r="AK197" i="1"/>
  <c r="AG180" i="1"/>
  <c r="AH180" i="1"/>
  <c r="AI180" i="1"/>
  <c r="AJ180" i="1"/>
  <c r="AK180" i="1"/>
  <c r="AG181" i="1"/>
  <c r="AH181" i="1"/>
  <c r="AI181" i="1"/>
  <c r="AJ181" i="1"/>
  <c r="AK181" i="1"/>
  <c r="AG252" i="1"/>
  <c r="AH252" i="1"/>
  <c r="AI252" i="1"/>
  <c r="AJ252" i="1"/>
  <c r="AK252" i="1"/>
  <c r="AG169" i="1"/>
  <c r="AH169" i="1"/>
  <c r="AI169" i="1"/>
  <c r="AJ169" i="1"/>
  <c r="AK169" i="1"/>
  <c r="AG271" i="1"/>
  <c r="AH271" i="1"/>
  <c r="AI271" i="1"/>
  <c r="AJ271" i="1"/>
  <c r="AK271" i="1"/>
  <c r="AG69" i="1"/>
  <c r="AH69" i="1"/>
  <c r="AI69" i="1"/>
  <c r="AJ69" i="1"/>
  <c r="AK69" i="1"/>
  <c r="AG140" i="1"/>
  <c r="AH140" i="1"/>
  <c r="AI140" i="1"/>
  <c r="AJ140" i="1"/>
  <c r="AK140" i="1"/>
  <c r="AG93" i="1"/>
  <c r="AH93" i="1"/>
  <c r="AI93" i="1"/>
  <c r="AJ93" i="1"/>
  <c r="AK93" i="1"/>
  <c r="AG94" i="1"/>
  <c r="AH94" i="1"/>
  <c r="AI94" i="1"/>
  <c r="AJ94" i="1"/>
  <c r="AK94" i="1"/>
  <c r="AG272" i="1"/>
  <c r="AH272" i="1"/>
  <c r="AI272" i="1"/>
  <c r="AJ272" i="1"/>
  <c r="AK272" i="1"/>
  <c r="AG162" i="1"/>
  <c r="AH162" i="1"/>
  <c r="AI162" i="1"/>
  <c r="AJ162" i="1"/>
  <c r="AK162" i="1"/>
  <c r="AG14" i="1"/>
  <c r="AH14" i="1"/>
  <c r="AI14" i="1"/>
  <c r="AJ14" i="1"/>
  <c r="AK14" i="1"/>
  <c r="AG141" i="1"/>
  <c r="AH141" i="1"/>
  <c r="AI141" i="1"/>
  <c r="AJ141" i="1"/>
  <c r="AK141" i="1"/>
  <c r="AG151" i="1"/>
  <c r="AH151" i="1"/>
  <c r="AI151" i="1"/>
  <c r="AJ151" i="1"/>
  <c r="AK151" i="1"/>
  <c r="AG246" i="1"/>
  <c r="AH246" i="1"/>
  <c r="AI246" i="1"/>
  <c r="AJ246" i="1"/>
  <c r="AK246" i="1"/>
  <c r="AG122" i="1"/>
  <c r="AH122" i="1"/>
  <c r="AI122" i="1"/>
  <c r="AJ122" i="1"/>
  <c r="AK122" i="1"/>
  <c r="AG170" i="1"/>
  <c r="AH170" i="1"/>
  <c r="AI170" i="1"/>
  <c r="AJ170" i="1"/>
  <c r="AK170" i="1"/>
  <c r="AG253" i="1"/>
  <c r="AH253" i="1"/>
  <c r="AI253" i="1"/>
  <c r="AJ253" i="1"/>
  <c r="AK253" i="1"/>
  <c r="AG205" i="1"/>
  <c r="AH205" i="1"/>
  <c r="AI205" i="1"/>
  <c r="AJ205" i="1"/>
  <c r="AK205" i="1"/>
  <c r="AG190" i="1"/>
  <c r="AH190" i="1"/>
  <c r="AI190" i="1"/>
  <c r="AJ190" i="1"/>
  <c r="AK190" i="1"/>
  <c r="AG50" i="1"/>
  <c r="AH50" i="1"/>
  <c r="AI50" i="1"/>
  <c r="AJ50" i="1"/>
  <c r="AK50" i="1"/>
  <c r="AG313" i="1"/>
  <c r="AH313" i="1"/>
  <c r="AI313" i="1"/>
  <c r="AJ313" i="1"/>
  <c r="AK313" i="1"/>
  <c r="AG281" i="1"/>
  <c r="AH281" i="1"/>
  <c r="AI281" i="1"/>
  <c r="AJ281" i="1"/>
  <c r="AK281" i="1"/>
  <c r="AG35" i="1"/>
  <c r="AH35" i="1"/>
  <c r="AI35" i="1"/>
  <c r="AJ35" i="1"/>
  <c r="AK35" i="1"/>
  <c r="AG142" i="1"/>
  <c r="AH142" i="1"/>
  <c r="AI142" i="1"/>
  <c r="AJ142" i="1"/>
  <c r="AK142" i="1"/>
  <c r="AG152" i="1"/>
  <c r="AH152" i="1"/>
  <c r="AI152" i="1"/>
  <c r="AJ152" i="1"/>
  <c r="AK152" i="1"/>
  <c r="AG282" i="1"/>
  <c r="AH282" i="1"/>
  <c r="AI282" i="1"/>
  <c r="AJ282" i="1"/>
  <c r="AK282" i="1"/>
  <c r="AG86" i="1"/>
  <c r="AH86" i="1"/>
  <c r="AI86" i="1"/>
  <c r="AJ86" i="1"/>
  <c r="AK86" i="1"/>
  <c r="AG211" i="1"/>
  <c r="AH211" i="1"/>
  <c r="AI211" i="1"/>
  <c r="AJ211" i="1"/>
  <c r="AK211" i="1"/>
  <c r="AG163" i="1"/>
  <c r="AH163" i="1"/>
  <c r="AI163" i="1"/>
  <c r="AJ163" i="1"/>
  <c r="AK163" i="1"/>
  <c r="AG52" i="1"/>
  <c r="AH52" i="1"/>
  <c r="AI52" i="1"/>
  <c r="AJ52" i="1"/>
  <c r="AK52" i="1"/>
  <c r="AG349" i="1"/>
  <c r="AH349" i="1"/>
  <c r="AI349" i="1"/>
  <c r="AJ349" i="1"/>
  <c r="AK349" i="1"/>
  <c r="AG254" i="1"/>
  <c r="AH254" i="1"/>
  <c r="AI254" i="1"/>
  <c r="AJ254" i="1"/>
  <c r="AK254" i="1"/>
  <c r="AG82" i="1"/>
  <c r="AH82" i="1"/>
  <c r="AI82" i="1"/>
  <c r="AJ82" i="1"/>
  <c r="AK82" i="1"/>
  <c r="AG171" i="1"/>
  <c r="AH171" i="1"/>
  <c r="AI171" i="1"/>
  <c r="AJ171" i="1"/>
  <c r="AK171" i="1"/>
  <c r="AG334" i="1"/>
  <c r="AH334" i="1"/>
  <c r="AI334" i="1"/>
  <c r="AJ334" i="1"/>
  <c r="AK334" i="1"/>
  <c r="AG182" i="1"/>
  <c r="AH182" i="1"/>
  <c r="AI182" i="1"/>
  <c r="AJ182" i="1"/>
  <c r="AK182" i="1"/>
  <c r="AG343" i="1"/>
  <c r="AH343" i="1"/>
  <c r="AI343" i="1"/>
  <c r="AJ343" i="1"/>
  <c r="AK343" i="1"/>
  <c r="AG95" i="1"/>
  <c r="AH95" i="1"/>
  <c r="AI95" i="1"/>
  <c r="AJ95" i="1"/>
  <c r="AK95" i="1"/>
  <c r="AG53" i="1"/>
  <c r="AH53" i="1"/>
  <c r="AI53" i="1"/>
  <c r="AJ53" i="1"/>
  <c r="AK53" i="1"/>
  <c r="AG191" i="1"/>
  <c r="AH191" i="1"/>
  <c r="AI191" i="1"/>
  <c r="AJ191" i="1"/>
  <c r="AK191" i="1"/>
  <c r="AG350" i="1"/>
  <c r="AH350" i="1"/>
  <c r="AI350" i="1"/>
  <c r="AJ350" i="1"/>
  <c r="AK350" i="1"/>
  <c r="AG344" i="1"/>
  <c r="AH344" i="1"/>
  <c r="AI344" i="1"/>
  <c r="AJ344" i="1"/>
  <c r="AK344" i="1"/>
  <c r="AG308" i="1"/>
  <c r="AH308" i="1"/>
  <c r="AI308" i="1"/>
  <c r="AJ308" i="1"/>
  <c r="AK308" i="1"/>
  <c r="AG222" i="1"/>
  <c r="AH222" i="1"/>
  <c r="AI222" i="1"/>
  <c r="AJ222" i="1"/>
  <c r="AK222" i="1"/>
  <c r="AG54" i="1"/>
  <c r="AH54" i="1"/>
  <c r="AI54" i="1"/>
  <c r="AJ54" i="1"/>
  <c r="AK54" i="1"/>
  <c r="AG290" i="1"/>
  <c r="AH290" i="1"/>
  <c r="AI290" i="1"/>
  <c r="AJ290" i="1"/>
  <c r="AK290" i="1"/>
  <c r="AG63" i="1"/>
  <c r="AH63" i="1"/>
  <c r="AI63" i="1"/>
  <c r="AJ63" i="1"/>
  <c r="AK63" i="1"/>
  <c r="AG217" i="1"/>
  <c r="AH217" i="1"/>
  <c r="AI217" i="1"/>
  <c r="AJ217" i="1"/>
  <c r="AK217" i="1"/>
  <c r="AH6" i="1"/>
  <c r="AG198" i="1"/>
  <c r="AH198" i="1"/>
  <c r="AI198" i="1"/>
  <c r="AJ198" i="1"/>
  <c r="AK198" i="1"/>
  <c r="AG336" i="1"/>
  <c r="AH336" i="1"/>
  <c r="AI336" i="1"/>
  <c r="AJ336" i="1"/>
  <c r="AK336" i="1"/>
  <c r="AG351" i="1"/>
  <c r="AH351" i="1"/>
  <c r="AI351" i="1"/>
  <c r="AJ351" i="1"/>
  <c r="AK351" i="1"/>
  <c r="AG153" i="1"/>
  <c r="AH153" i="1"/>
  <c r="AI153" i="1"/>
  <c r="AJ153" i="1"/>
  <c r="AK153" i="1"/>
  <c r="AG266" i="1"/>
  <c r="AH266" i="1"/>
  <c r="AI266" i="1"/>
  <c r="AJ266" i="1"/>
  <c r="AK266" i="1"/>
  <c r="AG172" i="1"/>
  <c r="AH172" i="1"/>
  <c r="AI172" i="1"/>
  <c r="AJ172" i="1"/>
  <c r="AK172" i="1"/>
  <c r="AG125" i="1"/>
  <c r="AH125" i="1"/>
  <c r="AI125" i="1"/>
  <c r="AJ125" i="1"/>
  <c r="AK125" i="1"/>
  <c r="AG192" i="1"/>
  <c r="AH192" i="1"/>
  <c r="AI192" i="1"/>
  <c r="AJ192" i="1"/>
  <c r="AK192" i="1"/>
  <c r="AG291" i="1"/>
  <c r="AH291" i="1"/>
  <c r="AI291" i="1"/>
  <c r="AJ291" i="1"/>
  <c r="AK291" i="1"/>
  <c r="AG70" i="1"/>
  <c r="AH70" i="1"/>
  <c r="AI70" i="1"/>
  <c r="AJ70" i="1"/>
  <c r="AK70" i="1"/>
  <c r="AG71" i="1"/>
  <c r="AH71" i="1"/>
  <c r="AI71" i="1"/>
  <c r="AJ71" i="1"/>
  <c r="AK71" i="1"/>
  <c r="AG109" i="1"/>
  <c r="AH109" i="1"/>
  <c r="AI109" i="1"/>
  <c r="AJ109" i="1"/>
  <c r="AK109" i="1"/>
  <c r="AG102" i="1"/>
  <c r="AH102" i="1"/>
  <c r="AI102" i="1"/>
  <c r="AJ102" i="1"/>
  <c r="AK102" i="1"/>
  <c r="AG255" i="1"/>
  <c r="AH255" i="1"/>
  <c r="AI255" i="1"/>
  <c r="AJ255" i="1"/>
  <c r="AK255" i="1"/>
  <c r="AG294" i="1"/>
  <c r="AH294" i="1"/>
  <c r="AI294" i="1"/>
  <c r="AJ294" i="1"/>
  <c r="AK294" i="1"/>
  <c r="AG273" i="1"/>
  <c r="AH273" i="1"/>
  <c r="AI273" i="1"/>
  <c r="AJ273" i="1"/>
  <c r="AK273" i="1"/>
  <c r="AG199" i="1"/>
  <c r="AH199" i="1"/>
  <c r="AI199" i="1"/>
  <c r="AJ199" i="1"/>
  <c r="AK199" i="1"/>
  <c r="AG103" i="1"/>
  <c r="AH103" i="1"/>
  <c r="AI103" i="1"/>
  <c r="AJ103" i="1"/>
  <c r="AK103" i="1"/>
  <c r="AG154" i="1"/>
  <c r="AH154" i="1"/>
  <c r="AI154" i="1"/>
  <c r="AJ154" i="1"/>
  <c r="AK154" i="1"/>
  <c r="AG78" i="1"/>
  <c r="AH78" i="1"/>
  <c r="AI78" i="1"/>
  <c r="AJ78" i="1"/>
  <c r="AK78" i="1"/>
  <c r="AG72" i="1"/>
  <c r="AH72" i="1"/>
  <c r="AI72" i="1"/>
  <c r="AJ72" i="1"/>
  <c r="AK72" i="1"/>
  <c r="AG256" i="1"/>
  <c r="AH256" i="1"/>
  <c r="AI256" i="1"/>
  <c r="AJ256" i="1"/>
  <c r="AK256" i="1"/>
  <c r="AG73" i="1"/>
  <c r="AH73" i="1"/>
  <c r="AI73" i="1"/>
  <c r="AJ73" i="1"/>
  <c r="AK73" i="1"/>
  <c r="AG128" i="1"/>
  <c r="AH128" i="1"/>
  <c r="AI128" i="1"/>
  <c r="AJ128" i="1"/>
  <c r="AK128" i="1"/>
  <c r="AG241" i="1"/>
  <c r="AH241" i="1"/>
  <c r="AI241" i="1"/>
  <c r="AJ241" i="1"/>
  <c r="AK241" i="1"/>
  <c r="AG96" i="1"/>
  <c r="AH96" i="1"/>
  <c r="AI96" i="1"/>
  <c r="AJ96" i="1"/>
  <c r="AK96" i="1"/>
  <c r="AG60" i="1"/>
  <c r="AH60" i="1"/>
  <c r="AI60" i="1"/>
  <c r="AJ60" i="1"/>
  <c r="AK60" i="1"/>
  <c r="AG110" i="1"/>
  <c r="AH110" i="1"/>
  <c r="AI110" i="1"/>
  <c r="AJ110" i="1"/>
  <c r="AK110" i="1"/>
  <c r="AG97" i="1"/>
  <c r="AH97" i="1"/>
  <c r="AI97" i="1"/>
  <c r="AJ97" i="1"/>
  <c r="AK97" i="1"/>
  <c r="AG315" i="1"/>
  <c r="AH315" i="1"/>
  <c r="AI315" i="1"/>
  <c r="AJ315" i="1"/>
  <c r="AK315" i="1"/>
  <c r="AG337" i="1"/>
  <c r="AH337" i="1"/>
  <c r="AI337" i="1"/>
  <c r="AJ337" i="1"/>
  <c r="AK337" i="1"/>
  <c r="AG274" i="1"/>
  <c r="AH274" i="1"/>
  <c r="AI274" i="1"/>
  <c r="AJ274" i="1"/>
  <c r="AK274" i="1"/>
  <c r="AG127" i="1"/>
  <c r="AH127" i="1"/>
  <c r="AI127" i="1"/>
  <c r="AJ127" i="1"/>
  <c r="AK127" i="1"/>
  <c r="AG295" i="1"/>
  <c r="AH295" i="1"/>
  <c r="AI295" i="1"/>
  <c r="AJ295" i="1"/>
  <c r="AK295" i="1"/>
  <c r="AG212" i="1"/>
  <c r="AH212" i="1"/>
  <c r="AI212" i="1"/>
  <c r="AJ212" i="1"/>
  <c r="AK212" i="1"/>
  <c r="AG98" i="1"/>
  <c r="AH98" i="1"/>
  <c r="AI98" i="1"/>
  <c r="AJ98" i="1"/>
  <c r="AK98" i="1"/>
  <c r="AG226" i="1"/>
  <c r="AH226" i="1"/>
  <c r="AI226" i="1"/>
  <c r="AJ226" i="1"/>
  <c r="AK226" i="1"/>
  <c r="AG22" i="1"/>
  <c r="AH22" i="1"/>
  <c r="AI22" i="1"/>
  <c r="AJ22" i="1"/>
  <c r="AK22" i="1"/>
  <c r="AG15" i="1"/>
  <c r="AH15" i="1"/>
  <c r="AI15" i="1"/>
  <c r="AJ15" i="1"/>
  <c r="AK15" i="1"/>
  <c r="AG257" i="1"/>
  <c r="AH257" i="1"/>
  <c r="AI257" i="1"/>
  <c r="AJ257" i="1"/>
  <c r="AK257" i="1"/>
  <c r="AG56" i="1"/>
  <c r="AH56" i="1"/>
  <c r="AI56" i="1"/>
  <c r="AJ56" i="1"/>
  <c r="AK56" i="1"/>
  <c r="AG231" i="1"/>
  <c r="AH231" i="1"/>
  <c r="AI231" i="1"/>
  <c r="AJ231" i="1"/>
  <c r="AK231" i="1"/>
  <c r="AG258" i="1"/>
  <c r="AH258" i="1"/>
  <c r="AI258" i="1"/>
  <c r="AJ258" i="1"/>
  <c r="AK258" i="1"/>
  <c r="AG218" i="1"/>
  <c r="AH218" i="1"/>
  <c r="AI218" i="1"/>
  <c r="AJ218" i="1"/>
  <c r="AK218" i="1"/>
  <c r="AG232" i="1"/>
  <c r="AH232" i="1"/>
  <c r="AI232" i="1"/>
  <c r="AJ232" i="1"/>
  <c r="AK232" i="1"/>
  <c r="AG345" i="1"/>
  <c r="AH345" i="1"/>
  <c r="AI345" i="1"/>
  <c r="AJ345" i="1"/>
  <c r="AK345" i="1"/>
  <c r="AG183" i="1"/>
  <c r="AH183" i="1"/>
  <c r="AI183" i="1"/>
  <c r="AJ183" i="1"/>
  <c r="AK183" i="1"/>
  <c r="AG87" i="1"/>
  <c r="AH87" i="1"/>
  <c r="AI87" i="1"/>
  <c r="AJ87" i="1"/>
  <c r="AK87" i="1"/>
  <c r="AG325" i="1"/>
  <c r="AH325" i="1"/>
  <c r="AI325" i="1"/>
  <c r="AJ325" i="1"/>
  <c r="AK325" i="1"/>
  <c r="AG184" i="1"/>
  <c r="AH184" i="1"/>
  <c r="AI184" i="1"/>
  <c r="AJ184" i="1"/>
  <c r="AK184" i="1"/>
  <c r="AG29" i="1"/>
  <c r="AH29" i="1"/>
  <c r="AI29" i="1"/>
  <c r="AJ29" i="1"/>
  <c r="AK29" i="1"/>
  <c r="AG136" i="1"/>
  <c r="AH136" i="1"/>
  <c r="AI136" i="1"/>
  <c r="AJ136" i="1"/>
  <c r="AK136" i="1"/>
  <c r="AG233" i="1"/>
  <c r="AH233" i="1"/>
  <c r="AI233" i="1"/>
  <c r="AJ233" i="1"/>
  <c r="AK233" i="1"/>
  <c r="AG143" i="1"/>
  <c r="AH143" i="1"/>
  <c r="AI143" i="1"/>
  <c r="AJ143" i="1"/>
  <c r="AK143" i="1"/>
  <c r="AG99" i="1"/>
  <c r="AH99" i="1"/>
  <c r="AI99" i="1"/>
  <c r="AJ99" i="1"/>
  <c r="AK99" i="1"/>
  <c r="AG132" i="1"/>
  <c r="AH132" i="1"/>
  <c r="AI132" i="1"/>
  <c r="AJ132" i="1"/>
  <c r="AK132" i="1"/>
  <c r="AG213" i="1"/>
  <c r="AH213" i="1"/>
  <c r="AI213" i="1"/>
  <c r="AJ213" i="1"/>
  <c r="AK213" i="1"/>
  <c r="AG44" i="1"/>
  <c r="AH44" i="1"/>
  <c r="AI44" i="1"/>
  <c r="AJ44" i="1"/>
  <c r="AK44" i="1"/>
  <c r="AG155" i="1"/>
  <c r="AH155" i="1"/>
  <c r="AI155" i="1"/>
  <c r="AJ155" i="1"/>
  <c r="AK155" i="1"/>
  <c r="AG74" i="1"/>
  <c r="AH74" i="1"/>
  <c r="AI74" i="1"/>
  <c r="AJ74" i="1"/>
  <c r="AK74" i="1"/>
  <c r="AG16" i="1"/>
  <c r="AH16" i="1"/>
  <c r="AI16" i="1"/>
  <c r="AJ16" i="1"/>
  <c r="AK16" i="1"/>
  <c r="AG206" i="1"/>
  <c r="AH206" i="1"/>
  <c r="AI206" i="1"/>
  <c r="AJ206" i="1"/>
  <c r="AK206" i="1"/>
  <c r="AG346" i="1"/>
  <c r="AH346" i="1"/>
  <c r="AI346" i="1"/>
  <c r="AJ346" i="1"/>
  <c r="AK346" i="1"/>
  <c r="AG30" i="1"/>
  <c r="AH30" i="1"/>
  <c r="AI30" i="1"/>
  <c r="AJ30" i="1"/>
  <c r="AK30" i="1"/>
  <c r="AG267" i="1"/>
  <c r="AH267" i="1"/>
  <c r="AI267" i="1"/>
  <c r="AJ267" i="1"/>
  <c r="AK267" i="1"/>
  <c r="AG283" i="1"/>
  <c r="AH283" i="1"/>
  <c r="AI283" i="1"/>
  <c r="AJ283" i="1"/>
  <c r="AK283" i="1"/>
  <c r="AG156" i="1"/>
  <c r="AH156" i="1"/>
  <c r="AI156" i="1"/>
  <c r="AJ156" i="1"/>
  <c r="AK156" i="1"/>
  <c r="CC11" i="1" l="1"/>
  <c r="CC17" i="1"/>
  <c r="CC23" i="1"/>
  <c r="CC31" i="1"/>
  <c r="CC36" i="1"/>
  <c r="CC39" i="1"/>
  <c r="CC42" i="1"/>
  <c r="CC45" i="1"/>
  <c r="CC57" i="1"/>
  <c r="CC61" i="1"/>
  <c r="CC65" i="1"/>
  <c r="CC75" i="1"/>
  <c r="CC79" i="1"/>
  <c r="CC84" i="1"/>
  <c r="CC88" i="1"/>
  <c r="CC100" i="1"/>
  <c r="CC104" i="1"/>
  <c r="CC111" i="1"/>
  <c r="CC129" i="1"/>
  <c r="CC133" i="1"/>
  <c r="CC137" i="1"/>
  <c r="CC144" i="1"/>
  <c r="CC185" i="1"/>
  <c r="CC157" i="1"/>
  <c r="CC165" i="1"/>
  <c r="CC173" i="1"/>
  <c r="CC193" i="1"/>
  <c r="CC200" i="1"/>
  <c r="CC207" i="1"/>
  <c r="CC214" i="1"/>
  <c r="CC219" i="1"/>
  <c r="CC223" i="1"/>
  <c r="CC227" i="1"/>
  <c r="CC235" i="1"/>
  <c r="CC238" i="1"/>
  <c r="CC242" i="1"/>
  <c r="CC247" i="1"/>
  <c r="CC259" i="1"/>
  <c r="CC268" i="1"/>
  <c r="CC275" i="1"/>
  <c r="CC284" i="1"/>
  <c r="CC292" i="1"/>
  <c r="CC296" i="1"/>
  <c r="CC299" i="1"/>
  <c r="CC303" i="1"/>
  <c r="CC310" i="1"/>
  <c r="CC316" i="1"/>
  <c r="CC319" i="1"/>
  <c r="CC326" i="1"/>
  <c r="CC331" i="1"/>
  <c r="CC338" i="1"/>
  <c r="CC341" i="1"/>
  <c r="CC347" i="1"/>
  <c r="CC352" i="1"/>
  <c r="CC328" i="1"/>
  <c r="CC249" i="1"/>
  <c r="CC175" i="1"/>
  <c r="CC90" i="1"/>
  <c r="CC47" i="1"/>
  <c r="CC187" i="1"/>
  <c r="CC286" i="1"/>
  <c r="CC261" i="1"/>
  <c r="CC33" i="1"/>
  <c r="CC146" i="1"/>
  <c r="CC221" i="1"/>
  <c r="CC64" i="1"/>
  <c r="CC270" i="1"/>
  <c r="CC25" i="1"/>
  <c r="CC4" i="1"/>
  <c r="CC113" i="1"/>
  <c r="CC240" i="1"/>
  <c r="CC159" i="1"/>
  <c r="CC26" i="1"/>
  <c r="CC229" i="1"/>
  <c r="CC277" i="1"/>
  <c r="CC209" i="1"/>
  <c r="CC188" i="1"/>
  <c r="CC106" i="1"/>
  <c r="CC176" i="1"/>
  <c r="CC189" i="1"/>
  <c r="CC250" i="1"/>
  <c r="CC91" i="1"/>
  <c r="CC251" i="1"/>
  <c r="CC318" i="1"/>
  <c r="CC262" i="1"/>
  <c r="CC19" i="1"/>
  <c r="CC287" i="1"/>
  <c r="CC329" i="1"/>
  <c r="CC160" i="1"/>
  <c r="CC77" i="1"/>
  <c r="CC195" i="1"/>
  <c r="CC114" i="1"/>
  <c r="CC321" i="1"/>
  <c r="CC139" i="1"/>
  <c r="CC115" i="1"/>
  <c r="CC107" i="1"/>
  <c r="CC116" i="1"/>
  <c r="CC81" i="1"/>
  <c r="CC92" i="1"/>
  <c r="CC41" i="1"/>
  <c r="CC230" i="1"/>
  <c r="CC117" i="1"/>
  <c r="CC330" i="1"/>
  <c r="CC13" i="1"/>
  <c r="CC305" i="1"/>
  <c r="CC177" i="1"/>
  <c r="CC202" i="1"/>
  <c r="CC118" i="1"/>
  <c r="CC244" i="1"/>
  <c r="CC119" i="1"/>
  <c r="CC263" i="1"/>
  <c r="CC340" i="1"/>
  <c r="CC196" i="1"/>
  <c r="CC278" i="1"/>
  <c r="CC288" i="1"/>
  <c r="CC147" i="1"/>
  <c r="CC148" i="1"/>
  <c r="CC68" i="1"/>
  <c r="CC149" i="1"/>
  <c r="CC48" i="1"/>
  <c r="CC20" i="1"/>
  <c r="CC301" i="1"/>
  <c r="CC27" i="1"/>
  <c r="CC322" i="1"/>
  <c r="CC237" i="1"/>
  <c r="CC312" i="1"/>
  <c r="CC178" i="1"/>
  <c r="CC21" i="1"/>
  <c r="CC49" i="1"/>
  <c r="CC203" i="1"/>
  <c r="CC120" i="1"/>
  <c r="CC161" i="1"/>
  <c r="CC59" i="1"/>
  <c r="CC302" i="1"/>
  <c r="CC38" i="1"/>
  <c r="CC150" i="1"/>
  <c r="CC210" i="1"/>
  <c r="CC306" i="1"/>
  <c r="CC135" i="1"/>
  <c r="CC121" i="1"/>
  <c r="CC279" i="1"/>
  <c r="CC108" i="1"/>
  <c r="CC289" i="1"/>
  <c r="CC167" i="1"/>
  <c r="CC9" i="1"/>
  <c r="CC168" i="1"/>
  <c r="CC307" i="1"/>
  <c r="CC245" i="1"/>
  <c r="CC298" i="1"/>
  <c r="CC333" i="1"/>
  <c r="CC264" i="1"/>
  <c r="CC280" i="1"/>
  <c r="CC179" i="1"/>
  <c r="CC131" i="1"/>
  <c r="CC5" i="1"/>
  <c r="CC324" i="1"/>
  <c r="CC204" i="1"/>
  <c r="CC197" i="1"/>
  <c r="CC180" i="1"/>
  <c r="CC181" i="1"/>
  <c r="CC252" i="1"/>
  <c r="CC169" i="1"/>
  <c r="CC271" i="1"/>
  <c r="CC69" i="1"/>
  <c r="CC140" i="1"/>
  <c r="CC93" i="1"/>
  <c r="CC94" i="1"/>
  <c r="CC272" i="1"/>
  <c r="CC162" i="1"/>
  <c r="CC14" i="1"/>
  <c r="CC141" i="1"/>
  <c r="CC151" i="1"/>
  <c r="CC246" i="1"/>
  <c r="CC122" i="1"/>
  <c r="CC170" i="1"/>
  <c r="CC253" i="1"/>
  <c r="CC205" i="1"/>
  <c r="CC190" i="1"/>
  <c r="CC50" i="1"/>
  <c r="CC313" i="1"/>
  <c r="CC281" i="1"/>
  <c r="CC35" i="1"/>
  <c r="CC142" i="1"/>
  <c r="CC152" i="1"/>
  <c r="CC282" i="1"/>
  <c r="CC86" i="1"/>
  <c r="CC211" i="1"/>
  <c r="CC163" i="1"/>
  <c r="CC52" i="1"/>
  <c r="CC349" i="1"/>
  <c r="CC254" i="1"/>
  <c r="CC82" i="1"/>
  <c r="CC171" i="1"/>
  <c r="CC334" i="1"/>
  <c r="CC182" i="1"/>
  <c r="CC343" i="1"/>
  <c r="CC95" i="1"/>
  <c r="CC53" i="1"/>
  <c r="CC191" i="1"/>
  <c r="CC350" i="1"/>
  <c r="CC344" i="1"/>
  <c r="CC308" i="1"/>
  <c r="CC222" i="1"/>
  <c r="CC54" i="1"/>
  <c r="CC290" i="1"/>
  <c r="CC63" i="1"/>
  <c r="CC217" i="1"/>
  <c r="CC6" i="1"/>
  <c r="CC198" i="1"/>
  <c r="CC336" i="1"/>
  <c r="CC351" i="1"/>
  <c r="CC153" i="1"/>
  <c r="CC266" i="1"/>
  <c r="CC172" i="1"/>
  <c r="CC125" i="1"/>
  <c r="CC192" i="1"/>
  <c r="CC291" i="1"/>
  <c r="CC70" i="1"/>
  <c r="CC71" i="1"/>
  <c r="CC109" i="1"/>
  <c r="CC102" i="1"/>
  <c r="CC255" i="1"/>
  <c r="CC294" i="1"/>
  <c r="CC273" i="1"/>
  <c r="CC225" i="1"/>
  <c r="CC199" i="1"/>
  <c r="CC103" i="1"/>
  <c r="CC154" i="1"/>
  <c r="CC78" i="1"/>
  <c r="CC72" i="1"/>
  <c r="CC256" i="1"/>
  <c r="CC73" i="1"/>
  <c r="CC128" i="1"/>
  <c r="CC241" i="1"/>
  <c r="CC96" i="1"/>
  <c r="CC60" i="1"/>
  <c r="CC110" i="1"/>
  <c r="CC97" i="1"/>
  <c r="CC315" i="1"/>
  <c r="CC337" i="1"/>
  <c r="CC274" i="1"/>
  <c r="CC127" i="1"/>
  <c r="CC295" i="1"/>
  <c r="CC212" i="1"/>
  <c r="CC98" i="1"/>
  <c r="CC226" i="1"/>
  <c r="CC22" i="1"/>
  <c r="CC15" i="1"/>
  <c r="CC257" i="1"/>
  <c r="CC56" i="1"/>
  <c r="CC231" i="1"/>
  <c r="CC258" i="1"/>
  <c r="CC218" i="1"/>
  <c r="CC232" i="1"/>
  <c r="CC345" i="1"/>
  <c r="CC183" i="1"/>
  <c r="CC87" i="1"/>
  <c r="CC325" i="1"/>
  <c r="CC184" i="1"/>
  <c r="CC29" i="1"/>
  <c r="CC136" i="1"/>
  <c r="CC233" i="1"/>
  <c r="CC143" i="1"/>
  <c r="CC99" i="1"/>
  <c r="CC132" i="1"/>
  <c r="CC213" i="1"/>
  <c r="CC44" i="1"/>
  <c r="CC155" i="1"/>
  <c r="CC74" i="1"/>
  <c r="CC16" i="1"/>
  <c r="CC206" i="1"/>
  <c r="CC346" i="1"/>
  <c r="CC30" i="1"/>
  <c r="CC267" i="1"/>
  <c r="CC283" i="1"/>
  <c r="CC156" i="1"/>
  <c r="CB11" i="1"/>
  <c r="CB17" i="1"/>
  <c r="CB23" i="1"/>
  <c r="CB31" i="1"/>
  <c r="CB36" i="1"/>
  <c r="CB39" i="1"/>
  <c r="CB42" i="1"/>
  <c r="CB45" i="1"/>
  <c r="CB57" i="1"/>
  <c r="CB61" i="1"/>
  <c r="CB65" i="1"/>
  <c r="CB75" i="1"/>
  <c r="CB79" i="1"/>
  <c r="CB84" i="1"/>
  <c r="CB88" i="1"/>
  <c r="CB100" i="1"/>
  <c r="CB104" i="1"/>
  <c r="CB111" i="1"/>
  <c r="CB129" i="1"/>
  <c r="CB133" i="1"/>
  <c r="CB137" i="1"/>
  <c r="CB144" i="1"/>
  <c r="CB185" i="1"/>
  <c r="CB157" i="1"/>
  <c r="CB165" i="1"/>
  <c r="CB173" i="1"/>
  <c r="CB193" i="1"/>
  <c r="CB200" i="1"/>
  <c r="CB207" i="1"/>
  <c r="CB214" i="1"/>
  <c r="CB219" i="1"/>
  <c r="CB223" i="1"/>
  <c r="CB227" i="1"/>
  <c r="CB235" i="1"/>
  <c r="CB238" i="1"/>
  <c r="CB242" i="1"/>
  <c r="CB247" i="1"/>
  <c r="CB259" i="1"/>
  <c r="CB268" i="1"/>
  <c r="CB275" i="1"/>
  <c r="CB284" i="1"/>
  <c r="CB292" i="1"/>
  <c r="CB296" i="1"/>
  <c r="CB299" i="1"/>
  <c r="CB303" i="1"/>
  <c r="CB310" i="1"/>
  <c r="CB316" i="1"/>
  <c r="CB319" i="1"/>
  <c r="CB326" i="1"/>
  <c r="CB331" i="1"/>
  <c r="CB338" i="1"/>
  <c r="CB341" i="1"/>
  <c r="CB347" i="1"/>
  <c r="CB352" i="1"/>
  <c r="CB328" i="1"/>
  <c r="CB249" i="1"/>
  <c r="CB175" i="1"/>
  <c r="CB90" i="1"/>
  <c r="CB47" i="1"/>
  <c r="CB187" i="1"/>
  <c r="CB286" i="1"/>
  <c r="CB261" i="1"/>
  <c r="CB33" i="1"/>
  <c r="CB146" i="1"/>
  <c r="CB221" i="1"/>
  <c r="CB64" i="1"/>
  <c r="CB270" i="1"/>
  <c r="CB25" i="1"/>
  <c r="CB4" i="1"/>
  <c r="CB113" i="1"/>
  <c r="CB240" i="1"/>
  <c r="CB159" i="1"/>
  <c r="CB26" i="1"/>
  <c r="CB229" i="1"/>
  <c r="CB277" i="1"/>
  <c r="CB209" i="1"/>
  <c r="CB188" i="1"/>
  <c r="CB106" i="1"/>
  <c r="CB176" i="1"/>
  <c r="CB189" i="1"/>
  <c r="CB250" i="1"/>
  <c r="CB91" i="1"/>
  <c r="CB251" i="1"/>
  <c r="CB318" i="1"/>
  <c r="CB262" i="1"/>
  <c r="CB19" i="1"/>
  <c r="CB287" i="1"/>
  <c r="CB329" i="1"/>
  <c r="CB160" i="1"/>
  <c r="CB77" i="1"/>
  <c r="CB195" i="1"/>
  <c r="CB114" i="1"/>
  <c r="CB321" i="1"/>
  <c r="CB139" i="1"/>
  <c r="CB115" i="1"/>
  <c r="CB107" i="1"/>
  <c r="CB116" i="1"/>
  <c r="CB81" i="1"/>
  <c r="CB92" i="1"/>
  <c r="CB41" i="1"/>
  <c r="CB230" i="1"/>
  <c r="CB117" i="1"/>
  <c r="CB330" i="1"/>
  <c r="CB13" i="1"/>
  <c r="CB305" i="1"/>
  <c r="CB177" i="1"/>
  <c r="CB202" i="1"/>
  <c r="CB118" i="1"/>
  <c r="CB244" i="1"/>
  <c r="CB119" i="1"/>
  <c r="CB263" i="1"/>
  <c r="CB340" i="1"/>
  <c r="CB196" i="1"/>
  <c r="CB278" i="1"/>
  <c r="CB288" i="1"/>
  <c r="CB147" i="1"/>
  <c r="CB148" i="1"/>
  <c r="CB68" i="1"/>
  <c r="CB149" i="1"/>
  <c r="CB48" i="1"/>
  <c r="CB20" i="1"/>
  <c r="CB301" i="1"/>
  <c r="CB27" i="1"/>
  <c r="CB322" i="1"/>
  <c r="CB237" i="1"/>
  <c r="CB312" i="1"/>
  <c r="CB178" i="1"/>
  <c r="CB21" i="1"/>
  <c r="CB49" i="1"/>
  <c r="CB203" i="1"/>
  <c r="CB120" i="1"/>
  <c r="CB161" i="1"/>
  <c r="CB59" i="1"/>
  <c r="CB302" i="1"/>
  <c r="CB38" i="1"/>
  <c r="CB150" i="1"/>
  <c r="CB210" i="1"/>
  <c r="CB306" i="1"/>
  <c r="CB135" i="1"/>
  <c r="CB121" i="1"/>
  <c r="CB279" i="1"/>
  <c r="CB108" i="1"/>
  <c r="CB289" i="1"/>
  <c r="CB167" i="1"/>
  <c r="CB9" i="1"/>
  <c r="CB168" i="1"/>
  <c r="CB307" i="1"/>
  <c r="CB245" i="1"/>
  <c r="CB298" i="1"/>
  <c r="CB333" i="1"/>
  <c r="CB264" i="1"/>
  <c r="CB280" i="1"/>
  <c r="CB179" i="1"/>
  <c r="CB131" i="1"/>
  <c r="CB5" i="1"/>
  <c r="CB324" i="1"/>
  <c r="CB204" i="1"/>
  <c r="CB197" i="1"/>
  <c r="CB180" i="1"/>
  <c r="CB181" i="1"/>
  <c r="CB252" i="1"/>
  <c r="CB169" i="1"/>
  <c r="CB271" i="1"/>
  <c r="CB69" i="1"/>
  <c r="CB140" i="1"/>
  <c r="CB93" i="1"/>
  <c r="CB94" i="1"/>
  <c r="CB272" i="1"/>
  <c r="CB162" i="1"/>
  <c r="CB14" i="1"/>
  <c r="CB141" i="1"/>
  <c r="CB151" i="1"/>
  <c r="CB246" i="1"/>
  <c r="CB122" i="1"/>
  <c r="CB170" i="1"/>
  <c r="CB253" i="1"/>
  <c r="CB205" i="1"/>
  <c r="CB190" i="1"/>
  <c r="CB50" i="1"/>
  <c r="CB313" i="1"/>
  <c r="CB281" i="1"/>
  <c r="CB35" i="1"/>
  <c r="CB142" i="1"/>
  <c r="CB152" i="1"/>
  <c r="CB282" i="1"/>
  <c r="CB86" i="1"/>
  <c r="CB211" i="1"/>
  <c r="CB163" i="1"/>
  <c r="CB52" i="1"/>
  <c r="CB349" i="1"/>
  <c r="CB254" i="1"/>
  <c r="CB82" i="1"/>
  <c r="CB171" i="1"/>
  <c r="CB334" i="1"/>
  <c r="CB182" i="1"/>
  <c r="CB343" i="1"/>
  <c r="CB95" i="1"/>
  <c r="CB53" i="1"/>
  <c r="CB191" i="1"/>
  <c r="CB350" i="1"/>
  <c r="CB344" i="1"/>
  <c r="CB308" i="1"/>
  <c r="CB222" i="1"/>
  <c r="CB54" i="1"/>
  <c r="CB290" i="1"/>
  <c r="CB63" i="1"/>
  <c r="CB217" i="1"/>
  <c r="CB6" i="1"/>
  <c r="CB198" i="1"/>
  <c r="CB336" i="1"/>
  <c r="CB351" i="1"/>
  <c r="CB153" i="1"/>
  <c r="CB266" i="1"/>
  <c r="CB172" i="1"/>
  <c r="CB125" i="1"/>
  <c r="CB192" i="1"/>
  <c r="CB291" i="1"/>
  <c r="CB70" i="1"/>
  <c r="CB71" i="1"/>
  <c r="CB109" i="1"/>
  <c r="CB102" i="1"/>
  <c r="CB255" i="1"/>
  <c r="CB294" i="1"/>
  <c r="CB273" i="1"/>
  <c r="CB225" i="1"/>
  <c r="CB199" i="1"/>
  <c r="CB103" i="1"/>
  <c r="CB154" i="1"/>
  <c r="CB78" i="1"/>
  <c r="CB72" i="1"/>
  <c r="CB256" i="1"/>
  <c r="CB73" i="1"/>
  <c r="CB128" i="1"/>
  <c r="CB241" i="1"/>
  <c r="CB96" i="1"/>
  <c r="CB60" i="1"/>
  <c r="CB110" i="1"/>
  <c r="CB97" i="1"/>
  <c r="CB315" i="1"/>
  <c r="CB337" i="1"/>
  <c r="CB274" i="1"/>
  <c r="CB127" i="1"/>
  <c r="CB295" i="1"/>
  <c r="CB212" i="1"/>
  <c r="CB98" i="1"/>
  <c r="CB226" i="1"/>
  <c r="CB22" i="1"/>
  <c r="CB15" i="1"/>
  <c r="CB257" i="1"/>
  <c r="CB56" i="1"/>
  <c r="CB231" i="1"/>
  <c r="CB258" i="1"/>
  <c r="CB218" i="1"/>
  <c r="CB232" i="1"/>
  <c r="CB345" i="1"/>
  <c r="CB183" i="1"/>
  <c r="CB87" i="1"/>
  <c r="CB325" i="1"/>
  <c r="CB184" i="1"/>
  <c r="CB29" i="1"/>
  <c r="CB136" i="1"/>
  <c r="CB233" i="1"/>
  <c r="CB143" i="1"/>
  <c r="CB99" i="1"/>
  <c r="CB132" i="1"/>
  <c r="CB213" i="1"/>
  <c r="CB44" i="1"/>
  <c r="CB155" i="1"/>
  <c r="CB74" i="1"/>
  <c r="CB16" i="1"/>
  <c r="CB206" i="1"/>
  <c r="CB346" i="1"/>
  <c r="CB30" i="1"/>
  <c r="CB267" i="1"/>
  <c r="CB283" i="1"/>
  <c r="CB156" i="1"/>
  <c r="CA11" i="1"/>
  <c r="CA17" i="1"/>
  <c r="CA23" i="1"/>
  <c r="CA31" i="1"/>
  <c r="CA36" i="1"/>
  <c r="CA39" i="1"/>
  <c r="CA42" i="1"/>
  <c r="CA45" i="1"/>
  <c r="CA57" i="1"/>
  <c r="CA61" i="1"/>
  <c r="CA65" i="1"/>
  <c r="CA75" i="1"/>
  <c r="CA79" i="1"/>
  <c r="CA84" i="1"/>
  <c r="CA88" i="1"/>
  <c r="CA100" i="1"/>
  <c r="CA104" i="1"/>
  <c r="CA111" i="1"/>
  <c r="CA129" i="1"/>
  <c r="CA133" i="1"/>
  <c r="CA137" i="1"/>
  <c r="CA144" i="1"/>
  <c r="CA185" i="1"/>
  <c r="CA157" i="1"/>
  <c r="CA165" i="1"/>
  <c r="CA173" i="1"/>
  <c r="CA193" i="1"/>
  <c r="CA200" i="1"/>
  <c r="CA207" i="1"/>
  <c r="CA214" i="1"/>
  <c r="CA219" i="1"/>
  <c r="CA223" i="1"/>
  <c r="CA227" i="1"/>
  <c r="CA235" i="1"/>
  <c r="CA238" i="1"/>
  <c r="CA242" i="1"/>
  <c r="CA247" i="1"/>
  <c r="CA259" i="1"/>
  <c r="CA268" i="1"/>
  <c r="CA275" i="1"/>
  <c r="CA284" i="1"/>
  <c r="CA292" i="1"/>
  <c r="CA296" i="1"/>
  <c r="CA299" i="1"/>
  <c r="CA303" i="1"/>
  <c r="CA310" i="1"/>
  <c r="CA316" i="1"/>
  <c r="CA319" i="1"/>
  <c r="CA326" i="1"/>
  <c r="CA331" i="1"/>
  <c r="CA338" i="1"/>
  <c r="CA341" i="1"/>
  <c r="CA347" i="1"/>
  <c r="CA352" i="1"/>
  <c r="CA328" i="1"/>
  <c r="CA249" i="1"/>
  <c r="CA175" i="1"/>
  <c r="CA90" i="1"/>
  <c r="CA47" i="1"/>
  <c r="CA187" i="1"/>
  <c r="CA286" i="1"/>
  <c r="CA261" i="1"/>
  <c r="CA33" i="1"/>
  <c r="CA146" i="1"/>
  <c r="CA221" i="1"/>
  <c r="CA64" i="1"/>
  <c r="CA270" i="1"/>
  <c r="CA25" i="1"/>
  <c r="CA4" i="1"/>
  <c r="CA113" i="1"/>
  <c r="CA240" i="1"/>
  <c r="CA159" i="1"/>
  <c r="CA26" i="1"/>
  <c r="CA229" i="1"/>
  <c r="CA277" i="1"/>
  <c r="CA209" i="1"/>
  <c r="CA188" i="1"/>
  <c r="CA106" i="1"/>
  <c r="CA176" i="1"/>
  <c r="CA189" i="1"/>
  <c r="CA250" i="1"/>
  <c r="CA91" i="1"/>
  <c r="CA251" i="1"/>
  <c r="CA318" i="1"/>
  <c r="CA262" i="1"/>
  <c r="CA19" i="1"/>
  <c r="CA287" i="1"/>
  <c r="CA329" i="1"/>
  <c r="CA160" i="1"/>
  <c r="CA77" i="1"/>
  <c r="CA195" i="1"/>
  <c r="CA114" i="1"/>
  <c r="CA321" i="1"/>
  <c r="CA139" i="1"/>
  <c r="CA115" i="1"/>
  <c r="CA107" i="1"/>
  <c r="CA116" i="1"/>
  <c r="CA81" i="1"/>
  <c r="CA92" i="1"/>
  <c r="CA41" i="1"/>
  <c r="CA230" i="1"/>
  <c r="CA117" i="1"/>
  <c r="CA330" i="1"/>
  <c r="CA13" i="1"/>
  <c r="CA305" i="1"/>
  <c r="CA177" i="1"/>
  <c r="CA202" i="1"/>
  <c r="CA118" i="1"/>
  <c r="CA244" i="1"/>
  <c r="CA119" i="1"/>
  <c r="CA263" i="1"/>
  <c r="CA340" i="1"/>
  <c r="CA196" i="1"/>
  <c r="CA278" i="1"/>
  <c r="CA288" i="1"/>
  <c r="CA147" i="1"/>
  <c r="CA148" i="1"/>
  <c r="CA68" i="1"/>
  <c r="CA149" i="1"/>
  <c r="CA48" i="1"/>
  <c r="CA20" i="1"/>
  <c r="CA301" i="1"/>
  <c r="CA27" i="1"/>
  <c r="CA322" i="1"/>
  <c r="CA237" i="1"/>
  <c r="CA312" i="1"/>
  <c r="CA178" i="1"/>
  <c r="CA21" i="1"/>
  <c r="CA49" i="1"/>
  <c r="CA203" i="1"/>
  <c r="CA120" i="1"/>
  <c r="CA161" i="1"/>
  <c r="CA59" i="1"/>
  <c r="CA302" i="1"/>
  <c r="CA38" i="1"/>
  <c r="CA150" i="1"/>
  <c r="CA210" i="1"/>
  <c r="CA306" i="1"/>
  <c r="CA135" i="1"/>
  <c r="CA121" i="1"/>
  <c r="CA279" i="1"/>
  <c r="CA108" i="1"/>
  <c r="CA289" i="1"/>
  <c r="CA167" i="1"/>
  <c r="CA9" i="1"/>
  <c r="CA168" i="1"/>
  <c r="CA307" i="1"/>
  <c r="CA245" i="1"/>
  <c r="CA298" i="1"/>
  <c r="CA333" i="1"/>
  <c r="CA264" i="1"/>
  <c r="CA280" i="1"/>
  <c r="CA179" i="1"/>
  <c r="CA131" i="1"/>
  <c r="CA5" i="1"/>
  <c r="CA324" i="1"/>
  <c r="CA204" i="1"/>
  <c r="CA197" i="1"/>
  <c r="CA180" i="1"/>
  <c r="CA181" i="1"/>
  <c r="CA252" i="1"/>
  <c r="CA169" i="1"/>
  <c r="CA271" i="1"/>
  <c r="CA69" i="1"/>
  <c r="CA140" i="1"/>
  <c r="CA93" i="1"/>
  <c r="CA94" i="1"/>
  <c r="CA272" i="1"/>
  <c r="CA162" i="1"/>
  <c r="CA14" i="1"/>
  <c r="CA141" i="1"/>
  <c r="CA151" i="1"/>
  <c r="CA246" i="1"/>
  <c r="CA122" i="1"/>
  <c r="CA170" i="1"/>
  <c r="CA253" i="1"/>
  <c r="CA205" i="1"/>
  <c r="CA190" i="1"/>
  <c r="CA50" i="1"/>
  <c r="CA313" i="1"/>
  <c r="CA281" i="1"/>
  <c r="CA35" i="1"/>
  <c r="CA142" i="1"/>
  <c r="CA152" i="1"/>
  <c r="CA282" i="1"/>
  <c r="CA86" i="1"/>
  <c r="CA211" i="1"/>
  <c r="CA163" i="1"/>
  <c r="CA52" i="1"/>
  <c r="CA349" i="1"/>
  <c r="CA254" i="1"/>
  <c r="CA82" i="1"/>
  <c r="CA171" i="1"/>
  <c r="CA334" i="1"/>
  <c r="CA182" i="1"/>
  <c r="CA343" i="1"/>
  <c r="CA95" i="1"/>
  <c r="CA53" i="1"/>
  <c r="CA191" i="1"/>
  <c r="CA350" i="1"/>
  <c r="CA344" i="1"/>
  <c r="CA308" i="1"/>
  <c r="CA222" i="1"/>
  <c r="CA54" i="1"/>
  <c r="CA290" i="1"/>
  <c r="CA63" i="1"/>
  <c r="CA217" i="1"/>
  <c r="CA6" i="1"/>
  <c r="CA198" i="1"/>
  <c r="CA336" i="1"/>
  <c r="CA351" i="1"/>
  <c r="CA153" i="1"/>
  <c r="CA266" i="1"/>
  <c r="CA172" i="1"/>
  <c r="CA125" i="1"/>
  <c r="CA192" i="1"/>
  <c r="CA291" i="1"/>
  <c r="CA70" i="1"/>
  <c r="CA71" i="1"/>
  <c r="CA109" i="1"/>
  <c r="CA102" i="1"/>
  <c r="CA255" i="1"/>
  <c r="CA294" i="1"/>
  <c r="CA273" i="1"/>
  <c r="CA225" i="1"/>
  <c r="CA199" i="1"/>
  <c r="CA103" i="1"/>
  <c r="CA154" i="1"/>
  <c r="CA78" i="1"/>
  <c r="CA72" i="1"/>
  <c r="CA256" i="1"/>
  <c r="CA73" i="1"/>
  <c r="CA128" i="1"/>
  <c r="CA241" i="1"/>
  <c r="CA96" i="1"/>
  <c r="CA60" i="1"/>
  <c r="CA110" i="1"/>
  <c r="CA97" i="1"/>
  <c r="CA315" i="1"/>
  <c r="CA337" i="1"/>
  <c r="CA274" i="1"/>
  <c r="CA127" i="1"/>
  <c r="CA295" i="1"/>
  <c r="CA212" i="1"/>
  <c r="CA98" i="1"/>
  <c r="CA226" i="1"/>
  <c r="CA22" i="1"/>
  <c r="CA15" i="1"/>
  <c r="CA257" i="1"/>
  <c r="CA56" i="1"/>
  <c r="CA231" i="1"/>
  <c r="CA258" i="1"/>
  <c r="CA218" i="1"/>
  <c r="CA232" i="1"/>
  <c r="CA345" i="1"/>
  <c r="CA183" i="1"/>
  <c r="CA87" i="1"/>
  <c r="CA325" i="1"/>
  <c r="CA184" i="1"/>
  <c r="CA29" i="1"/>
  <c r="CA136" i="1"/>
  <c r="CA233" i="1"/>
  <c r="CA143" i="1"/>
  <c r="CA99" i="1"/>
  <c r="CA132" i="1"/>
  <c r="CA213" i="1"/>
  <c r="CA44" i="1"/>
  <c r="CA155" i="1"/>
  <c r="CA74" i="1"/>
  <c r="CA16" i="1"/>
  <c r="CA206" i="1"/>
  <c r="CA346" i="1"/>
  <c r="CA30" i="1"/>
  <c r="CA267" i="1"/>
  <c r="CA283" i="1"/>
  <c r="CA156" i="1"/>
</calcChain>
</file>

<file path=xl/sharedStrings.xml><?xml version="1.0" encoding="utf-8"?>
<sst xmlns="http://schemas.openxmlformats.org/spreadsheetml/2006/main" count="6665" uniqueCount="2150">
  <si>
    <t>GEO.id</t>
  </si>
  <si>
    <t>GEO.id2</t>
  </si>
  <si>
    <t>HC01_EST_VC01</t>
  </si>
  <si>
    <t>0500000US54001</t>
  </si>
  <si>
    <t>Barbour County, West Virginia</t>
  </si>
  <si>
    <t>0500000US54003</t>
  </si>
  <si>
    <t>Berkeley County, West Virginia</t>
  </si>
  <si>
    <t>0500000US54005</t>
  </si>
  <si>
    <t>Boone County, West Virginia</t>
  </si>
  <si>
    <t>0500000US54007</t>
  </si>
  <si>
    <t>Braxton County, West Virginia</t>
  </si>
  <si>
    <t>0500000US54009</t>
  </si>
  <si>
    <t>Brooke County, West Virginia</t>
  </si>
  <si>
    <t>0500000US54011</t>
  </si>
  <si>
    <t>Cabell County, West Virginia</t>
  </si>
  <si>
    <t>0500000US54013</t>
  </si>
  <si>
    <t>Calhoun County, West Virginia</t>
  </si>
  <si>
    <t>0500000US54015</t>
  </si>
  <si>
    <t>Clay County, West Virginia</t>
  </si>
  <si>
    <t>0500000US54017</t>
  </si>
  <si>
    <t>Doddridge County, West Virginia</t>
  </si>
  <si>
    <t>0500000US54019</t>
  </si>
  <si>
    <t>Fayette County, West Virginia</t>
  </si>
  <si>
    <t>0500000US54021</t>
  </si>
  <si>
    <t>Gilmer County, West Virginia</t>
  </si>
  <si>
    <t>0500000US54023</t>
  </si>
  <si>
    <t>Grant County, West Virginia</t>
  </si>
  <si>
    <t>0500000US54025</t>
  </si>
  <si>
    <t>Greenbrier County, West Virginia</t>
  </si>
  <si>
    <t>0500000US54027</t>
  </si>
  <si>
    <t>Hampshire County, West Virginia</t>
  </si>
  <si>
    <t>0500000US54029</t>
  </si>
  <si>
    <t>Hancock County, West Virginia</t>
  </si>
  <si>
    <t>0500000US54031</t>
  </si>
  <si>
    <t>Hardy County, West Virginia</t>
  </si>
  <si>
    <t>0500000US54033</t>
  </si>
  <si>
    <t>Harrison County, West Virginia</t>
  </si>
  <si>
    <t>0500000US54035</t>
  </si>
  <si>
    <t>Jackson County, West Virginia</t>
  </si>
  <si>
    <t>0500000US54037</t>
  </si>
  <si>
    <t>Jefferson County, West Virginia</t>
  </si>
  <si>
    <t>0500000US54039</t>
  </si>
  <si>
    <t>Kanawha County, West Virginia</t>
  </si>
  <si>
    <t>0500000US54041</t>
  </si>
  <si>
    <t>Lewis County, West Virginia</t>
  </si>
  <si>
    <t>0500000US54043</t>
  </si>
  <si>
    <t>Lincoln County, West Virginia</t>
  </si>
  <si>
    <t>0500000US54045</t>
  </si>
  <si>
    <t>Logan County, West Virginia</t>
  </si>
  <si>
    <t>0500000US54047</t>
  </si>
  <si>
    <t>McDowell County, West Virginia</t>
  </si>
  <si>
    <t>0500000US54049</t>
  </si>
  <si>
    <t>Marion County, West Virginia</t>
  </si>
  <si>
    <t>0500000US54051</t>
  </si>
  <si>
    <t>Marshall County, West Virginia</t>
  </si>
  <si>
    <t>0500000US54053</t>
  </si>
  <si>
    <t>Mason County, West Virginia</t>
  </si>
  <si>
    <t>0500000US54055</t>
  </si>
  <si>
    <t>Mercer County, West Virginia</t>
  </si>
  <si>
    <t>0500000US54057</t>
  </si>
  <si>
    <t>Mineral County, West Virginia</t>
  </si>
  <si>
    <t>0500000US54059</t>
  </si>
  <si>
    <t>Mingo County, West Virginia</t>
  </si>
  <si>
    <t>0500000US54061</t>
  </si>
  <si>
    <t>Monongalia County, West Virginia</t>
  </si>
  <si>
    <t>0500000US54063</t>
  </si>
  <si>
    <t>Monroe County, West Virginia</t>
  </si>
  <si>
    <t>0500000US54065</t>
  </si>
  <si>
    <t>Morgan County, West Virginia</t>
  </si>
  <si>
    <t>0500000US54067</t>
  </si>
  <si>
    <t>Nicholas County, West Virginia</t>
  </si>
  <si>
    <t>0500000US54069</t>
  </si>
  <si>
    <t>Ohio County, West Virginia</t>
  </si>
  <si>
    <t>0500000US54071</t>
  </si>
  <si>
    <t>Pendleton County, West Virginia</t>
  </si>
  <si>
    <t>0500000US54073</t>
  </si>
  <si>
    <t>Pleasants County, West Virginia</t>
  </si>
  <si>
    <t>0500000US54075</t>
  </si>
  <si>
    <t>Pocahontas County, West Virginia</t>
  </si>
  <si>
    <t>0500000US54077</t>
  </si>
  <si>
    <t>Preston County, West Virginia</t>
  </si>
  <si>
    <t>0500000US54079</t>
  </si>
  <si>
    <t>Putnam County, West Virginia</t>
  </si>
  <si>
    <t>0500000US54081</t>
  </si>
  <si>
    <t>Raleigh County, West Virginia</t>
  </si>
  <si>
    <t>0500000US54083</t>
  </si>
  <si>
    <t>Randolph County, West Virginia</t>
  </si>
  <si>
    <t>0500000US54085</t>
  </si>
  <si>
    <t>Ritchie County, West Virginia</t>
  </si>
  <si>
    <t>0500000US54087</t>
  </si>
  <si>
    <t>Roane County, West Virginia</t>
  </si>
  <si>
    <t>0500000US54089</t>
  </si>
  <si>
    <t>Summers County, West Virginia</t>
  </si>
  <si>
    <t>0500000US54091</t>
  </si>
  <si>
    <t>Taylor County, West Virginia</t>
  </si>
  <si>
    <t>0500000US54093</t>
  </si>
  <si>
    <t>Tucker County, West Virginia</t>
  </si>
  <si>
    <t>0500000US54095</t>
  </si>
  <si>
    <t>Tyler County, West Virginia</t>
  </si>
  <si>
    <t>0500000US54097</t>
  </si>
  <si>
    <t>Upshur County, West Virginia</t>
  </si>
  <si>
    <t>0500000US54099</t>
  </si>
  <si>
    <t>Wayne County, West Virginia</t>
  </si>
  <si>
    <t>0500000US54101</t>
  </si>
  <si>
    <t>Webster County, West Virginia</t>
  </si>
  <si>
    <t>0500000US54103</t>
  </si>
  <si>
    <t>Wetzel County, West Virginia</t>
  </si>
  <si>
    <t>0500000US54105</t>
  </si>
  <si>
    <t>Wirt County, West Virginia</t>
  </si>
  <si>
    <t>0500000US54107</t>
  </si>
  <si>
    <t>Wood County, West Virginia</t>
  </si>
  <si>
    <t>0500000US54109</t>
  </si>
  <si>
    <t>Wyoming County, West Virginia</t>
  </si>
  <si>
    <t>1600000US5400364</t>
  </si>
  <si>
    <t>1600000US5400748</t>
  </si>
  <si>
    <t>1600000US5400772</t>
  </si>
  <si>
    <t>1600000US5401780</t>
  </si>
  <si>
    <t>1600000US5401900</t>
  </si>
  <si>
    <t>1600000US5401996</t>
  </si>
  <si>
    <t>1600000US5403292</t>
  </si>
  <si>
    <t>1600000US5403364</t>
  </si>
  <si>
    <t>1600000US5404204</t>
  </si>
  <si>
    <t>1600000US5404276</t>
  </si>
  <si>
    <t>1600000US5404612</t>
  </si>
  <si>
    <t>1600000US5404876</t>
  </si>
  <si>
    <t>1600000US5404924</t>
  </si>
  <si>
    <t>1600000US5405332</t>
  </si>
  <si>
    <t>1600000US5405452</t>
  </si>
  <si>
    <t>1600000US5405788</t>
  </si>
  <si>
    <t>1600000US5405836</t>
  </si>
  <si>
    <t>1600000US5406004</t>
  </si>
  <si>
    <t>1600000US5406340</t>
  </si>
  <si>
    <t>1600000US5406844</t>
  </si>
  <si>
    <t>1600000US5406940</t>
  </si>
  <si>
    <t>1600000US5406988</t>
  </si>
  <si>
    <t>1600000US5408092</t>
  </si>
  <si>
    <t>1600000US5408524</t>
  </si>
  <si>
    <t>1600000US5408932</t>
  </si>
  <si>
    <t>1600000US5409700</t>
  </si>
  <si>
    <t>1600000US5409796</t>
  </si>
  <si>
    <t>1600000US5409844</t>
  </si>
  <si>
    <t>1600000US5410180</t>
  </si>
  <si>
    <t>1600000US5410852</t>
  </si>
  <si>
    <t>1600000US5411188</t>
  </si>
  <si>
    <t>1600000US5411284</t>
  </si>
  <si>
    <t>1600000US5411716</t>
  </si>
  <si>
    <t>1600000US5412124</t>
  </si>
  <si>
    <t>1600000US5412436</t>
  </si>
  <si>
    <t>1600000US5412484</t>
  </si>
  <si>
    <t>1600000US5413108</t>
  </si>
  <si>
    <t>1600000US5413525</t>
  </si>
  <si>
    <t>1600000US5413924</t>
  </si>
  <si>
    <t>1600000US5414308</t>
  </si>
  <si>
    <t>1600000US5414524</t>
  </si>
  <si>
    <t>1600000US5414600</t>
  </si>
  <si>
    <t>1600000US5414610</t>
  </si>
  <si>
    <t>1600000US5415028</t>
  </si>
  <si>
    <t>1600000US5415076</t>
  </si>
  <si>
    <t>1600000US5415628</t>
  </si>
  <si>
    <t>1600000US5415676</t>
  </si>
  <si>
    <t>1600000US5415916</t>
  </si>
  <si>
    <t>1600000US5416012</t>
  </si>
  <si>
    <t>1600000US5418412</t>
  </si>
  <si>
    <t>1600000US5420212</t>
  </si>
  <si>
    <t>1600000US5420428</t>
  </si>
  <si>
    <t>1600000US5420500</t>
  </si>
  <si>
    <t>1600000US5420980</t>
  </si>
  <si>
    <t>1600000US5422564</t>
  </si>
  <si>
    <t>1600000US5422852</t>
  </si>
  <si>
    <t>1600000US5423092</t>
  </si>
  <si>
    <t>1600000US5424292</t>
  </si>
  <si>
    <t>1600000US5424364</t>
  </si>
  <si>
    <t>1600000US5424484</t>
  </si>
  <si>
    <t>1600000US5424580</t>
  </si>
  <si>
    <t>1600000US5424844</t>
  </si>
  <si>
    <t>1600000US5426452</t>
  </si>
  <si>
    <t>1600000US5426524</t>
  </si>
  <si>
    <t>1600000US5426692</t>
  </si>
  <si>
    <t>1600000US5426932</t>
  </si>
  <si>
    <t>1600000US5427028</t>
  </si>
  <si>
    <t>1600000US5427868</t>
  </si>
  <si>
    <t>1600000US5427940</t>
  </si>
  <si>
    <t>1600000US5428204</t>
  </si>
  <si>
    <t>1600000US5428516</t>
  </si>
  <si>
    <t>1600000US5429044</t>
  </si>
  <si>
    <t>1600000US5429404</t>
  </si>
  <si>
    <t>1600000US5430196</t>
  </si>
  <si>
    <t>1600000US5430220</t>
  </si>
  <si>
    <t>1600000US5430364</t>
  </si>
  <si>
    <t>1600000US5430772</t>
  </si>
  <si>
    <t>1600000US5431324</t>
  </si>
  <si>
    <t>1600000US5431492</t>
  </si>
  <si>
    <t>1600000US5432044</t>
  </si>
  <si>
    <t>1600000US5432716</t>
  </si>
  <si>
    <t>1600000US5432884</t>
  </si>
  <si>
    <t>1600000US5432908</t>
  </si>
  <si>
    <t>1600000US5432932</t>
  </si>
  <si>
    <t>1600000US5434492</t>
  </si>
  <si>
    <t>1600000US5434516</t>
  </si>
  <si>
    <t>1600000US5434756</t>
  </si>
  <si>
    <t>1600000US5435092</t>
  </si>
  <si>
    <t>1600000US5435284</t>
  </si>
  <si>
    <t>1600000US5435428</t>
  </si>
  <si>
    <t>1600000US5435500</t>
  </si>
  <si>
    <t>1600000US5436220</t>
  </si>
  <si>
    <t>1600000US5436436</t>
  </si>
  <si>
    <t>1600000US5436460</t>
  </si>
  <si>
    <t>1600000US5437372</t>
  </si>
  <si>
    <t>1600000US5437636</t>
  </si>
  <si>
    <t>1600000US5439340</t>
  </si>
  <si>
    <t>1600000US5439460</t>
  </si>
  <si>
    <t>1600000US5439532</t>
  </si>
  <si>
    <t>1600000US5439628</t>
  </si>
  <si>
    <t>1600000US5439652</t>
  </si>
  <si>
    <t>1600000US5440828</t>
  </si>
  <si>
    <t>1600000US5442244</t>
  </si>
  <si>
    <t>1600000US5443180</t>
  </si>
  <si>
    <t>1600000US5443300</t>
  </si>
  <si>
    <t>1600000US5443492</t>
  </si>
  <si>
    <t>1600000US5443516</t>
  </si>
  <si>
    <t>1600000US5443780</t>
  </si>
  <si>
    <t>1600000US5444044</t>
  </si>
  <si>
    <t>1600000US5446300</t>
  </si>
  <si>
    <t>1600000US5446468</t>
  </si>
  <si>
    <t>1600000US5446636</t>
  </si>
  <si>
    <t>1600000US5448148</t>
  </si>
  <si>
    <t>1600000US5448748</t>
  </si>
  <si>
    <t>1600000US5449252</t>
  </si>
  <si>
    <t>1600000US5449492</t>
  </si>
  <si>
    <t>1600000US5450260</t>
  </si>
  <si>
    <t>1600000US5450524</t>
  </si>
  <si>
    <t>1600000US5450932</t>
  </si>
  <si>
    <t>1600000US5451100</t>
  </si>
  <si>
    <t>1600000US5451676</t>
  </si>
  <si>
    <t>1600000US5451724</t>
  </si>
  <si>
    <t>1600000US5452060</t>
  </si>
  <si>
    <t>1600000US5452180</t>
  </si>
  <si>
    <t>1600000US5452228</t>
  </si>
  <si>
    <t>1600000US5452324</t>
  </si>
  <si>
    <t>1600000US5452420</t>
  </si>
  <si>
    <t>1600000US5452780</t>
  </si>
  <si>
    <t>1600000US5453572</t>
  </si>
  <si>
    <t>1600000US5454100</t>
  </si>
  <si>
    <t>1600000US5454484</t>
  </si>
  <si>
    <t>1600000US5454892</t>
  </si>
  <si>
    <t>1600000US5455276</t>
  </si>
  <si>
    <t>1600000US5455468</t>
  </si>
  <si>
    <t>1600000US5455540</t>
  </si>
  <si>
    <t>1600000US5455588</t>
  </si>
  <si>
    <t>1600000US5455756</t>
  </si>
  <si>
    <t>1600000US5456020</t>
  </si>
  <si>
    <t>1600000US5456404</t>
  </si>
  <si>
    <t>1600000US5457148</t>
  </si>
  <si>
    <t>1600000US5458300</t>
  </si>
  <si>
    <t>1600000US5458372</t>
  </si>
  <si>
    <t>1600000US5458564</t>
  </si>
  <si>
    <t>1600000US5458684</t>
  </si>
  <si>
    <t>1600000US5459068</t>
  </si>
  <si>
    <t>1600000US5459428</t>
  </si>
  <si>
    <t>1600000US5459458</t>
  </si>
  <si>
    <t>1600000US5459836</t>
  </si>
  <si>
    <t>1600000US5460028</t>
  </si>
  <si>
    <t>1600000US5460196</t>
  </si>
  <si>
    <t>1600000US5460364</t>
  </si>
  <si>
    <t>1600000US5461636</t>
  </si>
  <si>
    <t>1600000US5462140</t>
  </si>
  <si>
    <t>1600000US5462284</t>
  </si>
  <si>
    <t>1600000US5462332</t>
  </si>
  <si>
    <t>1600000US5462356</t>
  </si>
  <si>
    <t>1600000US5462764</t>
  </si>
  <si>
    <t>1600000US5462956</t>
  </si>
  <si>
    <t>1600000US5463052</t>
  </si>
  <si>
    <t>1600000US5463292</t>
  </si>
  <si>
    <t>1600000US5463604</t>
  </si>
  <si>
    <t>1600000US5463892</t>
  </si>
  <si>
    <t>1600000US5463940</t>
  </si>
  <si>
    <t>1600000US5464228</t>
  </si>
  <si>
    <t>1600000US5464516</t>
  </si>
  <si>
    <t>1600000US5464708</t>
  </si>
  <si>
    <t>1600000US5465356</t>
  </si>
  <si>
    <t>1600000US5465692</t>
  </si>
  <si>
    <t>1600000US5465956</t>
  </si>
  <si>
    <t>1600000US5466412</t>
  </si>
  <si>
    <t>1600000US5466652</t>
  </si>
  <si>
    <t>1600000US5466988</t>
  </si>
  <si>
    <t>1600000US5467108</t>
  </si>
  <si>
    <t>1600000US5467636</t>
  </si>
  <si>
    <t>1600000US5467660</t>
  </si>
  <si>
    <t>1600000US5467996</t>
  </si>
  <si>
    <t>1600000US5468116</t>
  </si>
  <si>
    <t>1600000US5468260</t>
  </si>
  <si>
    <t>1600000US5468596</t>
  </si>
  <si>
    <t>1600000US5468908</t>
  </si>
  <si>
    <t>1600000US5470084</t>
  </si>
  <si>
    <t>1600000US5470156</t>
  </si>
  <si>
    <t>1600000US5470588</t>
  </si>
  <si>
    <t>1600000US5470828</t>
  </si>
  <si>
    <t>1600000US5471212</t>
  </si>
  <si>
    <t>1600000US5471356</t>
  </si>
  <si>
    <t>1600000US5471380</t>
  </si>
  <si>
    <t>1600000US5471620</t>
  </si>
  <si>
    <t>1600000US5473468</t>
  </si>
  <si>
    <t>1600000US5473636</t>
  </si>
  <si>
    <t>1600000US5474380</t>
  </si>
  <si>
    <t>1600000US5474740</t>
  </si>
  <si>
    <t>1600000US5474788</t>
  </si>
  <si>
    <t>1600000US5475172</t>
  </si>
  <si>
    <t>1600000US5475292</t>
  </si>
  <si>
    <t>1600000US5475820</t>
  </si>
  <si>
    <t>1600000US5476516</t>
  </si>
  <si>
    <t>1600000US5477188</t>
  </si>
  <si>
    <t>1600000US5477980</t>
  </si>
  <si>
    <t>1600000US5478580</t>
  </si>
  <si>
    <t>1600000US5478964</t>
  </si>
  <si>
    <t>1600000US5479708</t>
  </si>
  <si>
    <t>1600000US5480020</t>
  </si>
  <si>
    <t>1600000US5480284</t>
  </si>
  <si>
    <t>1600000US5480932</t>
  </si>
  <si>
    <t>1600000US5481268</t>
  </si>
  <si>
    <t>1600000US5481940</t>
  </si>
  <si>
    <t>1600000US5482732</t>
  </si>
  <si>
    <t>1600000US5483500</t>
  </si>
  <si>
    <t>1600000US5484484</t>
  </si>
  <si>
    <t>1600000US5484580</t>
  </si>
  <si>
    <t>1600000US5484940</t>
  </si>
  <si>
    <t>1600000US5485156</t>
  </si>
  <si>
    <t>1600000US5485228</t>
  </si>
  <si>
    <t>1600000US5485324</t>
  </si>
  <si>
    <t>1600000US5485804</t>
  </si>
  <si>
    <t>1600000US5485876</t>
  </si>
  <si>
    <t>1600000US5485900</t>
  </si>
  <si>
    <t>1600000US5485924</t>
  </si>
  <si>
    <t>1600000US5485972</t>
  </si>
  <si>
    <t>1600000US5485996</t>
  </si>
  <si>
    <t>1600000US5486116</t>
  </si>
  <si>
    <t>1600000US5486452</t>
  </si>
  <si>
    <t>1600000US5486620</t>
  </si>
  <si>
    <t>1600000US5486812</t>
  </si>
  <si>
    <t>1600000US5486836</t>
  </si>
  <si>
    <t>1600000US5487508</t>
  </si>
  <si>
    <t>1600000US5487556</t>
  </si>
  <si>
    <t>1600000US5487892</t>
  </si>
  <si>
    <t>1600000US5487988</t>
  </si>
  <si>
    <t>1600000US5488324</t>
  </si>
  <si>
    <t>1600000US5488708</t>
  </si>
  <si>
    <t>GEO_ID</t>
  </si>
  <si>
    <t>Census_ID</t>
  </si>
  <si>
    <t>Population_Total</t>
  </si>
  <si>
    <r>
      <rPr>
        <b/>
        <sz val="11"/>
        <color theme="1"/>
        <rFont val="Calibri"/>
        <family val="2"/>
        <scheme val="minor"/>
      </rPr>
      <t>Census_ID:</t>
    </r>
    <r>
      <rPr>
        <sz val="11"/>
        <color theme="1"/>
        <rFont val="Calibri"/>
        <family val="2"/>
        <scheme val="minor"/>
      </rPr>
      <t xml:space="preserve"> Census ID</t>
    </r>
  </si>
  <si>
    <r>
      <rPr>
        <b/>
        <sz val="11"/>
        <color theme="1"/>
        <rFont val="Calibri"/>
        <family val="2"/>
        <scheme val="minor"/>
      </rPr>
      <t>GEO_ID:</t>
    </r>
    <r>
      <rPr>
        <sz val="11"/>
        <color theme="1"/>
        <rFont val="Calibri"/>
        <family val="2"/>
        <scheme val="minor"/>
      </rPr>
      <t xml:space="preserve"> Detailed Geographic ID (Census ID2)</t>
    </r>
  </si>
  <si>
    <r>
      <t>Population_Total:</t>
    </r>
    <r>
      <rPr>
        <sz val="11"/>
        <color theme="1"/>
        <rFont val="Calibri"/>
        <family val="2"/>
        <scheme val="minor"/>
      </rPr>
      <t xml:space="preserve"> Total population according to 2017 American Community Survey (ACS)</t>
    </r>
  </si>
  <si>
    <t>HC01_EST_VC02</t>
  </si>
  <si>
    <t>HC01_EST_VC03</t>
  </si>
  <si>
    <t>Households_Total</t>
  </si>
  <si>
    <t>Average_Household_Size</t>
  </si>
  <si>
    <t>HD01_VD01</t>
  </si>
  <si>
    <t>Population_in_Households</t>
  </si>
  <si>
    <r>
      <t>Population_in_Households:</t>
    </r>
    <r>
      <rPr>
        <sz val="11"/>
        <color theme="1"/>
        <rFont val="Calibri"/>
        <family val="2"/>
        <scheme val="minor"/>
      </rPr>
      <t xml:space="preserve"> Population residing in households (housing units)</t>
    </r>
  </si>
  <si>
    <r>
      <t>Average_Household_Size:</t>
    </r>
    <r>
      <rPr>
        <sz val="11"/>
        <color theme="1"/>
        <rFont val="Calibri"/>
        <family val="2"/>
        <scheme val="minor"/>
      </rPr>
      <t xml:space="preserve"> The average household size</t>
    </r>
  </si>
  <si>
    <r>
      <t>Households_Total:</t>
    </r>
    <r>
      <rPr>
        <sz val="11"/>
        <color theme="1"/>
        <rFont val="Calibri"/>
        <family val="2"/>
        <scheme val="minor"/>
      </rPr>
      <t xml:space="preserve"> Total number of households</t>
    </r>
  </si>
  <si>
    <t>HD01_VD02</t>
  </si>
  <si>
    <t>HD01_VD03</t>
  </si>
  <si>
    <t>HD01_VD04</t>
  </si>
  <si>
    <t>HD01_VD05</t>
  </si>
  <si>
    <t>HD01_VD06</t>
  </si>
  <si>
    <t>HD01_VD07</t>
  </si>
  <si>
    <t>HD01_VD08</t>
  </si>
  <si>
    <t>HD01_VD09</t>
  </si>
  <si>
    <t>HD01_VD10</t>
  </si>
  <si>
    <t>HD01_VD11</t>
  </si>
  <si>
    <t>HD01_VD12</t>
  </si>
  <si>
    <t>HD01_VD13</t>
  </si>
  <si>
    <t>HD01_VD14</t>
  </si>
  <si>
    <t>HD01_VD15</t>
  </si>
  <si>
    <t>HD01_VD16</t>
  </si>
  <si>
    <t>HD01_VD17</t>
  </si>
  <si>
    <t>Income_less_10000</t>
  </si>
  <si>
    <t>Income_10000_14999</t>
  </si>
  <si>
    <t>Income_15000_19999</t>
  </si>
  <si>
    <t>Income_20000_24999</t>
  </si>
  <si>
    <t>Income_25000_29999</t>
  </si>
  <si>
    <t>Income_30000_34999</t>
  </si>
  <si>
    <t>Income_35000_39999</t>
  </si>
  <si>
    <t>Income_40000_44999</t>
  </si>
  <si>
    <t>Income_45000_49999</t>
  </si>
  <si>
    <t>Income_50000_59999</t>
  </si>
  <si>
    <t>Income_60000_74999</t>
  </si>
  <si>
    <t>Income_75000_99999</t>
  </si>
  <si>
    <t>Income_100000_124999</t>
  </si>
  <si>
    <t>Income_125000_149999</t>
  </si>
  <si>
    <t>Income_150000_199999</t>
  </si>
  <si>
    <t>Income_200000_more</t>
  </si>
  <si>
    <r>
      <t>Income_less_10000:</t>
    </r>
    <r>
      <rPr>
        <sz val="11"/>
        <color theme="1"/>
        <rFont val="Calibri"/>
        <family val="2"/>
        <scheme val="minor"/>
      </rPr>
      <t xml:space="preserve"> Number of households with less than $10000 income in the past 12 months (in 2017 inflation-adjusted dollars) according to 2017 American Community Survey (ACS)</t>
    </r>
  </si>
  <si>
    <t>HC01_EST_VC14</t>
  </si>
  <si>
    <t>Median_Household_Income</t>
  </si>
  <si>
    <r>
      <t xml:space="preserve">Median_Household_Income: </t>
    </r>
    <r>
      <rPr>
        <sz val="11"/>
        <color theme="1"/>
        <rFont val="Calibri"/>
        <family val="2"/>
        <scheme val="minor"/>
      </rPr>
      <t>Estimated median household income in the past 12 months (in 2017 inflation-adjusted dollars) according to the above source</t>
    </r>
  </si>
  <si>
    <t>PerCapita_Income</t>
  </si>
  <si>
    <r>
      <t>PerCapita_Income:</t>
    </r>
    <r>
      <rPr>
        <sz val="11"/>
        <color theme="1"/>
        <rFont val="Calibri"/>
        <family val="2"/>
        <scheme val="minor"/>
      </rPr>
      <t xml:space="preserve"> Estimated percapita income in the past 12 months (in 2017 inflation-adjusted dollars) according to the above source</t>
    </r>
  </si>
  <si>
    <t>Occupied_Res_Units</t>
  </si>
  <si>
    <t>Vacant_Res_Units</t>
  </si>
  <si>
    <t>HC03_EST_VC01</t>
  </si>
  <si>
    <t>HC05_EST_VC01</t>
  </si>
  <si>
    <t>Owner_Occupied_Res</t>
  </si>
  <si>
    <t>Renter_Occupied_Res</t>
  </si>
  <si>
    <r>
      <t>Renter_Occupied_Res:</t>
    </r>
    <r>
      <rPr>
        <sz val="11"/>
        <color theme="1"/>
        <rFont val="Calibri"/>
        <family val="2"/>
        <scheme val="minor"/>
      </rPr>
      <t xml:space="preserve"> Number of renter-occupied housing (residential) units</t>
    </r>
  </si>
  <si>
    <r>
      <t xml:space="preserve">Owner_Occupied_Res: </t>
    </r>
    <r>
      <rPr>
        <sz val="11"/>
        <color theme="1"/>
        <rFont val="Calibri"/>
        <family val="2"/>
        <scheme val="minor"/>
      </rPr>
      <t>Number of owner-occupied housing (residential) units</t>
    </r>
  </si>
  <si>
    <r>
      <t xml:space="preserve">Occupied_Res_Units: </t>
    </r>
    <r>
      <rPr>
        <sz val="11"/>
        <color theme="1"/>
        <rFont val="Calibri"/>
        <family val="2"/>
        <scheme val="minor"/>
      </rPr>
      <t>Total number of occupied housing (residential) units (equals to total number of the households)</t>
    </r>
  </si>
  <si>
    <r>
      <t xml:space="preserve">Vacant_Res_Units: </t>
    </r>
    <r>
      <rPr>
        <sz val="11"/>
        <color theme="1"/>
        <rFont val="Calibri"/>
        <family val="2"/>
        <scheme val="minor"/>
      </rPr>
      <t>Total number of vacant housing (residential) units</t>
    </r>
  </si>
  <si>
    <t>HC01_EST_VC31</t>
  </si>
  <si>
    <t>HC01_EST_VC32</t>
  </si>
  <si>
    <t>HC01_EST_VC33</t>
  </si>
  <si>
    <t>HC01_EST_VC35</t>
  </si>
  <si>
    <t>HC01_EST_VC36</t>
  </si>
  <si>
    <t>HC01_EST_VC37</t>
  </si>
  <si>
    <t>HC01_EST_VC39</t>
  </si>
  <si>
    <t>HC01_EST_VC40</t>
  </si>
  <si>
    <t>HC01_EST_VC41</t>
  </si>
  <si>
    <t>HC01_EST_VC43</t>
  </si>
  <si>
    <t>HC01_EST_VC44</t>
  </si>
  <si>
    <t>HC01_EST_VC45</t>
  </si>
  <si>
    <t>HC01_EST_VC47</t>
  </si>
  <si>
    <t>HC01_EST_VC48</t>
  </si>
  <si>
    <t>HC01_EST_VC49</t>
  </si>
  <si>
    <t>Housing_Cost_ Less20pct_Less20000</t>
  </si>
  <si>
    <t>Housing_Cost_20_29pct_Less20000</t>
  </si>
  <si>
    <t>Housing_Cost_30pct_more_Less20000</t>
  </si>
  <si>
    <r>
      <t>Housing_Cost_ Less20pct_Less20000:</t>
    </r>
    <r>
      <rPr>
        <sz val="11"/>
        <color theme="1"/>
        <rFont val="Calibri"/>
        <family val="2"/>
        <scheme val="minor"/>
      </rPr>
      <t xml:space="preserve"> Number of the households with income of less than $20,000 spending less than 20% of income in the past 12 months on housing costs according to 2017 ACS</t>
    </r>
  </si>
  <si>
    <r>
      <t xml:space="preserve">Housing_Cost_20_29pct_Less20000: </t>
    </r>
    <r>
      <rPr>
        <sz val="11"/>
        <color theme="1"/>
        <rFont val="Calibri"/>
        <family val="2"/>
        <scheme val="minor"/>
      </rPr>
      <t>Number of the households with income of less than $20,000 spending 20% to 29% of income in the past 12 months on housing costs according to 2017 ACS</t>
    </r>
  </si>
  <si>
    <r>
      <t xml:space="preserve">Housing_Cost_30pct_more_Less20000: </t>
    </r>
    <r>
      <rPr>
        <sz val="11"/>
        <color theme="1"/>
        <rFont val="Calibri"/>
        <family val="2"/>
        <scheme val="minor"/>
      </rPr>
      <t>Number of the households with income of less than $20,000 spending 30% or more of income in the past 12 months on housing costs according to 2017 ACS</t>
    </r>
  </si>
  <si>
    <r>
      <t>Income_10000_14999:</t>
    </r>
    <r>
      <rPr>
        <sz val="11"/>
        <color theme="1"/>
        <rFont val="Calibri"/>
        <family val="2"/>
        <scheme val="minor"/>
      </rPr>
      <t xml:space="preserve"> Number of households with income between $10,000 and $14,999 in the past 12 months (in 2017 inflation-adjusted dollars) according to the above source</t>
    </r>
  </si>
  <si>
    <r>
      <t xml:space="preserve">Income_15000_19999: </t>
    </r>
    <r>
      <rPr>
        <sz val="11"/>
        <color theme="1"/>
        <rFont val="Calibri"/>
        <family val="2"/>
        <scheme val="minor"/>
      </rPr>
      <t>Number of households with income between $15,000 and $19,999 in the past 12 months (in 2017 inflation-adjusted dollars) according to the above source</t>
    </r>
  </si>
  <si>
    <r>
      <t xml:space="preserve">Income_20000_24999: </t>
    </r>
    <r>
      <rPr>
        <sz val="11"/>
        <color theme="1"/>
        <rFont val="Calibri"/>
        <family val="2"/>
        <scheme val="minor"/>
      </rPr>
      <t>Number of households with income between $20,000 and $24,999 in the past 12 months (in 2017 inflation-adjusted dollars) according to the above source</t>
    </r>
  </si>
  <si>
    <r>
      <t xml:space="preserve">Income_25000_29999: </t>
    </r>
    <r>
      <rPr>
        <sz val="11"/>
        <color theme="1"/>
        <rFont val="Calibri"/>
        <family val="2"/>
        <scheme val="minor"/>
      </rPr>
      <t>Number of households with income between $25,000 and $29,999 in the past 12 months (in 2017 inflation-adjusted dollars) according to the above source</t>
    </r>
  </si>
  <si>
    <r>
      <t xml:space="preserve">Income_30000_34999: </t>
    </r>
    <r>
      <rPr>
        <sz val="11"/>
        <color theme="1"/>
        <rFont val="Calibri"/>
        <family val="2"/>
        <scheme val="minor"/>
      </rPr>
      <t>Number of households with income between $30,000 and $34,999 in the past 12 months (in 2017 inflation-adjusted dollars) according to the above source</t>
    </r>
  </si>
  <si>
    <r>
      <t xml:space="preserve">Income_35000_39999: </t>
    </r>
    <r>
      <rPr>
        <sz val="11"/>
        <color theme="1"/>
        <rFont val="Calibri"/>
        <family val="2"/>
        <scheme val="minor"/>
      </rPr>
      <t>Number of households with income between $35,000 and $39,999 in the past 12 months (in 2017 inflation-adjusted dollars) according to the above source</t>
    </r>
  </si>
  <si>
    <r>
      <t xml:space="preserve">Income_40000_44999: </t>
    </r>
    <r>
      <rPr>
        <sz val="11"/>
        <color theme="1"/>
        <rFont val="Calibri"/>
        <family val="2"/>
        <scheme val="minor"/>
      </rPr>
      <t>Number of households with income between $40,000 and $44,999 in the past 12 months (in 2017 inflation-adjusted dollars) according to the above source</t>
    </r>
  </si>
  <si>
    <r>
      <t xml:space="preserve">Income_45000_49999: </t>
    </r>
    <r>
      <rPr>
        <sz val="11"/>
        <color theme="1"/>
        <rFont val="Calibri"/>
        <family val="2"/>
        <scheme val="minor"/>
      </rPr>
      <t>Number of households with income between $45,000 and $49,999 in the past 12 months (in 2017 inflation-adjusted dollars) according to the above source</t>
    </r>
  </si>
  <si>
    <r>
      <t xml:space="preserve">Income_50000_59999: </t>
    </r>
    <r>
      <rPr>
        <sz val="11"/>
        <color theme="1"/>
        <rFont val="Calibri"/>
        <family val="2"/>
        <scheme val="minor"/>
      </rPr>
      <t>Number of households with income between $50,000 and $59,999 in the past 12 months (in 2017 inflation-adjusted dollars) according to the above source</t>
    </r>
  </si>
  <si>
    <r>
      <t xml:space="preserve">Income_75000_99999: </t>
    </r>
    <r>
      <rPr>
        <sz val="11"/>
        <color theme="1"/>
        <rFont val="Calibri"/>
        <family val="2"/>
        <scheme val="minor"/>
      </rPr>
      <t>Number of households with income between $75,000 and $99,999 in the past 12 months (in 2017 inflation-adjusted dollars) according to the above source</t>
    </r>
  </si>
  <si>
    <r>
      <t xml:space="preserve">Income_100000_124999: </t>
    </r>
    <r>
      <rPr>
        <sz val="11"/>
        <color theme="1"/>
        <rFont val="Calibri"/>
        <family val="2"/>
        <scheme val="minor"/>
      </rPr>
      <t>Number of households with income between $100,000 and $124,999 in the past 12 months (in 2017 inflation-adjusted dollars) according to the above source</t>
    </r>
  </si>
  <si>
    <r>
      <t xml:space="preserve">Income_125000_149999: </t>
    </r>
    <r>
      <rPr>
        <sz val="11"/>
        <color theme="1"/>
        <rFont val="Calibri"/>
        <family val="2"/>
        <scheme val="minor"/>
      </rPr>
      <t>Number of households with income between $125,000 and $149,999 in the past 12 months (in 2017 inflation-adjusted dollars) according to the above source</t>
    </r>
  </si>
  <si>
    <r>
      <t xml:space="preserve">Income_150000_199999: </t>
    </r>
    <r>
      <rPr>
        <sz val="11"/>
        <color theme="1"/>
        <rFont val="Calibri"/>
        <family val="2"/>
        <scheme val="minor"/>
      </rPr>
      <t>Number of households with income between $150,000 and $199,999 in the past 12 months (in 2017 inflation-adjusted dollars) according to the above source</t>
    </r>
  </si>
  <si>
    <r>
      <t xml:space="preserve">Income_200000_more: </t>
    </r>
    <r>
      <rPr>
        <sz val="11"/>
        <color theme="1"/>
        <rFont val="Calibri"/>
        <family val="2"/>
        <scheme val="minor"/>
      </rPr>
      <t>Number of households with income of more than $200,000 in the past 12 months (in 2017 inflation-adjusted dollars) according to the above source</t>
    </r>
  </si>
  <si>
    <t>Housing_Cost_Less20pct_20000_34999</t>
  </si>
  <si>
    <t>Housing_Cost_20_29pct_20000_34999</t>
  </si>
  <si>
    <t>Housing_Cost_30pct_more_20000_34999</t>
  </si>
  <si>
    <r>
      <t xml:space="preserve">Housing_Cost_Less20pct_20000_34999: </t>
    </r>
    <r>
      <rPr>
        <sz val="11"/>
        <color theme="1"/>
        <rFont val="Calibri"/>
        <family val="2"/>
        <scheme val="minor"/>
      </rPr>
      <t>Number of the households with income between $20,000 and $34,999 spending less than 20% of income in the past 12 months on housing costs according to 2017 ACS</t>
    </r>
  </si>
  <si>
    <r>
      <t xml:space="preserve">Housing_Cost_20_29pct_20000_34999: </t>
    </r>
    <r>
      <rPr>
        <sz val="11"/>
        <color theme="1"/>
        <rFont val="Calibri"/>
        <family val="2"/>
        <scheme val="minor"/>
      </rPr>
      <t>Number of the households with income between $20,000 and $34,999 spending 20% to 29% of income in the past 12 months on housing costs according to 2017 ACS</t>
    </r>
  </si>
  <si>
    <r>
      <t xml:space="preserve">Housing_Cost_30pct_more_20000_34999: </t>
    </r>
    <r>
      <rPr>
        <sz val="11"/>
        <color theme="1"/>
        <rFont val="Calibri"/>
        <family val="2"/>
        <scheme val="minor"/>
      </rPr>
      <t>Number of the households with income between $20,000 and $34,999 spending 30% or more of income in the past 12 months on housing costs according to 2017 ACS</t>
    </r>
  </si>
  <si>
    <t>Housing_Cost_Less20pct_35000_49999</t>
  </si>
  <si>
    <t>Housing_Cost_20_29pct_35000_49999</t>
  </si>
  <si>
    <t>Housing_Cost_30pct_more_35000_49999</t>
  </si>
  <si>
    <r>
      <t xml:space="preserve">Housing_Cost_Less20pct_35000_49999: </t>
    </r>
    <r>
      <rPr>
        <sz val="11"/>
        <color theme="1"/>
        <rFont val="Calibri"/>
        <family val="2"/>
        <scheme val="minor"/>
      </rPr>
      <t>Number of the households with income between $35,000 and $49,999 spending less than 20% of income in the past 12 months on housing costs according to 2017 ACS</t>
    </r>
  </si>
  <si>
    <r>
      <t xml:space="preserve">Housing_Cost_20_29pct_35000_49999: </t>
    </r>
    <r>
      <rPr>
        <sz val="11"/>
        <color theme="1"/>
        <rFont val="Calibri"/>
        <family val="2"/>
        <scheme val="minor"/>
      </rPr>
      <t>Number of the households with income between $35,000 and $49,999 spending 20% to 29% of income in the past 12 months on housing costs according to 2017 ACS</t>
    </r>
  </si>
  <si>
    <r>
      <t xml:space="preserve">Housing_Cost_30pct_more_35000_49999: </t>
    </r>
    <r>
      <rPr>
        <sz val="11"/>
        <color theme="1"/>
        <rFont val="Calibri"/>
        <family val="2"/>
        <scheme val="minor"/>
      </rPr>
      <t>Number of the households with income between $35,000 and $49,999 spending 30% or more of income in the past 12 months on housing costs according to 2017 ACS</t>
    </r>
  </si>
  <si>
    <t>Housing_Cost_Less20pct_50000_74999</t>
  </si>
  <si>
    <t>Housing_Cost_20_29pct_50000_74999</t>
  </si>
  <si>
    <t>Housing_Cost_30pct_more_50000_74999</t>
  </si>
  <si>
    <r>
      <t xml:space="preserve">Housing_Cost_Less20pct_50000_74999: </t>
    </r>
    <r>
      <rPr>
        <sz val="11"/>
        <color theme="1"/>
        <rFont val="Calibri"/>
        <family val="2"/>
        <scheme val="minor"/>
      </rPr>
      <t>Number of the households with income between $50,000 and $74,999 spending less than 20% of income in the past 12 months on housing costs according to 2017 ACS</t>
    </r>
  </si>
  <si>
    <r>
      <t xml:space="preserve">Housing_Cost_20_29pct_50000_74999: </t>
    </r>
    <r>
      <rPr>
        <sz val="11"/>
        <color theme="1"/>
        <rFont val="Calibri"/>
        <family val="2"/>
        <scheme val="minor"/>
      </rPr>
      <t>Number of the households with income between $50,000 and $74,999 spending 20% to 29% of income in the past 12 months on housing costs according to 2017 ACS</t>
    </r>
  </si>
  <si>
    <r>
      <t xml:space="preserve">Housing_Cost_30pct_more_50000_74999: </t>
    </r>
    <r>
      <rPr>
        <sz val="11"/>
        <color theme="1"/>
        <rFont val="Calibri"/>
        <family val="2"/>
        <scheme val="minor"/>
      </rPr>
      <t>Number of the households with income between $50,000 and $74,999 spending 30% or more of income in the past 12 months on housing costs according to 2017 ACS</t>
    </r>
  </si>
  <si>
    <t>Housing_Cost_Less20pct_75000_more</t>
  </si>
  <si>
    <t>Housing_Cost_20_29pct_75000_more</t>
  </si>
  <si>
    <t>Housing_Cost_30pct_more_75000_more</t>
  </si>
  <si>
    <r>
      <t xml:space="preserve">Housing_Cost_Less20pct_75000_more: </t>
    </r>
    <r>
      <rPr>
        <sz val="11"/>
        <color theme="1"/>
        <rFont val="Calibri"/>
        <family val="2"/>
        <scheme val="minor"/>
      </rPr>
      <t>Number of the households with income of $75,000 or more spending less than 20% of income in the past 12 months on housing costs according to 2017 ACS</t>
    </r>
  </si>
  <si>
    <r>
      <t>Housing_Cost_20_29pct_75000_more:</t>
    </r>
    <r>
      <rPr>
        <sz val="11"/>
        <color theme="1"/>
        <rFont val="Calibri"/>
        <family val="2"/>
        <scheme val="minor"/>
      </rPr>
      <t xml:space="preserve"> Number of the households with income of $75,000 or more spending 20% to 29% of income in the past 12 months on housing costs according to 2017 ACS</t>
    </r>
  </si>
  <si>
    <r>
      <t xml:space="preserve">Housing_Cost_30pct_more_75000_more: </t>
    </r>
    <r>
      <rPr>
        <sz val="11"/>
        <color theme="1"/>
        <rFont val="Calibri"/>
        <family val="2"/>
        <scheme val="minor"/>
      </rPr>
      <t>Number of the households with income of $75,000 or more spending 30% or more of income in the past 12 months on housing costs according to 2017 ACS</t>
    </r>
  </si>
  <si>
    <t>HC02_EST_VC03</t>
  </si>
  <si>
    <t>HC02_EST_VC04</t>
  </si>
  <si>
    <t>HC02_EST_VC05</t>
  </si>
  <si>
    <t>HC02_EST_VC06</t>
  </si>
  <si>
    <t>HC02_EST_VC07</t>
  </si>
  <si>
    <t>HC02_EST_VC08</t>
  </si>
  <si>
    <t>HC02_EST_VC09</t>
  </si>
  <si>
    <t>HC02_EST_VC10</t>
  </si>
  <si>
    <t>HC02_EST_VC11</t>
  </si>
  <si>
    <t>HC02_EST_VC12</t>
  </si>
  <si>
    <t>HC02_EST_VC13</t>
  </si>
  <si>
    <t>HC02_EST_VC14</t>
  </si>
  <si>
    <t>HC02_EST_VC15</t>
  </si>
  <si>
    <t>HC02_EST_VC16</t>
  </si>
  <si>
    <t>HC02_EST_VC17</t>
  </si>
  <si>
    <t>HC02_EST_VC18</t>
  </si>
  <si>
    <t>HC02_EST_VC19</t>
  </si>
  <si>
    <t>HC02_EST_VC20</t>
  </si>
  <si>
    <t>Age_pct_under_5</t>
  </si>
  <si>
    <t>Age_pct_5_9</t>
  </si>
  <si>
    <t>Age_pct_10_14</t>
  </si>
  <si>
    <t>Age_pct_15_19</t>
  </si>
  <si>
    <t>Age_pct_20_24</t>
  </si>
  <si>
    <t>Age_pct_25_29</t>
  </si>
  <si>
    <t>Age_pct_30_34</t>
  </si>
  <si>
    <t>Age_pct_35_39</t>
  </si>
  <si>
    <t>Age_pct_40_44</t>
  </si>
  <si>
    <t>Age_pct_45_49</t>
  </si>
  <si>
    <t>Age_pct_50_54</t>
  </si>
  <si>
    <t>Age_pct_55_59</t>
  </si>
  <si>
    <t>Age_pct_60_64</t>
  </si>
  <si>
    <t>Age_pct_65_69</t>
  </si>
  <si>
    <t>Age_pct_70_74</t>
  </si>
  <si>
    <t>Age_pct_75_79</t>
  </si>
  <si>
    <t>Age_pct_80_84</t>
  </si>
  <si>
    <t>Age_pct_85_over</t>
  </si>
  <si>
    <r>
      <t xml:space="preserve">Age_pct_under_5: </t>
    </r>
    <r>
      <rPr>
        <sz val="11"/>
        <color theme="1"/>
        <rFont val="Calibri"/>
        <family val="2"/>
        <scheme val="minor"/>
      </rPr>
      <t>Percentage of the population with ages under 5</t>
    </r>
  </si>
  <si>
    <r>
      <t xml:space="preserve">Age_pct_5_9: </t>
    </r>
    <r>
      <rPr>
        <sz val="11"/>
        <color theme="1"/>
        <rFont val="Calibri"/>
        <family val="2"/>
        <scheme val="minor"/>
      </rPr>
      <t>Percentage of the population with ages between 5 and 9</t>
    </r>
  </si>
  <si>
    <r>
      <t>Age_pct_10_14:</t>
    </r>
    <r>
      <rPr>
        <sz val="11"/>
        <color theme="1"/>
        <rFont val="Calibri"/>
        <family val="2"/>
        <scheme val="minor"/>
      </rPr>
      <t xml:space="preserve"> Percentage of the population with ages between 10 and 14</t>
    </r>
  </si>
  <si>
    <r>
      <t xml:space="preserve">Age_pct_15_19: </t>
    </r>
    <r>
      <rPr>
        <sz val="11"/>
        <color theme="1"/>
        <rFont val="Calibri"/>
        <family val="2"/>
        <scheme val="minor"/>
      </rPr>
      <t>Percentage of the population with ages between 15 and 19</t>
    </r>
  </si>
  <si>
    <r>
      <t xml:space="preserve">Age_pct_20_24: </t>
    </r>
    <r>
      <rPr>
        <sz val="11"/>
        <color theme="1"/>
        <rFont val="Calibri"/>
        <family val="2"/>
        <scheme val="minor"/>
      </rPr>
      <t>Percentage of the population with ages between 20 and 24</t>
    </r>
  </si>
  <si>
    <r>
      <t xml:space="preserve">Age_pct_25_29: </t>
    </r>
    <r>
      <rPr>
        <sz val="11"/>
        <color theme="1"/>
        <rFont val="Calibri"/>
        <family val="2"/>
        <scheme val="minor"/>
      </rPr>
      <t>Percentage of the population with ages between 25 and 29</t>
    </r>
  </si>
  <si>
    <r>
      <t xml:space="preserve">Age_pct_30_34: </t>
    </r>
    <r>
      <rPr>
        <sz val="11"/>
        <color theme="1"/>
        <rFont val="Calibri"/>
        <family val="2"/>
        <scheme val="minor"/>
      </rPr>
      <t>Percentage of the population with ages between 30 and 34</t>
    </r>
  </si>
  <si>
    <r>
      <t xml:space="preserve">Age_pct_35_39: </t>
    </r>
    <r>
      <rPr>
        <sz val="11"/>
        <color theme="1"/>
        <rFont val="Calibri"/>
        <family val="2"/>
        <scheme val="minor"/>
      </rPr>
      <t>Percentage of the population with ages between 35 and 39</t>
    </r>
  </si>
  <si>
    <r>
      <t xml:space="preserve">Age_pct_40_44: </t>
    </r>
    <r>
      <rPr>
        <sz val="11"/>
        <color theme="1"/>
        <rFont val="Calibri"/>
        <family val="2"/>
        <scheme val="minor"/>
      </rPr>
      <t>Percentage of the population with ages between 40 and 44</t>
    </r>
  </si>
  <si>
    <r>
      <t>Age_pct_45_49:</t>
    </r>
    <r>
      <rPr>
        <sz val="11"/>
        <color theme="1"/>
        <rFont val="Calibri"/>
        <family val="2"/>
        <scheme val="minor"/>
      </rPr>
      <t xml:space="preserve"> Percentage of the population with ages between 45 and 49</t>
    </r>
  </si>
  <si>
    <r>
      <t xml:space="preserve">Age_pct_50_54: </t>
    </r>
    <r>
      <rPr>
        <sz val="11"/>
        <color theme="1"/>
        <rFont val="Calibri"/>
        <family val="2"/>
        <scheme val="minor"/>
      </rPr>
      <t>Percentage of the population with ages between 50 and 54</t>
    </r>
  </si>
  <si>
    <r>
      <t xml:space="preserve">Age_pct_55_59: </t>
    </r>
    <r>
      <rPr>
        <sz val="11"/>
        <color theme="1"/>
        <rFont val="Calibri"/>
        <family val="2"/>
        <scheme val="minor"/>
      </rPr>
      <t>Percentage of the population with ages between 55 and 59</t>
    </r>
  </si>
  <si>
    <r>
      <t xml:space="preserve">Age_pct_60_64: </t>
    </r>
    <r>
      <rPr>
        <sz val="11"/>
        <color theme="1"/>
        <rFont val="Calibri"/>
        <family val="2"/>
        <scheme val="minor"/>
      </rPr>
      <t>Percentage of the population with ages between 60 and 64</t>
    </r>
  </si>
  <si>
    <r>
      <t xml:space="preserve">Age_pct_65_69: </t>
    </r>
    <r>
      <rPr>
        <sz val="11"/>
        <color theme="1"/>
        <rFont val="Calibri"/>
        <family val="2"/>
        <scheme val="minor"/>
      </rPr>
      <t>Percentage of the population with ages between 65 and 69</t>
    </r>
  </si>
  <si>
    <r>
      <t xml:space="preserve">Age_pct_70_74: </t>
    </r>
    <r>
      <rPr>
        <sz val="11"/>
        <color theme="1"/>
        <rFont val="Calibri"/>
        <family val="2"/>
        <scheme val="minor"/>
      </rPr>
      <t>Percentage of the population with ages between 70 and 74</t>
    </r>
  </si>
  <si>
    <r>
      <t xml:space="preserve">Age_pct_75_79: </t>
    </r>
    <r>
      <rPr>
        <sz val="11"/>
        <color theme="1"/>
        <rFont val="Calibri"/>
        <family val="2"/>
        <scheme val="minor"/>
      </rPr>
      <t>Percentage of the population with ages between 75 and 79</t>
    </r>
  </si>
  <si>
    <r>
      <t xml:space="preserve">Age_pct_80_84: </t>
    </r>
    <r>
      <rPr>
        <sz val="11"/>
        <color theme="1"/>
        <rFont val="Calibri"/>
        <family val="2"/>
        <scheme val="minor"/>
      </rPr>
      <t>Percentage of the population with ages between 80 and 84</t>
    </r>
  </si>
  <si>
    <r>
      <t xml:space="preserve">Age_pct_85_over: </t>
    </r>
    <r>
      <rPr>
        <sz val="11"/>
        <color theme="1"/>
        <rFont val="Calibri"/>
        <family val="2"/>
        <scheme val="minor"/>
      </rPr>
      <t>Percentage of the population with 85 or more years of age</t>
    </r>
  </si>
  <si>
    <t>Age_pct_Under_15</t>
  </si>
  <si>
    <t>Age_pct_15_64</t>
  </si>
  <si>
    <t>Age_pct_65_over</t>
  </si>
  <si>
    <r>
      <t xml:space="preserve">Age_pct_65_over: </t>
    </r>
    <r>
      <rPr>
        <sz val="11"/>
        <color theme="1"/>
        <rFont val="Calibri"/>
        <family val="2"/>
        <scheme val="minor"/>
      </rPr>
      <t>Percentage of the population with 65 or more years of age</t>
    </r>
  </si>
  <si>
    <r>
      <t xml:space="preserve">Age_pct_15_64: </t>
    </r>
    <r>
      <rPr>
        <sz val="11"/>
        <color theme="1"/>
        <rFont val="Calibri"/>
        <family val="2"/>
        <scheme val="minor"/>
      </rPr>
      <t>Percentage of the population with ages between 15 and 64</t>
    </r>
  </si>
  <si>
    <r>
      <t>Age_pct_Under_15:</t>
    </r>
    <r>
      <rPr>
        <sz val="11"/>
        <color theme="1"/>
        <rFont val="Calibri"/>
        <family val="2"/>
        <scheme val="minor"/>
      </rPr>
      <t xml:space="preserve"> Percentage of the population with ages under 15</t>
    </r>
  </si>
  <si>
    <t>Percent_Spending_atleast_30pct_on_Housing</t>
  </si>
  <si>
    <r>
      <t xml:space="preserve">Percent_Spending_atleast_30pct_on_Housing: </t>
    </r>
    <r>
      <rPr>
        <sz val="11"/>
        <color theme="1"/>
        <rFont val="Calibri"/>
        <family val="2"/>
        <scheme val="minor"/>
      </rPr>
      <t>Percentage of the population spending 30% or more of income in the past 12 months on housing costs according to 2017 ACS</t>
    </r>
  </si>
  <si>
    <t>Percent_below_State_Median_Income</t>
  </si>
  <si>
    <r>
      <t xml:space="preserve">Percent_below_State_Median_Income: </t>
    </r>
    <r>
      <rPr>
        <sz val="11"/>
        <color theme="1"/>
        <rFont val="Calibri"/>
        <family val="2"/>
        <scheme val="minor"/>
      </rPr>
      <t>Percentage of households with income less than $45,000 that is close to the median household income in West Virginia for 2017 ($44,061)</t>
    </r>
  </si>
  <si>
    <t>Income_pct_Less_20000</t>
  </si>
  <si>
    <t>Income_pct_20000_30000</t>
  </si>
  <si>
    <t>Income_pct_30000_50000</t>
  </si>
  <si>
    <t>Income_pct_50000_60000</t>
  </si>
  <si>
    <t>Income_pct_60000_more</t>
  </si>
  <si>
    <t>CID</t>
  </si>
  <si>
    <t>Addison (Webster Springs) town</t>
  </si>
  <si>
    <t>ADDISON, TOWN OF (WEBSTER SPRINGS)</t>
  </si>
  <si>
    <t>Incorporated-540204-02/16/90-WEBSTER COUNTY</t>
  </si>
  <si>
    <t>WEBSTER COUNTY</t>
  </si>
  <si>
    <t>101</t>
  </si>
  <si>
    <t>54</t>
  </si>
  <si>
    <t>0204</t>
  </si>
  <si>
    <t>540204</t>
  </si>
  <si>
    <t>Albright town</t>
  </si>
  <si>
    <t>ALBRIGHT,TOWN OF</t>
  </si>
  <si>
    <t>Incorporated-540161-08/01/87-PRESTON COUNTY</t>
  </si>
  <si>
    <t>PRESTON COUNTY</t>
  </si>
  <si>
    <t>077</t>
  </si>
  <si>
    <t>0161</t>
  </si>
  <si>
    <t>540161</t>
  </si>
  <si>
    <t>Alderson town</t>
  </si>
  <si>
    <t>ALDERSON, TOWN OF</t>
  </si>
  <si>
    <t>Incorporated-540041-09/27/91-GREENBRIER COUNTY</t>
  </si>
  <si>
    <t>MONROE COUNTY/GREENBRIER COUNTY</t>
  </si>
  <si>
    <t>025</t>
  </si>
  <si>
    <t>0041</t>
  </si>
  <si>
    <t>540041</t>
  </si>
  <si>
    <t>Incorporated-540041-09/27/91-MONROE COUNTY</t>
  </si>
  <si>
    <t>063</t>
  </si>
  <si>
    <t>Anawalt town</t>
  </si>
  <si>
    <t>ANAWALT, TOWN OF</t>
  </si>
  <si>
    <t>Incorporated-540115-02/01/85-MCDOWELL COUNTY</t>
  </si>
  <si>
    <t>MCDOWELL COUNTY</t>
  </si>
  <si>
    <t>047</t>
  </si>
  <si>
    <t>0115</t>
  </si>
  <si>
    <t>540115</t>
  </si>
  <si>
    <t>Anmoore town</t>
  </si>
  <si>
    <t>ANMOORE, TOWN OF</t>
  </si>
  <si>
    <t>Incorporated-540054-09/03/80-HARRISON COUNTY</t>
  </si>
  <si>
    <t>HARRISON COUNTY</t>
  </si>
  <si>
    <t>033</t>
  </si>
  <si>
    <t>0054</t>
  </si>
  <si>
    <t>540054</t>
  </si>
  <si>
    <t>Ansted town</t>
  </si>
  <si>
    <t>ANSTED, TOWN OF</t>
  </si>
  <si>
    <t>Incorporated-540027-10/30/1981-FAYETTE COUNTY</t>
  </si>
  <si>
    <t>FAYETTE COUNTY</t>
  </si>
  <si>
    <t>019</t>
  </si>
  <si>
    <t>0027</t>
  </si>
  <si>
    <t>540027</t>
  </si>
  <si>
    <t>Athens town</t>
  </si>
  <si>
    <t>ATHENS, TOWN OF</t>
  </si>
  <si>
    <t>Incorporated-540172-03/02/05-MERCER COUNTY</t>
  </si>
  <si>
    <t>MERCER COUNTY</t>
  </si>
  <si>
    <t>055</t>
  </si>
  <si>
    <t>0172</t>
  </si>
  <si>
    <t>540172</t>
  </si>
  <si>
    <t>Auburn town</t>
  </si>
  <si>
    <t>AUBURN, TOWN OF</t>
  </si>
  <si>
    <t>Incorporated-540262-09/24/84-RITCHIE COUNTY</t>
  </si>
  <si>
    <t>RITCHIE COUNTY</t>
  </si>
  <si>
    <t>085</t>
  </si>
  <si>
    <t>0262</t>
  </si>
  <si>
    <t>540262</t>
  </si>
  <si>
    <t>Bancroft town</t>
  </si>
  <si>
    <t>BANCROFT, TOWN OF</t>
  </si>
  <si>
    <t>Incorporated-540165-12/18/1985-PUTNAM COUNTY</t>
  </si>
  <si>
    <t>PUTNAM COUNTY</t>
  </si>
  <si>
    <t>079</t>
  </si>
  <si>
    <t>0165</t>
  </si>
  <si>
    <t>540165</t>
  </si>
  <si>
    <t>Barboursville village</t>
  </si>
  <si>
    <t>BARBOURSVILLE, VILLAGE OF</t>
  </si>
  <si>
    <t>Incorporated-540017-06/03/88-CABELL COUNTY</t>
  </si>
  <si>
    <t>CABELL COUNTY</t>
  </si>
  <si>
    <t>011</t>
  </si>
  <si>
    <t>0017</t>
  </si>
  <si>
    <t>540017</t>
  </si>
  <si>
    <t>Barrackville town</t>
  </si>
  <si>
    <t>BARRACKVILLE, TOWN OF</t>
  </si>
  <si>
    <t>Incorporated-540098-03/16/88-MARION COUNTY</t>
  </si>
  <si>
    <t>MARION COUNTY</t>
  </si>
  <si>
    <t>049</t>
  </si>
  <si>
    <t>0098</t>
  </si>
  <si>
    <t>540098</t>
  </si>
  <si>
    <t>Bath (Berkeley Springs) town</t>
  </si>
  <si>
    <t>BATH, TOWN OF</t>
  </si>
  <si>
    <t>Incorporated-540005-01/02/80-MORGAN COUNTY</t>
  </si>
  <si>
    <t>MORGAN COUNTY</t>
  </si>
  <si>
    <t>065</t>
  </si>
  <si>
    <t>0005</t>
  </si>
  <si>
    <t>540005</t>
  </si>
  <si>
    <t>Bayard town</t>
  </si>
  <si>
    <t>BAYARD, TOWN OF</t>
  </si>
  <si>
    <t>Incorporated-540240-08/10/79-GRANT COUNTY</t>
  </si>
  <si>
    <t>GRANT COUNTY</t>
  </si>
  <si>
    <t>023</t>
  </si>
  <si>
    <t>0240</t>
  </si>
  <si>
    <t>540240</t>
  </si>
  <si>
    <t>Beckley city</t>
  </si>
  <si>
    <t>BECKLEY, CITY OF</t>
  </si>
  <si>
    <t>Incorporated-540170-11/1/1984-RALEIGH COUNTY</t>
  </si>
  <si>
    <t>RALEIGH COUNTY</t>
  </si>
  <si>
    <t>081</t>
  </si>
  <si>
    <t>0170</t>
  </si>
  <si>
    <t>540170</t>
  </si>
  <si>
    <t>Beech Bottom village</t>
  </si>
  <si>
    <t>BEECH BOTTOM, VILLAGE OF</t>
  </si>
  <si>
    <t>Incorporated-540093-04/19/10-BROOKE COUNTY</t>
  </si>
  <si>
    <t>BROOKE COUNTY</t>
  </si>
  <si>
    <t>009</t>
  </si>
  <si>
    <t>0093</t>
  </si>
  <si>
    <t>540093</t>
  </si>
  <si>
    <t>Belington town</t>
  </si>
  <si>
    <t>BELINGTON, TOWN OF</t>
  </si>
  <si>
    <t>Incorporated-540002-08/01/79-BARBOUR COUNTY</t>
  </si>
  <si>
    <t>BARBOUR COUNTY</t>
  </si>
  <si>
    <t>001</t>
  </si>
  <si>
    <t>0002</t>
  </si>
  <si>
    <t>540002</t>
  </si>
  <si>
    <t>Belle town</t>
  </si>
  <si>
    <t>BELLE, TOWN OF</t>
  </si>
  <si>
    <t>Incorporated-540071-04/15/82-KANAWHA COUNTY</t>
  </si>
  <si>
    <t>KANAWHA COUNTY</t>
  </si>
  <si>
    <t>039</t>
  </si>
  <si>
    <t>0071</t>
  </si>
  <si>
    <t>540071</t>
  </si>
  <si>
    <t>Belmont city</t>
  </si>
  <si>
    <t>BELMONT, CITY OF</t>
  </si>
  <si>
    <t>Incorporated-540253-06/03/91-PLEASANTS COUNTY</t>
  </si>
  <si>
    <t>PLEASANTS COUNTY</t>
  </si>
  <si>
    <t>073</t>
  </si>
  <si>
    <t>0253</t>
  </si>
  <si>
    <t>540253</t>
  </si>
  <si>
    <t>Benwood city</t>
  </si>
  <si>
    <t>BENWOOD, CITY OF</t>
  </si>
  <si>
    <t>Incorporated-540108-05/01/80-MARSHALL COUNTY</t>
  </si>
  <si>
    <t>MARSHALL COUNTY</t>
  </si>
  <si>
    <t>051</t>
  </si>
  <si>
    <t>0108</t>
  </si>
  <si>
    <t>540108</t>
  </si>
  <si>
    <t>Bethany town</t>
  </si>
  <si>
    <t>BETHANY, TOWN OF</t>
  </si>
  <si>
    <t>Incorporated-540012-09/28/79-BROOKE COUNTY</t>
  </si>
  <si>
    <t>0012</t>
  </si>
  <si>
    <t>540012</t>
  </si>
  <si>
    <t>Bethlehem village</t>
  </si>
  <si>
    <t>BETHLEHEM, VILLAGE OF</t>
  </si>
  <si>
    <t>Incorporated-540275-07/17/06-OHIO COUNTY</t>
  </si>
  <si>
    <t>OHIO COUNTY</t>
  </si>
  <si>
    <t>069</t>
  </si>
  <si>
    <t>0275</t>
  </si>
  <si>
    <t>540275</t>
  </si>
  <si>
    <t>Beverly town</t>
  </si>
  <si>
    <t>BEVERLY, TOWN OF</t>
  </si>
  <si>
    <t>Incorporated-540267-12/3/1991-RANDOLPH COUNTY</t>
  </si>
  <si>
    <t>RANDOLPH COUNTY</t>
  </si>
  <si>
    <t>083</t>
  </si>
  <si>
    <t>0267</t>
  </si>
  <si>
    <t>540267</t>
  </si>
  <si>
    <t>Blacksville town</t>
  </si>
  <si>
    <t>BLACKSVILLE, CITY OF</t>
  </si>
  <si>
    <t>Incorporated-540140-01/20/10-MONONGALIA COUNTY</t>
  </si>
  <si>
    <t>MONONGALIA COUNTY</t>
  </si>
  <si>
    <t>061</t>
  </si>
  <si>
    <t>0140</t>
  </si>
  <si>
    <t>540140</t>
  </si>
  <si>
    <t>Bluefield city</t>
  </si>
  <si>
    <t>BLUEFIELD, CITY OF</t>
  </si>
  <si>
    <t>Incorporated-540285-03/02/05-MERCER COUNTY</t>
  </si>
  <si>
    <t>0285</t>
  </si>
  <si>
    <t>540285</t>
  </si>
  <si>
    <t>Bolivar town</t>
  </si>
  <si>
    <t>BOLIVAR, TOWN OF</t>
  </si>
  <si>
    <t>Incorporated-540030-12/18/2009-JEFFERSON COUNTY</t>
  </si>
  <si>
    <t>JEFFERSON COUNTY</t>
  </si>
  <si>
    <t>037</t>
  </si>
  <si>
    <t>0030</t>
  </si>
  <si>
    <t>540030</t>
  </si>
  <si>
    <t>Bradshaw town</t>
  </si>
  <si>
    <t>BRADSHAW, TOWN OF</t>
  </si>
  <si>
    <t>Incorporated-540291-09/18/86-MCDOWELL COUNTY</t>
  </si>
  <si>
    <t>0291</t>
  </si>
  <si>
    <t>540291</t>
  </si>
  <si>
    <t>Bramwell town</t>
  </si>
  <si>
    <t>BRAMWELL, TOWN OF</t>
  </si>
  <si>
    <t>Incorporated-540125-12/1/1983-MERCER COUNTY</t>
  </si>
  <si>
    <t>0125</t>
  </si>
  <si>
    <t>540125</t>
  </si>
  <si>
    <t>Brandonville town</t>
  </si>
  <si>
    <t>BRANDONVILLE, TOWN OF</t>
  </si>
  <si>
    <t>Incorporated-540284-06/05/12-PRESTON COUNTY</t>
  </si>
  <si>
    <t>0284</t>
  </si>
  <si>
    <t>540284</t>
  </si>
  <si>
    <t>Bridgeport city</t>
  </si>
  <si>
    <t>BRIDGEPORT, CITY OF</t>
  </si>
  <si>
    <t>Incorporated-540055-03/04/88-HARRISON COUNTY</t>
  </si>
  <si>
    <t>0055</t>
  </si>
  <si>
    <t>540055</t>
  </si>
  <si>
    <t>Bruceton Mills town</t>
  </si>
  <si>
    <t>BRUCETON MILLS, TOWN OF</t>
  </si>
  <si>
    <t>Incorporated-540162-08/01/87-PRESTON COUNTY</t>
  </si>
  <si>
    <t>0162</t>
  </si>
  <si>
    <t>540162</t>
  </si>
  <si>
    <t>Buckhannon city</t>
  </si>
  <si>
    <t>BUCKHANNON, CITY OF</t>
  </si>
  <si>
    <t>Incorporated-540199-09/04/86-UPSHUR COUNTY</t>
  </si>
  <si>
    <t>UPSHUR COUNTY</t>
  </si>
  <si>
    <t>097</t>
  </si>
  <si>
    <t>0199</t>
  </si>
  <si>
    <t>540199</t>
  </si>
  <si>
    <t>Buffalo town</t>
  </si>
  <si>
    <t>BUFFALO, TOWN OF</t>
  </si>
  <si>
    <t>Incorporated-540166-12/18/1985-PUTNAM COUNTY</t>
  </si>
  <si>
    <t>0166</t>
  </si>
  <si>
    <t>540166</t>
  </si>
  <si>
    <t>Burnsville town</t>
  </si>
  <si>
    <t>BURNSVILLE, TOWN OF</t>
  </si>
  <si>
    <t>Incorporated-540010-04/19/10-BRAXTON COUNTY</t>
  </si>
  <si>
    <t>BRAXTON COUNTY</t>
  </si>
  <si>
    <t>007</t>
  </si>
  <si>
    <t>0010</t>
  </si>
  <si>
    <t>540010</t>
  </si>
  <si>
    <t>Cairo town</t>
  </si>
  <si>
    <t>CAIRO, TOWN OF</t>
  </si>
  <si>
    <t>Incorporated-540179-03/18/91-RITCHIE COUNTY</t>
  </si>
  <si>
    <t>0179</t>
  </si>
  <si>
    <t>540179</t>
  </si>
  <si>
    <t>Camden-on-Gauley town</t>
  </si>
  <si>
    <t>CAMDEN-ON-GAULEY, TOWN OF</t>
  </si>
  <si>
    <t>Incorporated-540205-08/24/84-WEBSTER COUNTY</t>
  </si>
  <si>
    <t>0205</t>
  </si>
  <si>
    <t>540205</t>
  </si>
  <si>
    <t>Cameron city</t>
  </si>
  <si>
    <t>CAMERON, CITY OF</t>
  </si>
  <si>
    <t>Incorporated-540287-09/25/09-MARSHALL COUNTY</t>
  </si>
  <si>
    <t>0287</t>
  </si>
  <si>
    <t>540287</t>
  </si>
  <si>
    <t>Capon Bridge town</t>
  </si>
  <si>
    <t>CAPON BRIDGE TOWN</t>
  </si>
  <si>
    <t>Incorporated-540046-04/01/88-HAMPSHIRE COUNTY</t>
  </si>
  <si>
    <t>HAMPSHIRE COUNTY</t>
  </si>
  <si>
    <t>027</t>
  </si>
  <si>
    <t>0046</t>
  </si>
  <si>
    <t>540046</t>
  </si>
  <si>
    <t>Carpendale town</t>
  </si>
  <si>
    <t>CARPENDALE, TOWN OF</t>
  </si>
  <si>
    <t>Incorporated-545555-09/27/91-MINERAL COUNTY</t>
  </si>
  <si>
    <t>MINERAL COUNTY</t>
  </si>
  <si>
    <t>057</t>
  </si>
  <si>
    <t>5555</t>
  </si>
  <si>
    <t>545555</t>
  </si>
  <si>
    <t>Cedar Grove town</t>
  </si>
  <si>
    <t>CEDAR GROVE, TOWN OF</t>
  </si>
  <si>
    <t>Incorporated-540072-06/01/82-KANAWHA COUNTY</t>
  </si>
  <si>
    <t>0072</t>
  </si>
  <si>
    <t>540072</t>
  </si>
  <si>
    <t>Ceredo city</t>
  </si>
  <si>
    <t>CEREDO, TOWN OF</t>
  </si>
  <si>
    <t>Incorporated-540232-05/17/89-WAYNE COUNTY</t>
  </si>
  <si>
    <t>WAYNE COUNTY</t>
  </si>
  <si>
    <t>099</t>
  </si>
  <si>
    <t>0232</t>
  </si>
  <si>
    <t>540232</t>
  </si>
  <si>
    <t>Chapmanville town</t>
  </si>
  <si>
    <t>CHAPMANVILLE, TOWN OF</t>
  </si>
  <si>
    <t>Incorporated-540092-08/27/71-LOGAN COUNTY</t>
  </si>
  <si>
    <t>LOGAN COUNTY</t>
  </si>
  <si>
    <t>045</t>
  </si>
  <si>
    <t>0092</t>
  </si>
  <si>
    <t>540092</t>
  </si>
  <si>
    <t>Charleston city</t>
  </si>
  <si>
    <t>CHARLESTON, CITY OF</t>
  </si>
  <si>
    <t>Incorporated-540073-06/15/83-KANAWHA COUNTY</t>
  </si>
  <si>
    <t>0073</t>
  </si>
  <si>
    <t>540073</t>
  </si>
  <si>
    <t>Charles Town city</t>
  </si>
  <si>
    <t>CHARLES TOWN, CITY OF</t>
  </si>
  <si>
    <t>Incorporated-540066-12/4/1979-JEFFERSON COUNTY</t>
  </si>
  <si>
    <t>0066</t>
  </si>
  <si>
    <t>540066</t>
  </si>
  <si>
    <t>Chesapeake town</t>
  </si>
  <si>
    <t>CHESAPEAKE, TOWN OF</t>
  </si>
  <si>
    <t>Incorporated-540074-06/01/82-KANAWHA COUNTY</t>
  </si>
  <si>
    <t>0074</t>
  </si>
  <si>
    <t>540074</t>
  </si>
  <si>
    <t>Chester city</t>
  </si>
  <si>
    <t>CHESTER, CITY OF</t>
  </si>
  <si>
    <t>Incorporated-540048-12/1/1982-HANCOCK COUNTY</t>
  </si>
  <si>
    <t>HANCOCK COUNTY</t>
  </si>
  <si>
    <t>029</t>
  </si>
  <si>
    <t>0048</t>
  </si>
  <si>
    <t>540048</t>
  </si>
  <si>
    <t>Clarksburg city</t>
  </si>
  <si>
    <t>CLARKSBURG, CITY OF</t>
  </si>
  <si>
    <t>Incorporated-540056-02/15/78-HARRISON COUNTY</t>
  </si>
  <si>
    <t>0056</t>
  </si>
  <si>
    <t>540056</t>
  </si>
  <si>
    <t>Clay town</t>
  </si>
  <si>
    <t>CLAY, TOWN OF</t>
  </si>
  <si>
    <t>Incorporated-540023-03/18/91-CLAY COUNTY</t>
  </si>
  <si>
    <t>CLAY COUNTY</t>
  </si>
  <si>
    <t>015</t>
  </si>
  <si>
    <t>0023</t>
  </si>
  <si>
    <t>540023</t>
  </si>
  <si>
    <t>Clearview village</t>
  </si>
  <si>
    <t>CLEARVIEW, VILLAGE OF</t>
  </si>
  <si>
    <t>Incorporated-540080-07/17/06-OHIO COUNTY</t>
  </si>
  <si>
    <t>0080</t>
  </si>
  <si>
    <t>540080</t>
  </si>
  <si>
    <t>Clendenin town</t>
  </si>
  <si>
    <t>CLENDENIN, TOWN OF</t>
  </si>
  <si>
    <t>Incorporated-540075-07/16/84-KANAWHA COUNTY</t>
  </si>
  <si>
    <t>0075</t>
  </si>
  <si>
    <t>540075</t>
  </si>
  <si>
    <t>Cowen town</t>
  </si>
  <si>
    <t>COWEN, TOWN OF</t>
  </si>
  <si>
    <t>Incorporated-540206-08/24/84-WEBSTER COUNTY</t>
  </si>
  <si>
    <t>0206</t>
  </si>
  <si>
    <t>540206</t>
  </si>
  <si>
    <t>Danville town</t>
  </si>
  <si>
    <t>DANVILLE, TOWN OF</t>
  </si>
  <si>
    <t>Incorporated-540230-04/16/91-BOONE COUNTY</t>
  </si>
  <si>
    <t>BOONE COUNTY</t>
  </si>
  <si>
    <t>005</t>
  </si>
  <si>
    <t>0230</t>
  </si>
  <si>
    <t>540230</t>
  </si>
  <si>
    <t>Davis town</t>
  </si>
  <si>
    <t>DAVIS, TOWN OF</t>
  </si>
  <si>
    <t>Incorporated-540260-07/20/84-TUCKER COUNTY</t>
  </si>
  <si>
    <t>TUCKER COUNTY</t>
  </si>
  <si>
    <t>093</t>
  </si>
  <si>
    <t>0260</t>
  </si>
  <si>
    <t>540260</t>
  </si>
  <si>
    <t>Davy town</t>
  </si>
  <si>
    <t>DAVY, TOWN OF</t>
  </si>
  <si>
    <t>Incorporated-540116-09/28/84-MCDOWELL COUNTY</t>
  </si>
  <si>
    <t>0116</t>
  </si>
  <si>
    <t>540116</t>
  </si>
  <si>
    <t>Delbarton town</t>
  </si>
  <si>
    <t>DELBARTON, TOWN OF</t>
  </si>
  <si>
    <t>Incorporated-540134-03/15/77-MINGO COUNTY</t>
  </si>
  <si>
    <t>MINGO COUNTY</t>
  </si>
  <si>
    <t>059</t>
  </si>
  <si>
    <t>0134</t>
  </si>
  <si>
    <t>540134</t>
  </si>
  <si>
    <t>Dunbar city</t>
  </si>
  <si>
    <t>DUNBAR, CITY OF</t>
  </si>
  <si>
    <t>Incorporated-540076-06/01/82-KANAWHA COUNTY</t>
  </si>
  <si>
    <t>0076</t>
  </si>
  <si>
    <t>540076</t>
  </si>
  <si>
    <t>Durbin town</t>
  </si>
  <si>
    <t>DURBIN, TOWN OF</t>
  </si>
  <si>
    <t>Incorporated-540158-08/24/84-POCAHONTAS COUNTY</t>
  </si>
  <si>
    <t>POCAHONTAS COUNTY</t>
  </si>
  <si>
    <t>075</t>
  </si>
  <si>
    <t>0158</t>
  </si>
  <si>
    <t>540158</t>
  </si>
  <si>
    <t>East Bank town</t>
  </si>
  <si>
    <t>EAST BANK, TOWN OF</t>
  </si>
  <si>
    <t>Incorporated-540077-06/01/82-KANAWHA COUNTY</t>
  </si>
  <si>
    <t>0077</t>
  </si>
  <si>
    <t>540077</t>
  </si>
  <si>
    <t>Eleanor town</t>
  </si>
  <si>
    <t>ELEANOR, TOWN OF</t>
  </si>
  <si>
    <t>Incorporated-540222-02/06/84-PUTNAM COUNTY</t>
  </si>
  <si>
    <t>0222</t>
  </si>
  <si>
    <t>540222</t>
  </si>
  <si>
    <t>Elizabeth town</t>
  </si>
  <si>
    <t>ELIZABETH, TOWN OF</t>
  </si>
  <si>
    <t>Incorporated-540212-01/17/91-WIRT COUNTY</t>
  </si>
  <si>
    <t>WIRT COUNTY</t>
  </si>
  <si>
    <t>105</t>
  </si>
  <si>
    <t>0212</t>
  </si>
  <si>
    <t>540212</t>
  </si>
  <si>
    <t>Elk Garden town</t>
  </si>
  <si>
    <t>ELK GARDEN, TOWN OF</t>
  </si>
  <si>
    <t>Incorporated-Town of Elk Garden-MINERAL COUNTY</t>
  </si>
  <si>
    <t>0091</t>
  </si>
  <si>
    <t>540091</t>
  </si>
  <si>
    <t>Elkins city</t>
  </si>
  <si>
    <t>ELKINS, CITY OF</t>
  </si>
  <si>
    <t>Incorporated-540177-04/03/87-RANDOLPH COUNTY</t>
  </si>
  <si>
    <t>0177</t>
  </si>
  <si>
    <t>540177</t>
  </si>
  <si>
    <t>Ellenboro town</t>
  </si>
  <si>
    <t>ELLENBORO, TOWN OF</t>
  </si>
  <si>
    <t>Incorporated-540180-08/24/84-RITCHIE COUNTY</t>
  </si>
  <si>
    <t>0180</t>
  </si>
  <si>
    <t>540180</t>
  </si>
  <si>
    <t>Fairmont city</t>
  </si>
  <si>
    <t>FAIRMONT,CITY OF</t>
  </si>
  <si>
    <t>Incorporated-540099-07/02/87-MARION COUNTY</t>
  </si>
  <si>
    <t>0099</t>
  </si>
  <si>
    <t>540099</t>
  </si>
  <si>
    <t>Fairview town</t>
  </si>
  <si>
    <t>FAIRVIEW, TOWN OF</t>
  </si>
  <si>
    <t>Incorporated-540100-03/16/88-MARION COUNTY</t>
  </si>
  <si>
    <t>0100</t>
  </si>
  <si>
    <t>540100</t>
  </si>
  <si>
    <t>Falling Spring town</t>
  </si>
  <si>
    <t>FALLING SPRINGS CORPORATION, CITY OF</t>
  </si>
  <si>
    <t>Incorporated-540243-09/24/84-GREENBRIER COUNTY</t>
  </si>
  <si>
    <t>GREENBRIER COUNTY</t>
  </si>
  <si>
    <t>0243</t>
  </si>
  <si>
    <t>540243</t>
  </si>
  <si>
    <t>Farmington town</t>
  </si>
  <si>
    <t>FARMINGTON, TOWN OF</t>
  </si>
  <si>
    <t>Incorporated-540101-03/16/88-MARION COUNTY</t>
  </si>
  <si>
    <t>0101</t>
  </si>
  <si>
    <t>540101</t>
  </si>
  <si>
    <t>Fayetteville town</t>
  </si>
  <si>
    <t>FAYETTEVILLE, TOWN OF</t>
  </si>
  <si>
    <t>Incorporated-540293-03/04/88-FAYETTE COUNTY</t>
  </si>
  <si>
    <t>0293</t>
  </si>
  <si>
    <t>540293</t>
  </si>
  <si>
    <t>Flatwoods town</t>
  </si>
  <si>
    <t>FLATWOODS, TOWN OF</t>
  </si>
  <si>
    <t>Incorporated-540235-04/19/10-BRAXTON COUNTY</t>
  </si>
  <si>
    <t>0235</t>
  </si>
  <si>
    <t>540235</t>
  </si>
  <si>
    <t>Flemington town</t>
  </si>
  <si>
    <t>FLEMINGTON, TOWN OF</t>
  </si>
  <si>
    <t>Incorporated-540189-09/25/09-TAYLOR COUNTY</t>
  </si>
  <si>
    <t>TAYLOR COUNTY</t>
  </si>
  <si>
    <t>091</t>
  </si>
  <si>
    <t>0189</t>
  </si>
  <si>
    <t>540189</t>
  </si>
  <si>
    <t>Follansbee city</t>
  </si>
  <si>
    <t>FOLLANSBEE, CITY OF</t>
  </si>
  <si>
    <t>Incorporated-540013-09/30/82-BROOKE COUNTY</t>
  </si>
  <si>
    <t>0013</t>
  </si>
  <si>
    <t>540013</t>
  </si>
  <si>
    <t>Fort Gay town</t>
  </si>
  <si>
    <t>FORT GAY, TOWN OF</t>
  </si>
  <si>
    <t>Incorporated-540202-01/03/79-WAYNE COUNTY</t>
  </si>
  <si>
    <t>0202</t>
  </si>
  <si>
    <t>540202</t>
  </si>
  <si>
    <t>Franklin town</t>
  </si>
  <si>
    <t>FRANKLIN, TOWN OF</t>
  </si>
  <si>
    <t>Incorporated-540154-09/01/87-PENDLETON COUNTY</t>
  </si>
  <si>
    <t>PENDLETON COUNTY</t>
  </si>
  <si>
    <t>071</t>
  </si>
  <si>
    <t>0154</t>
  </si>
  <si>
    <t>540154</t>
  </si>
  <si>
    <t>Friendly town</t>
  </si>
  <si>
    <t>FRIENDLY, TOWN OF</t>
  </si>
  <si>
    <t>Incorporated-540259-11/4/1988-TYLER COUNTY</t>
  </si>
  <si>
    <t>TYLER COUNTY</t>
  </si>
  <si>
    <t>095</t>
  </si>
  <si>
    <t>0259</t>
  </si>
  <si>
    <t>540259</t>
  </si>
  <si>
    <t>Gary city</t>
  </si>
  <si>
    <t>GARY, CITY OF</t>
  </si>
  <si>
    <t>Incorporated-540117-02/01/85-MCDOWELL COUNTY</t>
  </si>
  <si>
    <t>0117</t>
  </si>
  <si>
    <t>540117</t>
  </si>
  <si>
    <t>Gassaway town</t>
  </si>
  <si>
    <t>GASSAWAY, TOWN OF</t>
  </si>
  <si>
    <t>Incorporated-540237-04/19/10-BRAXTON COUNTY</t>
  </si>
  <si>
    <t>0237</t>
  </si>
  <si>
    <t>540237</t>
  </si>
  <si>
    <t>Gauley Bridge town</t>
  </si>
  <si>
    <t>GAULEY BRIDGE, TOWN OF</t>
  </si>
  <si>
    <t>Incorporated-540294-09/18/91-FAYETTE COUNTY</t>
  </si>
  <si>
    <t>0294</t>
  </si>
  <si>
    <t>540294</t>
  </si>
  <si>
    <t>Gilbert town</t>
  </si>
  <si>
    <t>GILBERT, TOWN OF</t>
  </si>
  <si>
    <t>Incorporated-540135-05/02/77-MINGO COUNTY</t>
  </si>
  <si>
    <t>0135</t>
  </si>
  <si>
    <t>540135</t>
  </si>
  <si>
    <t>Glasgow town</t>
  </si>
  <si>
    <t>GLASGOW, TOWN OF</t>
  </si>
  <si>
    <t>Incorporated-540078-06/15/82-KANAWHA COUNTY</t>
  </si>
  <si>
    <t>0078</t>
  </si>
  <si>
    <t>540078</t>
  </si>
  <si>
    <t>Glen Dale city</t>
  </si>
  <si>
    <t>GLEN DALE, CITY OF</t>
  </si>
  <si>
    <t>Incorporated-540109-06/28/74-MARSHALL COUNTY</t>
  </si>
  <si>
    <t>0109</t>
  </si>
  <si>
    <t>540109</t>
  </si>
  <si>
    <t>Glenville town</t>
  </si>
  <si>
    <t>GLENVILLE, CITY OF</t>
  </si>
  <si>
    <t>Incorporated-540036-04/16/91-GILMER COUNTY</t>
  </si>
  <si>
    <t>GILMER COUNTY</t>
  </si>
  <si>
    <t>021</t>
  </si>
  <si>
    <t>0036</t>
  </si>
  <si>
    <t>540036</t>
  </si>
  <si>
    <t>Grafton city</t>
  </si>
  <si>
    <t>GRAFTON, CITY OF</t>
  </si>
  <si>
    <t>Incorporated-540190-08/01/87-TAYLOR COUNTY</t>
  </si>
  <si>
    <t>0190</t>
  </si>
  <si>
    <t>540190</t>
  </si>
  <si>
    <t>Grantsville town</t>
  </si>
  <si>
    <t>GRANTSVILLE, TOWN OF</t>
  </si>
  <si>
    <t>Incorporated-540021-03/18/91-CALHOUN COUNTY</t>
  </si>
  <si>
    <t>CALHOUN COUNTY</t>
  </si>
  <si>
    <t>013</t>
  </si>
  <si>
    <t>0021</t>
  </si>
  <si>
    <t>540021</t>
  </si>
  <si>
    <t>Grant Town town</t>
  </si>
  <si>
    <t>GRANT,  TOWN OF</t>
  </si>
  <si>
    <t>Incorporated-540102-03/04/88-MARION COUNTY</t>
  </si>
  <si>
    <t>0102</t>
  </si>
  <si>
    <t>540102</t>
  </si>
  <si>
    <t>Granville town</t>
  </si>
  <si>
    <t>GRANVILLE, TOWN OF</t>
  </si>
  <si>
    <t>Incorporated-540272-12/15/1983-MONONGALIA COUNTY</t>
  </si>
  <si>
    <t>0272</t>
  </si>
  <si>
    <t>540272</t>
  </si>
  <si>
    <t>Hambleton town</t>
  </si>
  <si>
    <t>HAMBLETON, TOWN OF</t>
  </si>
  <si>
    <t>Incorporated-540192-07/20/84-TUCKER COUNTY</t>
  </si>
  <si>
    <t>0192</t>
  </si>
  <si>
    <t>540192</t>
  </si>
  <si>
    <t>Hamlin town</t>
  </si>
  <si>
    <t>HAMLIN, TOWN OF</t>
  </si>
  <si>
    <t>Incorporated-540089-09/04/87-LINCOLN COUNTY</t>
  </si>
  <si>
    <t>LINCOLN COUNTY</t>
  </si>
  <si>
    <t>043</t>
  </si>
  <si>
    <t>0089</t>
  </si>
  <si>
    <t>540089</t>
  </si>
  <si>
    <t>Handley town</t>
  </si>
  <si>
    <t>HANDLEY, TOWN OF</t>
  </si>
  <si>
    <t>Incorporated-540279-07/05/84-KANAWHA COUNTY</t>
  </si>
  <si>
    <t>0279</t>
  </si>
  <si>
    <t>540279</t>
  </si>
  <si>
    <t>Harman town</t>
  </si>
  <si>
    <t>HARMAN, TOWN OF</t>
  </si>
  <si>
    <t>Incorporated-540178-08/24/84-RANDOLPH COUNTY</t>
  </si>
  <si>
    <t>0178</t>
  </si>
  <si>
    <t>540178</t>
  </si>
  <si>
    <t>Harpers Ferry town</t>
  </si>
  <si>
    <t>HARPERS FERRY, TOWN OF</t>
  </si>
  <si>
    <t>Incorporated-540067-08/24/84-JEFFERSON COUNTY</t>
  </si>
  <si>
    <t>0067</t>
  </si>
  <si>
    <t>540067</t>
  </si>
  <si>
    <t>Harrisville town</t>
  </si>
  <si>
    <t>HARRISVILLE, TOWN OF</t>
  </si>
  <si>
    <t>Incorporated-540132-02/07/06-RITCHIE COUNTY</t>
  </si>
  <si>
    <t>0132</t>
  </si>
  <si>
    <t>540132</t>
  </si>
  <si>
    <t>Hartford City town</t>
  </si>
  <si>
    <t>HARTFORD, TOWN OF</t>
  </si>
  <si>
    <t>Incorporated-540247-02/15/78-MASON COUNTY</t>
  </si>
  <si>
    <t>MASON COUNTY</t>
  </si>
  <si>
    <t>053</t>
  </si>
  <si>
    <t>0247</t>
  </si>
  <si>
    <t>540247</t>
  </si>
  <si>
    <t>Hedgesville town</t>
  </si>
  <si>
    <t>HEDGESVILLE, TOWN OF</t>
  </si>
  <si>
    <t>Incorporated-Town of Hedgesville-BERKELEY COUNTY</t>
  </si>
  <si>
    <t>BERKELEY COUNTY</t>
  </si>
  <si>
    <t>003</t>
  </si>
  <si>
    <t>5550</t>
  </si>
  <si>
    <t>545550</t>
  </si>
  <si>
    <t>Henderson town</t>
  </si>
  <si>
    <t>HENDERSON, TOWN OF</t>
  </si>
  <si>
    <t>Incorporated-540251-05/15/78-MASON COUNTY</t>
  </si>
  <si>
    <t>0251</t>
  </si>
  <si>
    <t>540251</t>
  </si>
  <si>
    <t>Hendricks town</t>
  </si>
  <si>
    <t>HENDRICKS,TOWN OF</t>
  </si>
  <si>
    <t>Incorporated-540193-08/01/87-TUCKER COUNTY</t>
  </si>
  <si>
    <t>0193</t>
  </si>
  <si>
    <t>540193</t>
  </si>
  <si>
    <t>Hillsboro town</t>
  </si>
  <si>
    <t>HILSBORO, TOWN OF</t>
  </si>
  <si>
    <t>Incorporated-Town of Hilsboro-POCAHONTAS COUNTY</t>
  </si>
  <si>
    <t>0288</t>
  </si>
  <si>
    <t>540288</t>
  </si>
  <si>
    <t>Hinton city</t>
  </si>
  <si>
    <t>HINTON, CITY OF</t>
  </si>
  <si>
    <t>Incorporated-540187-08/01/79-SUMMERS COUNTY</t>
  </si>
  <si>
    <t>SUMMERS COUNTY</t>
  </si>
  <si>
    <t>089</t>
  </si>
  <si>
    <t>0187</t>
  </si>
  <si>
    <t>540187</t>
  </si>
  <si>
    <t>Hundred town</t>
  </si>
  <si>
    <t>HUNDRED, TOWN OF</t>
  </si>
  <si>
    <t>Incorporated-540256-04/01/88-WETZEL COUNTY</t>
  </si>
  <si>
    <t>WETZEL COUNTY</t>
  </si>
  <si>
    <t>103</t>
  </si>
  <si>
    <t>0256</t>
  </si>
  <si>
    <t>540256</t>
  </si>
  <si>
    <t>Huntington city</t>
  </si>
  <si>
    <t>HUNTINGTON, CITY OF</t>
  </si>
  <si>
    <t>Incorporated-540018-01/17/90-CABELL COUNTY</t>
  </si>
  <si>
    <t>WAYNE COUNTY/CABELL COUNTY</t>
  </si>
  <si>
    <t>0018</t>
  </si>
  <si>
    <t>540018</t>
  </si>
  <si>
    <t>Incorporated-540018-01/17/90-WAYNE COUNTY</t>
  </si>
  <si>
    <t>Hurricane city</t>
  </si>
  <si>
    <t>HURRICANE, CITY OF</t>
  </si>
  <si>
    <t>Incorporated-540167-03/04/86-PUTNAM COUNTY</t>
  </si>
  <si>
    <t>0167</t>
  </si>
  <si>
    <t>540167</t>
  </si>
  <si>
    <t>Huttonsville town</t>
  </si>
  <si>
    <t>HUTTONSVILLE, TOWN OF</t>
  </si>
  <si>
    <t>Incorporated-540264-08/24/84-RANDOLPH COUNTY</t>
  </si>
  <si>
    <t>0264</t>
  </si>
  <si>
    <t>540264</t>
  </si>
  <si>
    <t>Iaeger town</t>
  </si>
  <si>
    <t>IAEGER, TOWN OF</t>
  </si>
  <si>
    <t>Incorporated-540118-09/28/84-MCDOWELL COUNTY</t>
  </si>
  <si>
    <t>0118</t>
  </si>
  <si>
    <t>540118</t>
  </si>
  <si>
    <t>Jane Lew town</t>
  </si>
  <si>
    <t>JANE LEW, TOWN OF</t>
  </si>
  <si>
    <t>Incorporated-540086-09/24/84-LEWIS COUNTY</t>
  </si>
  <si>
    <t>LEWIS COUNTY</t>
  </si>
  <si>
    <t>041</t>
  </si>
  <si>
    <t>0086</t>
  </si>
  <si>
    <t>540086</t>
  </si>
  <si>
    <t>Junior town</t>
  </si>
  <si>
    <t>JUNIOR, TOWN OF</t>
  </si>
  <si>
    <t>Incorporated-540003-04/17/87-BARBOUR COUNTY</t>
  </si>
  <si>
    <t>0003</t>
  </si>
  <si>
    <t>540003</t>
  </si>
  <si>
    <t>Kenova city</t>
  </si>
  <si>
    <t>KENOVA, CITY OF</t>
  </si>
  <si>
    <t>Incorporated-540221-05/17/89-WAYNE COUNTY</t>
  </si>
  <si>
    <t>0221</t>
  </si>
  <si>
    <t>540221</t>
  </si>
  <si>
    <t>Kermit town</t>
  </si>
  <si>
    <t>KERMIT, TOWN OF</t>
  </si>
  <si>
    <t>Incorporated-540136-03/01/78-MINGO COUNTY</t>
  </si>
  <si>
    <t>0136</t>
  </si>
  <si>
    <t>540136</t>
  </si>
  <si>
    <t>Keyser city</t>
  </si>
  <si>
    <t>KEYSER, CITY OF</t>
  </si>
  <si>
    <t>Incorporated-540130-09/27/91-MINERAL COUNTY</t>
  </si>
  <si>
    <t>0130</t>
  </si>
  <si>
    <t>540130</t>
  </si>
  <si>
    <t>Keystone city</t>
  </si>
  <si>
    <t>KEYSTONE, TOWN OF</t>
  </si>
  <si>
    <t>Incorporated-540119-02/01/85-MCDOWELL COUNTY</t>
  </si>
  <si>
    <t>0119</t>
  </si>
  <si>
    <t>540119</t>
  </si>
  <si>
    <t>Kimball town</t>
  </si>
  <si>
    <t>KIMBALL, TOWN OF</t>
  </si>
  <si>
    <t>Incorporated-540120-02/01/85-MCDOWELL COUNTY</t>
  </si>
  <si>
    <t>0120</t>
  </si>
  <si>
    <t>540120</t>
  </si>
  <si>
    <t>Kingwood city</t>
  </si>
  <si>
    <t>KINGWOOD, CITY OF</t>
  </si>
  <si>
    <t>Incorporated-540254-06/05/12-PRESTON COUNTY</t>
  </si>
  <si>
    <t>0254</t>
  </si>
  <si>
    <t>540254</t>
  </si>
  <si>
    <t>Leon town</t>
  </si>
  <si>
    <t>LEON, TOWN OF</t>
  </si>
  <si>
    <t>Incorporated-540113-08/15/78-MASON COUNTY</t>
  </si>
  <si>
    <t>0113</t>
  </si>
  <si>
    <t>540113</t>
  </si>
  <si>
    <t>Lester town</t>
  </si>
  <si>
    <t>LESTER, TOWN OF</t>
  </si>
  <si>
    <t>Incorporated-540171-04/01/88-RALEIGH COUNTY</t>
  </si>
  <si>
    <t>0171</t>
  </si>
  <si>
    <t>540171</t>
  </si>
  <si>
    <t>Lewisburg city</t>
  </si>
  <si>
    <t>LEWISBURG, CITY OF</t>
  </si>
  <si>
    <t>Incorporated-540281-10/16/2012-GREENBRIER COUNTY</t>
  </si>
  <si>
    <t>0281</t>
  </si>
  <si>
    <t>540281</t>
  </si>
  <si>
    <t>Logan city</t>
  </si>
  <si>
    <t>LOGAN, CITY OF</t>
  </si>
  <si>
    <t>Incorporated-545535-07/16/71-LOGAN COUNTY</t>
  </si>
  <si>
    <t>5535</t>
  </si>
  <si>
    <t>545535</t>
  </si>
  <si>
    <t>Lost Creek town</t>
  </si>
  <si>
    <t>LOST CREEK, TOWN OF</t>
  </si>
  <si>
    <t>Incorporated-540057-03/04/88-HARRISON COUNTY</t>
  </si>
  <si>
    <t>0057</t>
  </si>
  <si>
    <t>540057</t>
  </si>
  <si>
    <t>Lumberport town</t>
  </si>
  <si>
    <t>LUMBERPORT, TOWN OF</t>
  </si>
  <si>
    <t>Incorporated-540058-03/04/88-HARRISON COUNTY</t>
  </si>
  <si>
    <t>0058</t>
  </si>
  <si>
    <t>540058</t>
  </si>
  <si>
    <t>Mabscott town</t>
  </si>
  <si>
    <t>MABSCOTT, TOWN OF</t>
  </si>
  <si>
    <t>Incorporated-540286-03/04/85-RALEIGH COUNTY</t>
  </si>
  <si>
    <t>0286</t>
  </si>
  <si>
    <t>540286</t>
  </si>
  <si>
    <t>McMechen city</t>
  </si>
  <si>
    <t>MCMECHEN, TOWN OF</t>
  </si>
  <si>
    <t>Incorporated-540110-09/25/09-MARSHALL COUNTY</t>
  </si>
  <si>
    <t>0110</t>
  </si>
  <si>
    <t>540110</t>
  </si>
  <si>
    <t>Madison city</t>
  </si>
  <si>
    <t>MADISON, TOWN OF</t>
  </si>
  <si>
    <t>Incorporated-540008-04/16/91-BOONE COUNTY</t>
  </si>
  <si>
    <t>0008</t>
  </si>
  <si>
    <t>540008</t>
  </si>
  <si>
    <t>Man town</t>
  </si>
  <si>
    <t>MAN, TOWN OF</t>
  </si>
  <si>
    <t>Incorporated-545537-09/10/71-LOGAN COUNTY</t>
  </si>
  <si>
    <t>5537</t>
  </si>
  <si>
    <t>545537</t>
  </si>
  <si>
    <t>Mannington city</t>
  </si>
  <si>
    <t>MANNINGTON, CITY OF</t>
  </si>
  <si>
    <t>Incorporated-540103-11/19/1986-MARION COUNTY</t>
  </si>
  <si>
    <t>0103</t>
  </si>
  <si>
    <t>540103</t>
  </si>
  <si>
    <t>Marlinton town</t>
  </si>
  <si>
    <t>MARLINTON, TOWN OF</t>
  </si>
  <si>
    <t>Incorporated-540159-10/17/1989-POCAHONTAS COUNTY</t>
  </si>
  <si>
    <t>0159</t>
  </si>
  <si>
    <t>540159</t>
  </si>
  <si>
    <t>Marmet city</t>
  </si>
  <si>
    <t>MARMET, TOWN OF</t>
  </si>
  <si>
    <t>Incorporated-540079-04/15/82-KANAWHA COUNTY</t>
  </si>
  <si>
    <t>0079</t>
  </si>
  <si>
    <t>540079</t>
  </si>
  <si>
    <t>Martinsburg city</t>
  </si>
  <si>
    <t>MARTINSBURG, CITY OF</t>
  </si>
  <si>
    <t>Incorporated-540006-12/18/1979-BERKELEY COUNTY</t>
  </si>
  <si>
    <t>0006</t>
  </si>
  <si>
    <t>540006</t>
  </si>
  <si>
    <t>Mason town</t>
  </si>
  <si>
    <t>MASON, TOWN OF</t>
  </si>
  <si>
    <t>Incorporated-540248-02/15/78-MASON COUNTY</t>
  </si>
  <si>
    <t>0248</t>
  </si>
  <si>
    <t>540248</t>
  </si>
  <si>
    <t>Masontown town</t>
  </si>
  <si>
    <t>MASONTOWN, TOWN OF</t>
  </si>
  <si>
    <t>Incorporated-540270-06/05/12-PRESTON COUNTY</t>
  </si>
  <si>
    <t>0270</t>
  </si>
  <si>
    <t>540270</t>
  </si>
  <si>
    <t>Matewan town</t>
  </si>
  <si>
    <t>MATEWAN, TOWN OF</t>
  </si>
  <si>
    <t>Incorporated-545538-02/03/70-MINGO COUNTY</t>
  </si>
  <si>
    <t>5538</t>
  </si>
  <si>
    <t>545538</t>
  </si>
  <si>
    <t>Matoaka town</t>
  </si>
  <si>
    <t>MATOAKA, TOWN OF</t>
  </si>
  <si>
    <t>Incorporated-540126-12/15/1983-MERCER COUNTY</t>
  </si>
  <si>
    <t>0126</t>
  </si>
  <si>
    <t>540126</t>
  </si>
  <si>
    <t>Meadow Bridge town</t>
  </si>
  <si>
    <t>MEADOW BRIDGE, TOWN OF</t>
  </si>
  <si>
    <t>Incorporated-540028-01/02/91-FAYETTE COUNTY</t>
  </si>
  <si>
    <t>0028</t>
  </si>
  <si>
    <t>540028</t>
  </si>
  <si>
    <t>Middlebourne town</t>
  </si>
  <si>
    <t>MIDDLEBOURNE, TOWN OF</t>
  </si>
  <si>
    <t>Incorporated-540195-11/4/1988-TYLER COUNTY</t>
  </si>
  <si>
    <t>0195</t>
  </si>
  <si>
    <t>540195</t>
  </si>
  <si>
    <t>Mill Creek town</t>
  </si>
  <si>
    <t>MILL CREEK, TOWN OF</t>
  </si>
  <si>
    <t>Incorporated-540266-08/24/84-RANDOLPH COUNTY</t>
  </si>
  <si>
    <t>0266</t>
  </si>
  <si>
    <t>540266</t>
  </si>
  <si>
    <t>Milton town</t>
  </si>
  <si>
    <t>MILTON, CITY OF</t>
  </si>
  <si>
    <t>Incorporated-540019-09/30/87-CABELL COUNTY</t>
  </si>
  <si>
    <t>0019</t>
  </si>
  <si>
    <t>540019</t>
  </si>
  <si>
    <t>Mitchell Heights town</t>
  </si>
  <si>
    <t>MITCHELL HEIGHTS, TOWN OF</t>
  </si>
  <si>
    <t>Incorporated-540095-08/13/71-LOGAN COUNTY</t>
  </si>
  <si>
    <t>0095</t>
  </si>
  <si>
    <t>540095</t>
  </si>
  <si>
    <t>Monongah town</t>
  </si>
  <si>
    <t>MONONGAH, TOWN OF</t>
  </si>
  <si>
    <t>Incorporated-540104-03/16/88-MARION COUNTY</t>
  </si>
  <si>
    <t>0104</t>
  </si>
  <si>
    <t>540104</t>
  </si>
  <si>
    <t>Montgomery city</t>
  </si>
  <si>
    <t>MONTGOMERY, CITY OF</t>
  </si>
  <si>
    <t>Incorporated-540029-06/01/82-FAYETTE COUNTY</t>
  </si>
  <si>
    <t>KANAWHA COUNTY/FAYETTE COUNTY</t>
  </si>
  <si>
    <t>0029</t>
  </si>
  <si>
    <t>540029</t>
  </si>
  <si>
    <t>Incorporated-540029-06/01/82-KANAWHA COUNTY</t>
  </si>
  <si>
    <t>Montrose town</t>
  </si>
  <si>
    <t>MONTROSE, TOWN OF</t>
  </si>
  <si>
    <t>Incorporated-540265-09/24/84-RANDOLPH COUNTY</t>
  </si>
  <si>
    <t>0265</t>
  </si>
  <si>
    <t>540265</t>
  </si>
  <si>
    <t>Moorefield town</t>
  </si>
  <si>
    <t>MOOREFIELD, TOWN OF</t>
  </si>
  <si>
    <t>Incorporated-540052-12/15/1990-HARDY COUNTY</t>
  </si>
  <si>
    <t>HARDY COUNTY</t>
  </si>
  <si>
    <t>031</t>
  </si>
  <si>
    <t>0052</t>
  </si>
  <si>
    <t>540052</t>
  </si>
  <si>
    <t>Morgantown city</t>
  </si>
  <si>
    <t>MORGANTOWN, CITY OF</t>
  </si>
  <si>
    <t>Incorporated-540141-08/01/79-MONONGALIA COUNTY</t>
  </si>
  <si>
    <t>0141</t>
  </si>
  <si>
    <t>540141</t>
  </si>
  <si>
    <t>Moundsville city</t>
  </si>
  <si>
    <t>MOUNDSVILLE, CITY OF</t>
  </si>
  <si>
    <t>Incorporated-540111-03/22/74-MARSHALL COUNTY</t>
  </si>
  <si>
    <t>0111</t>
  </si>
  <si>
    <t>540111</t>
  </si>
  <si>
    <t>Mount Hope city</t>
  </si>
  <si>
    <t>MOUNT HOPE, CITY OF</t>
  </si>
  <si>
    <t>Incorporated-540280-08/10/79-FAYETTE COUNTY</t>
  </si>
  <si>
    <t>0280</t>
  </si>
  <si>
    <t>540280</t>
  </si>
  <si>
    <t>Mullens city</t>
  </si>
  <si>
    <t>MULLENS, CITY OF</t>
  </si>
  <si>
    <t>Incorporated-540218-08/01/79-WYOMING COUNTY</t>
  </si>
  <si>
    <t>WYOMING COUNTY</t>
  </si>
  <si>
    <t>109</t>
  </si>
  <si>
    <t>0218</t>
  </si>
  <si>
    <t>540218</t>
  </si>
  <si>
    <t>Newburg town</t>
  </si>
  <si>
    <t>NEWBURG,TOWN OF</t>
  </si>
  <si>
    <t>Incorporated-540268-08/01/87-PRESTON COUNTY</t>
  </si>
  <si>
    <t>0268</t>
  </si>
  <si>
    <t>540268</t>
  </si>
  <si>
    <t>New Cumberland city</t>
  </si>
  <si>
    <t>NEW CUMBERLAND, CITY OF</t>
  </si>
  <si>
    <t>Incorporated-540049-05/15/80-HANCOCK COUNTY</t>
  </si>
  <si>
    <t>0049</t>
  </si>
  <si>
    <t>540049</t>
  </si>
  <si>
    <t>New Haven town</t>
  </si>
  <si>
    <t>NEW HAVEN, TOWN OF</t>
  </si>
  <si>
    <t>Incorporated-540249-07/03/78-MASON COUNTY</t>
  </si>
  <si>
    <t>0249</t>
  </si>
  <si>
    <t>540249</t>
  </si>
  <si>
    <t>New Martinsville city</t>
  </si>
  <si>
    <t>NEW MARTINSVILLE, CITY OF</t>
  </si>
  <si>
    <t>Incorporated-540208-09/02/82-WETZEL COUNTY</t>
  </si>
  <si>
    <t>0208</t>
  </si>
  <si>
    <t>540208</t>
  </si>
  <si>
    <t>Nitro city</t>
  </si>
  <si>
    <t>NITRO, CITY OF</t>
  </si>
  <si>
    <t>Incorporated-540081-04/15/82-KANAWHA COUNTY</t>
  </si>
  <si>
    <t>PUTNAM COUNTY/KANAWHA COUNTY</t>
  </si>
  <si>
    <t>0081</t>
  </si>
  <si>
    <t>540081</t>
  </si>
  <si>
    <t>Incorporated-540081-04/15/82-PUTNAM COUNTY</t>
  </si>
  <si>
    <t>Northfork town</t>
  </si>
  <si>
    <t>NORTHFORK, TOWN OF</t>
  </si>
  <si>
    <t>Incorporated-540121-04/03/85-MCDOWELL COUNTY</t>
  </si>
  <si>
    <t>0121</t>
  </si>
  <si>
    <t>540121</t>
  </si>
  <si>
    <t>North Hills town</t>
  </si>
  <si>
    <t>NORTH HILLS, TOWN OF</t>
  </si>
  <si>
    <t>Incorporated-540042-11/6/2013-WOOD COUNTY</t>
  </si>
  <si>
    <t>WOOD COUNTY</t>
  </si>
  <si>
    <t>107</t>
  </si>
  <si>
    <t>0042</t>
  </si>
  <si>
    <t>540042</t>
  </si>
  <si>
    <t>Nutter Fort town</t>
  </si>
  <si>
    <t>NUTTER FORT, TOWN OF</t>
  </si>
  <si>
    <t>Incorporated-540059-09/17/80-HARRISON COUNTY</t>
  </si>
  <si>
    <t>0059</t>
  </si>
  <si>
    <t>540059</t>
  </si>
  <si>
    <t>Oak Hill city</t>
  </si>
  <si>
    <t>OAK HILL, CITY OF</t>
  </si>
  <si>
    <t>Incorporated-540031-01/18/80-FAYETTE COUNTY</t>
  </si>
  <si>
    <t>0031</t>
  </si>
  <si>
    <t>540031</t>
  </si>
  <si>
    <t>Oakvale town</t>
  </si>
  <si>
    <t>OAKVALE, TOWN OF</t>
  </si>
  <si>
    <t>Incorporated-540127-12/15/1983-MERCER COUNTY</t>
  </si>
  <si>
    <t>0127</t>
  </si>
  <si>
    <t>540127</t>
  </si>
  <si>
    <t>Oceana town</t>
  </si>
  <si>
    <t>OCEANA, TOWN OF</t>
  </si>
  <si>
    <t>Incorporated-540219-10/16/1979-WYOMING COUNTY</t>
  </si>
  <si>
    <t>0219</t>
  </si>
  <si>
    <t>540219</t>
  </si>
  <si>
    <t>Paden City</t>
  </si>
  <si>
    <t>PADEN CITY, CITY OF</t>
  </si>
  <si>
    <t>Incorporated-540196-03/16/89-TYLER COUNTY</t>
  </si>
  <si>
    <t>WETZEL COUNTY/TYLER COUNTY</t>
  </si>
  <si>
    <t>0196</t>
  </si>
  <si>
    <t>540196</t>
  </si>
  <si>
    <t>Incorporated-540196-03/16/89-WETZEL COUNTY</t>
  </si>
  <si>
    <t>Parkersburg city</t>
  </si>
  <si>
    <t>PARKERSBURG, CITY OF</t>
  </si>
  <si>
    <t>Incorporated-540214-09/04/86-WOOD COUNTY</t>
  </si>
  <si>
    <t>0214</t>
  </si>
  <si>
    <t>540214</t>
  </si>
  <si>
    <t>Parsons city</t>
  </si>
  <si>
    <t>PARSONS, CITY OF</t>
  </si>
  <si>
    <t>Incorporated-540194-08/15/79-TUCKER COUNTY</t>
  </si>
  <si>
    <t>0194</t>
  </si>
  <si>
    <t>540194</t>
  </si>
  <si>
    <t>Paw Paw town</t>
  </si>
  <si>
    <t>PAW PAW, TOWN OF</t>
  </si>
  <si>
    <t>Incorporated-540252-11/2/1984-MORGAN COUNTY</t>
  </si>
  <si>
    <t>0252</t>
  </si>
  <si>
    <t>540252</t>
  </si>
  <si>
    <t>Pax town</t>
  </si>
  <si>
    <t>PAX, TOWN OF</t>
  </si>
  <si>
    <t>Incorporated-540032-08/10/79-FAYETTE COUNTY</t>
  </si>
  <si>
    <t>0032</t>
  </si>
  <si>
    <t>540032</t>
  </si>
  <si>
    <t>Pennsboro city</t>
  </si>
  <si>
    <t>PENNSBORO, CITY OF</t>
  </si>
  <si>
    <t>Incorporated-540182-09/16/88-RITCHIE COUNTY</t>
  </si>
  <si>
    <t>0182</t>
  </si>
  <si>
    <t>540182</t>
  </si>
  <si>
    <t>Petersburg city</t>
  </si>
  <si>
    <t>PETERSBURG, TOWN OF</t>
  </si>
  <si>
    <t>Incorporated-540039-05/03/90-GRANT COUNTY</t>
  </si>
  <si>
    <t>0039</t>
  </si>
  <si>
    <t>540039</t>
  </si>
  <si>
    <t>Peterstown town</t>
  </si>
  <si>
    <t>PETERSTOWN, TOWN OF</t>
  </si>
  <si>
    <t>Incorporated-540143-08/01/79-MONROE COUNTY</t>
  </si>
  <si>
    <t>MONROE COUNTY</t>
  </si>
  <si>
    <t>0143</t>
  </si>
  <si>
    <t>540143</t>
  </si>
  <si>
    <t>Philippi city</t>
  </si>
  <si>
    <t>PHILIPPI, CITY OF</t>
  </si>
  <si>
    <t>Incorporated-540004-09/04/86-BARBOUR COUNTY</t>
  </si>
  <si>
    <t>0004</t>
  </si>
  <si>
    <t>540004</t>
  </si>
  <si>
    <t>Piedmont town</t>
  </si>
  <si>
    <t>PIEDMONT, CITY OF</t>
  </si>
  <si>
    <t>Incorporated-540131-09/27/91-MINERAL COUNTY</t>
  </si>
  <si>
    <t>0131</t>
  </si>
  <si>
    <t>540131</t>
  </si>
  <si>
    <t>Pine Grove town</t>
  </si>
  <si>
    <t>PINE GROVE, TOWN OF</t>
  </si>
  <si>
    <t>Incorporated-540210-04/01/88-WETZEL COUNTY</t>
  </si>
  <si>
    <t>0210</t>
  </si>
  <si>
    <t>540210</t>
  </si>
  <si>
    <t>Pineville town</t>
  </si>
  <si>
    <t>PINEVILLE, CITY OF</t>
  </si>
  <si>
    <t>Incorporated-540220-09/30/83-WYOMING COUNTY</t>
  </si>
  <si>
    <t>0220</t>
  </si>
  <si>
    <t>540220</t>
  </si>
  <si>
    <t>Pleasant Valley city</t>
  </si>
  <si>
    <t>PLEASANT VALLEY, CITY OF</t>
  </si>
  <si>
    <t>Incorporated-540292-06/19/12-MARION COUNTY</t>
  </si>
  <si>
    <t>0292</t>
  </si>
  <si>
    <t>540292</t>
  </si>
  <si>
    <t>Poca town</t>
  </si>
  <si>
    <t>POCA, TOWN OF</t>
  </si>
  <si>
    <t>Incorporated-540168-12/18/1985-PUTNAM COUNTY</t>
  </si>
  <si>
    <t>0168</t>
  </si>
  <si>
    <t>540168</t>
  </si>
  <si>
    <t>Point Pleasant city</t>
  </si>
  <si>
    <t>POINT PLEASANT, CITY OF</t>
  </si>
  <si>
    <t>Incorporated-540250-05/15/78-MASON COUNTY</t>
  </si>
  <si>
    <t>0250</t>
  </si>
  <si>
    <t>540250</t>
  </si>
  <si>
    <t>Pratt town</t>
  </si>
  <si>
    <t>PRATT, TOWN OF</t>
  </si>
  <si>
    <t>Incorporated-540082-05/01/84-KANAWHA COUNTY</t>
  </si>
  <si>
    <t>0082</t>
  </si>
  <si>
    <t>540082</t>
  </si>
  <si>
    <t>Princeton city</t>
  </si>
  <si>
    <t>PRINCETON, CITY OF</t>
  </si>
  <si>
    <t>Incorporated-540128-02/01/84-MERCER COUNTY</t>
  </si>
  <si>
    <t>0128</t>
  </si>
  <si>
    <t>540128</t>
  </si>
  <si>
    <t>Pullman town</t>
  </si>
  <si>
    <t>PULLMAN, TOWN OF</t>
  </si>
  <si>
    <t>Incorporated-540263-09/10/84-RITCHIE COUNTY</t>
  </si>
  <si>
    <t>0263</t>
  </si>
  <si>
    <t>540263</t>
  </si>
  <si>
    <t>Quinwood town</t>
  </si>
  <si>
    <t>QUINWOOD, TOWN OF</t>
  </si>
  <si>
    <t>Incorporated-540244-02/27/81-GREENBRIER COUNTY</t>
  </si>
  <si>
    <t>0244</t>
  </si>
  <si>
    <t>540244</t>
  </si>
  <si>
    <t>Rainelle town</t>
  </si>
  <si>
    <t>RAINELLE, TOWN OF</t>
  </si>
  <si>
    <t>Incorporated-540228-11/19/1987-GREENBRIER COUNTY</t>
  </si>
  <si>
    <t>0228</t>
  </si>
  <si>
    <t>540228</t>
  </si>
  <si>
    <t>Ranson corporation</t>
  </si>
  <si>
    <t>RANSON, CITY OF</t>
  </si>
  <si>
    <t>Incorporated-540068-06/15/79-JEFFERSON COUNTY</t>
  </si>
  <si>
    <t>0068</t>
  </si>
  <si>
    <t>540068</t>
  </si>
  <si>
    <t>Ravenswood city</t>
  </si>
  <si>
    <t>RAVENSWOOD, CITY OF</t>
  </si>
  <si>
    <t>Incorporated-540241-03/18/91-JACKSON COUNTY</t>
  </si>
  <si>
    <t>JACKSON COUNTY</t>
  </si>
  <si>
    <t>035</t>
  </si>
  <si>
    <t>0241</t>
  </si>
  <si>
    <t>540241</t>
  </si>
  <si>
    <t>Reedsville town</t>
  </si>
  <si>
    <t>REEDSVILLE, TOWN OF</t>
  </si>
  <si>
    <t>Incorporated-540269-08/01/87-PRESTON COUNTY</t>
  </si>
  <si>
    <t>0269</t>
  </si>
  <si>
    <t>540269</t>
  </si>
  <si>
    <t>Reedy town</t>
  </si>
  <si>
    <t>REEDY, TOWN OF</t>
  </si>
  <si>
    <t>Incorporated-540184-12/1/1978-ROANE COUNTY</t>
  </si>
  <si>
    <t>ROANE COUNTY</t>
  </si>
  <si>
    <t>087</t>
  </si>
  <si>
    <t>0184</t>
  </si>
  <si>
    <t>540184</t>
  </si>
  <si>
    <t>Rhodell town</t>
  </si>
  <si>
    <t>RHODELL, TOWN OF</t>
  </si>
  <si>
    <t>Incorporated-540173-09/01/87-RALEIGH COUNTY</t>
  </si>
  <si>
    <t>0173</t>
  </si>
  <si>
    <t>540173</t>
  </si>
  <si>
    <t>Richwood city</t>
  </si>
  <si>
    <t>RICHWOOD, CITY OF</t>
  </si>
  <si>
    <t>Incorporated-540147-09/27/91-NICHOLAS COUNTY</t>
  </si>
  <si>
    <t>NICHOLAS COUNTY</t>
  </si>
  <si>
    <t>067</t>
  </si>
  <si>
    <t>0147</t>
  </si>
  <si>
    <t>540147</t>
  </si>
  <si>
    <t>Ridgeley town</t>
  </si>
  <si>
    <t>RIDGELEY, TOWN OF</t>
  </si>
  <si>
    <t>Incorporated-540155-09/27/91-MINERAL COUNTY</t>
  </si>
  <si>
    <t>0155</t>
  </si>
  <si>
    <t>540155</t>
  </si>
  <si>
    <t>Ripley city</t>
  </si>
  <si>
    <t>RIPLEY, CITY OF</t>
  </si>
  <si>
    <t>Incorporated-540064-09/01/77-JACKSON COUNTY</t>
  </si>
  <si>
    <t>0064</t>
  </si>
  <si>
    <t>540064</t>
  </si>
  <si>
    <t>Rivesville town</t>
  </si>
  <si>
    <t>RIVESVILLE, TOWN OF</t>
  </si>
  <si>
    <t>Incorporated-540105-03/16/88-MARION COUNTY</t>
  </si>
  <si>
    <t>0105</t>
  </si>
  <si>
    <t>540105</t>
  </si>
  <si>
    <t>Romney city</t>
  </si>
  <si>
    <t>ROMNEY, TOWN OF</t>
  </si>
  <si>
    <t>Incorporated-540276-06/15/88-HAMPSHIRE COUNTY</t>
  </si>
  <si>
    <t>0276</t>
  </si>
  <si>
    <t>540276</t>
  </si>
  <si>
    <t>Ronceverte city</t>
  </si>
  <si>
    <t>RONCEVERTE, CITY OF</t>
  </si>
  <si>
    <t>Incorporated-540043-05/17/90-GREENBRIER COUNTY</t>
  </si>
  <si>
    <t>0043</t>
  </si>
  <si>
    <t>540043</t>
  </si>
  <si>
    <t>Rowlesburg town</t>
  </si>
  <si>
    <t>ROWLESBURG, TOWN OF</t>
  </si>
  <si>
    <t>Incorporated-540163-08/01/79-PRESTON COUNTY</t>
  </si>
  <si>
    <t>0163</t>
  </si>
  <si>
    <t>540163</t>
  </si>
  <si>
    <t>Rupert town</t>
  </si>
  <si>
    <t>RUPERT, TOWN OF</t>
  </si>
  <si>
    <t>Incorporated-540044-08/24/84-GREENBRIER COUNTY</t>
  </si>
  <si>
    <t>0044</t>
  </si>
  <si>
    <t>540044</t>
  </si>
  <si>
    <t>St. Albans city</t>
  </si>
  <si>
    <t>ST. ALBANS, CITY OF</t>
  </si>
  <si>
    <t>Incorporated-540083-06/15/82-KANAWHA COUNTY</t>
  </si>
  <si>
    <t>0083</t>
  </si>
  <si>
    <t>540083</t>
  </si>
  <si>
    <t>St. Marys city</t>
  </si>
  <si>
    <t>ST. MARY'S, CITY OF</t>
  </si>
  <si>
    <t>Incorporated-540156-06/03/91-PLEASANTS COUNTY</t>
  </si>
  <si>
    <t>0156</t>
  </si>
  <si>
    <t>540156</t>
  </si>
  <si>
    <t>Salem city</t>
  </si>
  <si>
    <t>SALEM, CITY OF</t>
  </si>
  <si>
    <t>Incorporated-540242-12/4/1985-HARRISON COUNTY</t>
  </si>
  <si>
    <t>0242</t>
  </si>
  <si>
    <t>540242</t>
  </si>
  <si>
    <t>Sand Fork town</t>
  </si>
  <si>
    <t>SAND FORK, TOWN OF</t>
  </si>
  <si>
    <t>Incorporated-540037-04/16/91-GILMER COUNTY</t>
  </si>
  <si>
    <t>0037</t>
  </si>
  <si>
    <t>540037</t>
  </si>
  <si>
    <t>Shepherdstown town</t>
  </si>
  <si>
    <t>SHEPHERDSTOWN, TOWN OF</t>
  </si>
  <si>
    <t>Incorporated-540069-03/18/80-JEFFERSON COUNTY</t>
  </si>
  <si>
    <t>0069</t>
  </si>
  <si>
    <t>540069</t>
  </si>
  <si>
    <t>Shinnston city</t>
  </si>
  <si>
    <t>SHINNSTON, CITY OF</t>
  </si>
  <si>
    <t>Incorporated-540060-03/16/88-HARRISON COUNTY</t>
  </si>
  <si>
    <t>0060</t>
  </si>
  <si>
    <t>540060</t>
  </si>
  <si>
    <t>Sistersville city</t>
  </si>
  <si>
    <t>SISTERSVILLE, CITY OF</t>
  </si>
  <si>
    <t>Incorporated-540197-11/4/1988-TYLER COUNTY</t>
  </si>
  <si>
    <t>0197</t>
  </si>
  <si>
    <t>540197</t>
  </si>
  <si>
    <t>Smithers city</t>
  </si>
  <si>
    <t>SMITHERS, TOWN OF</t>
  </si>
  <si>
    <t>Incorporated-540033-04/15/82-FAYETTE COUNTY</t>
  </si>
  <si>
    <t>0033</t>
  </si>
  <si>
    <t>540033</t>
  </si>
  <si>
    <t>Incorporated-540033-04/15/82-KANAWHA COUNTY</t>
  </si>
  <si>
    <t>Smithfield town</t>
  </si>
  <si>
    <t>SMITHFIELD, TOWN OF</t>
  </si>
  <si>
    <t>Incorporated-540258-04/01/88-WETZEL COUNTY</t>
  </si>
  <si>
    <t>0258</t>
  </si>
  <si>
    <t>540258</t>
  </si>
  <si>
    <t>Sophia town</t>
  </si>
  <si>
    <t>SOPHIA, TOWN OF</t>
  </si>
  <si>
    <t>Incorporated-540174-04/16/91-RALEIGH COUNTY</t>
  </si>
  <si>
    <t>0174</t>
  </si>
  <si>
    <t>540174</t>
  </si>
  <si>
    <t>South Charleston city</t>
  </si>
  <si>
    <t>SOUTH CHARLESTON, CITY OF</t>
  </si>
  <si>
    <t>Incorporated-540223-06/15/82-KANAWHA COUNTY</t>
  </si>
  <si>
    <t>0223</t>
  </si>
  <si>
    <t>540223</t>
  </si>
  <si>
    <t>Spencer city</t>
  </si>
  <si>
    <t>SPENCER, CITY OF</t>
  </si>
  <si>
    <t>Incorporated-540185-01/03/79-ROANE COUNTY</t>
  </si>
  <si>
    <t>0185</t>
  </si>
  <si>
    <t>540185</t>
  </si>
  <si>
    <t>Star City town</t>
  </si>
  <si>
    <t>STAR CITY, TOWN OF</t>
  </si>
  <si>
    <t>Incorporated-540273-08/01/78-MONONGALIA COUNTY</t>
  </si>
  <si>
    <t>0273</t>
  </si>
  <si>
    <t>540273</t>
  </si>
  <si>
    <t>Stonewood city</t>
  </si>
  <si>
    <t>STONEWOOD, CITY OF</t>
  </si>
  <si>
    <t>Incorporated-540061-09/05/79-HARRISON COUNTY</t>
  </si>
  <si>
    <t>0061</t>
  </si>
  <si>
    <t>540061</t>
  </si>
  <si>
    <t>Summersville city</t>
  </si>
  <si>
    <t>SUMMERSVILLE, CITY OF</t>
  </si>
  <si>
    <t>Incorporated-540148-08/24/84-NICHOLAS COUNTY</t>
  </si>
  <si>
    <t>0148</t>
  </si>
  <si>
    <t>540148</t>
  </si>
  <si>
    <t>Sutton town</t>
  </si>
  <si>
    <t>SUTTON, TOWN OF</t>
  </si>
  <si>
    <t>Incorporated-540236-04/19/10-BRAXTON COUNTY</t>
  </si>
  <si>
    <t>0236</t>
  </si>
  <si>
    <t>540236</t>
  </si>
  <si>
    <t>Sylvester town</t>
  </si>
  <si>
    <t>SYLVESTER, TOWN OF</t>
  </si>
  <si>
    <t>Incorporated-540238-04/16/91-BOONE COUNTY</t>
  </si>
  <si>
    <t>0238</t>
  </si>
  <si>
    <t>540238</t>
  </si>
  <si>
    <t>Terra Alta town</t>
  </si>
  <si>
    <t>TERRA ALTA, TOWN OF</t>
  </si>
  <si>
    <t>Incorporated-540257-08/01/87-PRESTON COUNTY</t>
  </si>
  <si>
    <t>0257</t>
  </si>
  <si>
    <t>540257</t>
  </si>
  <si>
    <t>Thomas city</t>
  </si>
  <si>
    <t>THOMAS, CITY OF</t>
  </si>
  <si>
    <t>Incorporated-540261-09/10/84-TUCKER COUNTY</t>
  </si>
  <si>
    <t>0261</t>
  </si>
  <si>
    <t>540261</t>
  </si>
  <si>
    <t>Thurmond town</t>
  </si>
  <si>
    <t>THURMOND, TOWN OF</t>
  </si>
  <si>
    <t>Incorporated-540050-03/04/88-FAYETTE COUNTY</t>
  </si>
  <si>
    <t>0050</t>
  </si>
  <si>
    <t>540050</t>
  </si>
  <si>
    <t>Triadelphia town</t>
  </si>
  <si>
    <t>TRIADELPHIA, TOWN OF</t>
  </si>
  <si>
    <t>Incorporated-540150-01/18/84-OHIO COUNTY</t>
  </si>
  <si>
    <t>0150</t>
  </si>
  <si>
    <t>540150</t>
  </si>
  <si>
    <t>Tunnelton town</t>
  </si>
  <si>
    <t>TUNNELTON, TOWN OF</t>
  </si>
  <si>
    <t>Incorporated-540137-06/05/12-PRESTON COUNTY</t>
  </si>
  <si>
    <t>0137</t>
  </si>
  <si>
    <t>540137</t>
  </si>
  <si>
    <t>Union town</t>
  </si>
  <si>
    <t>UNION, TOWN OF</t>
  </si>
  <si>
    <t>Incorporated-540290-06/17/02-MONROE COUNTY</t>
  </si>
  <si>
    <t>0290</t>
  </si>
  <si>
    <t>540290</t>
  </si>
  <si>
    <t>Valley Grove village</t>
  </si>
  <si>
    <t>VALLEY GROVE, TOWN OF</t>
  </si>
  <si>
    <t>Incorporated-540151-09/28/79-OHIO COUNTY</t>
  </si>
  <si>
    <t>0151</t>
  </si>
  <si>
    <t>540151</t>
  </si>
  <si>
    <t>Vienna city</t>
  </si>
  <si>
    <t>VIENNA, CITY OF</t>
  </si>
  <si>
    <t>Incorporated-540215-12/18/1985-WOOD COUNTY</t>
  </si>
  <si>
    <t>0215</t>
  </si>
  <si>
    <t>540215</t>
  </si>
  <si>
    <t>War city</t>
  </si>
  <si>
    <t>WAR, TOWN OF</t>
  </si>
  <si>
    <t>Incorporated-540122-09/28/84-MCDOWELL COUNTY</t>
  </si>
  <si>
    <t>0122</t>
  </si>
  <si>
    <t>540122</t>
  </si>
  <si>
    <t>Wardensville town</t>
  </si>
  <si>
    <t>WARDENSVILLE, TOWN OF</t>
  </si>
  <si>
    <t>Incorporated-540245-08/01/87-HARDY COUNTY</t>
  </si>
  <si>
    <t>0245</t>
  </si>
  <si>
    <t>540245</t>
  </si>
  <si>
    <t>Wayne town</t>
  </si>
  <si>
    <t>WAYNE, TOWN OF</t>
  </si>
  <si>
    <t>Incorporated-540231-09/30/87-WAYNE COUNTY</t>
  </si>
  <si>
    <t>0231</t>
  </si>
  <si>
    <t>540231</t>
  </si>
  <si>
    <t>Weirton city</t>
  </si>
  <si>
    <t>WEIRTON, CITY OF</t>
  </si>
  <si>
    <t>Incorporated-540014-09/28/79-BROOKE COUNTY</t>
  </si>
  <si>
    <t>BROOKE COUNTY/HANCOCK COUNTY</t>
  </si>
  <si>
    <t>0014</t>
  </si>
  <si>
    <t>540014</t>
  </si>
  <si>
    <t>Incorporated-540014-09/28/79-HANCOCK COUNTY</t>
  </si>
  <si>
    <t>Welch city</t>
  </si>
  <si>
    <t>WELCH, CITY OF</t>
  </si>
  <si>
    <t>Incorporated-540123-09/01/83-MCDOWELL COUNTY</t>
  </si>
  <si>
    <t>0123</t>
  </si>
  <si>
    <t>540123</t>
  </si>
  <si>
    <t>Wellsburg city</t>
  </si>
  <si>
    <t>WELLSBURG, CITY OF</t>
  </si>
  <si>
    <t>Incorporated-540015-11/17/1982-BROOKE COUNTY</t>
  </si>
  <si>
    <t>0015</t>
  </si>
  <si>
    <t>540015</t>
  </si>
  <si>
    <t>West Hamlin town</t>
  </si>
  <si>
    <t>WEST HAMLIN, TOWN OF</t>
  </si>
  <si>
    <t>Incorporated-540090-09/04/87-LINCOLN COUNTY</t>
  </si>
  <si>
    <t>0090</t>
  </si>
  <si>
    <t>540090</t>
  </si>
  <si>
    <t>West Liberty town</t>
  </si>
  <si>
    <t>WEST LIBERTY, TOWN OF</t>
  </si>
  <si>
    <t>Incorporated-540094-07/17/06-OHIO COUNTY</t>
  </si>
  <si>
    <t>0094</t>
  </si>
  <si>
    <t>540094</t>
  </si>
  <si>
    <t>West Logan town</t>
  </si>
  <si>
    <t>WEST LOGAN, TOWN OF</t>
  </si>
  <si>
    <t>Incorporated-545539-06/02/72-LOGAN COUNTY</t>
  </si>
  <si>
    <t>5539</t>
  </si>
  <si>
    <t>545539</t>
  </si>
  <si>
    <t>West Milford town</t>
  </si>
  <si>
    <t>WEST MILFORD, TOWN OF</t>
  </si>
  <si>
    <t>Incorporated-540062-04/01/88-HARRISON COUNTY</t>
  </si>
  <si>
    <t>0062</t>
  </si>
  <si>
    <t>540062</t>
  </si>
  <si>
    <t>Weston city</t>
  </si>
  <si>
    <t>WESTON, CITY OF</t>
  </si>
  <si>
    <t>Incorporated-540087-04/15/82-LEWIS COUNTY</t>
  </si>
  <si>
    <t>0087</t>
  </si>
  <si>
    <t>540087</t>
  </si>
  <si>
    <t>Westover city</t>
  </si>
  <si>
    <t>WESTOVER, CITY OF</t>
  </si>
  <si>
    <t>Incorporated-540274-08/01/78-MONONGALIA COUNTY</t>
  </si>
  <si>
    <t>0274</t>
  </si>
  <si>
    <t>540274</t>
  </si>
  <si>
    <t>West Union town</t>
  </si>
  <si>
    <t>WEST UNION, TOWN OF</t>
  </si>
  <si>
    <t>Incorporated-540025-03/18/91-DODDRIDGE COUNTY</t>
  </si>
  <si>
    <t>DODDRIDGE COUNTY</t>
  </si>
  <si>
    <t>017</t>
  </si>
  <si>
    <t>0025</t>
  </si>
  <si>
    <t>540025</t>
  </si>
  <si>
    <t>Wheeling city</t>
  </si>
  <si>
    <t>WHEELING, CITY OF</t>
  </si>
  <si>
    <t>Incorporated-540152-02/18/81-OHIO COUNTY</t>
  </si>
  <si>
    <t>0152</t>
  </si>
  <si>
    <t>540152</t>
  </si>
  <si>
    <t>Incorporated-540152-02/18/81-MARSHALL COUNTY</t>
  </si>
  <si>
    <t>White Hall town</t>
  </si>
  <si>
    <t>WHITE HALL, TOWN OF</t>
  </si>
  <si>
    <t>Incorporated-545556-06/19/12-MARION COUNTY</t>
  </si>
  <si>
    <t>5556</t>
  </si>
  <si>
    <t>545556</t>
  </si>
  <si>
    <t>White Sulphur Springs city</t>
  </si>
  <si>
    <t>WHITE SULPHUR SPRINGS, CITY OF</t>
  </si>
  <si>
    <t>Incorporated-540045-08/01/78-GREENBRIER COUNTY</t>
  </si>
  <si>
    <t>0045</t>
  </si>
  <si>
    <t>540045</t>
  </si>
  <si>
    <t>Whitesville town</t>
  </si>
  <si>
    <t>WHITESVILLE, TOWN OF</t>
  </si>
  <si>
    <t>Incorporated-540229-04/16/91-BOONE COUNTY</t>
  </si>
  <si>
    <t>0229</t>
  </si>
  <si>
    <t>540229</t>
  </si>
  <si>
    <t>Williamson city</t>
  </si>
  <si>
    <t>WILLIAMSON, CITY OF</t>
  </si>
  <si>
    <t>Incorporated-540138-01/16/81-MINGO COUNTY</t>
  </si>
  <si>
    <t>0138</t>
  </si>
  <si>
    <t>540138</t>
  </si>
  <si>
    <t>Williamstown city</t>
  </si>
  <si>
    <t>WILLIAMSTOWN, CITY OF</t>
  </si>
  <si>
    <t>Incorporated-540216-10/18/1983-WOOD COUNTY</t>
  </si>
  <si>
    <t>0216</t>
  </si>
  <si>
    <t>540216</t>
  </si>
  <si>
    <t>Windsor Heights village</t>
  </si>
  <si>
    <t>WINDSOR HEIGHTS, VILLAGE OF</t>
  </si>
  <si>
    <t>Incorporated-Village of Windsor Heights-BROOKE COUNTY</t>
  </si>
  <si>
    <t>0084</t>
  </si>
  <si>
    <t>540084</t>
  </si>
  <si>
    <t>Winfield town</t>
  </si>
  <si>
    <t>WINFIELD, TOWN OF</t>
  </si>
  <si>
    <t>Incorporated-540271-12/18/1985-PUTNAM COUNTY</t>
  </si>
  <si>
    <t>0271</t>
  </si>
  <si>
    <t>540271</t>
  </si>
  <si>
    <t>Womelsdorf (Coalton) town</t>
  </si>
  <si>
    <t>WOMELSDORF (COALTON), TOWN OF</t>
  </si>
  <si>
    <t>Incorporated-540176-09/10/84-RANDOLPH COUNTY</t>
  </si>
  <si>
    <t>0176</t>
  </si>
  <si>
    <t>540176</t>
  </si>
  <si>
    <t>Worthington town</t>
  </si>
  <si>
    <t>WORTHINGTON, TOWN OF</t>
  </si>
  <si>
    <t>Incorporated-540106-03/16/88-MARION COUNTY</t>
  </si>
  <si>
    <t>0106</t>
  </si>
  <si>
    <t>540106</t>
  </si>
  <si>
    <t>Barbour</t>
  </si>
  <si>
    <t>BARBOUR COUNTY*</t>
  </si>
  <si>
    <t>Unincorporated-540001-07/01/87-BARBOUR COUNTY</t>
  </si>
  <si>
    <t>0001</t>
  </si>
  <si>
    <t>540001</t>
  </si>
  <si>
    <t>Boone</t>
  </si>
  <si>
    <t>BOONE COUNTY *</t>
  </si>
  <si>
    <t>Unincorporated-540007-04/16/91-BOONE COUNTY</t>
  </si>
  <si>
    <t>0007</t>
  </si>
  <si>
    <t>540007</t>
  </si>
  <si>
    <t>Braxton</t>
  </si>
  <si>
    <t>BRAXTON COUNTY *</t>
  </si>
  <si>
    <t>Unincorporated-540009-04/19/10-BRAXTON COUNTY</t>
  </si>
  <si>
    <t>0009</t>
  </si>
  <si>
    <t>540009</t>
  </si>
  <si>
    <t>Brooke</t>
  </si>
  <si>
    <t>BROOKE COUNTY *</t>
  </si>
  <si>
    <t>Unincorporated-540011-12/15/1983-BROOKE COUNTY</t>
  </si>
  <si>
    <t>0011</t>
  </si>
  <si>
    <t>540011</t>
  </si>
  <si>
    <t>Cabell</t>
  </si>
  <si>
    <t>CABELL COUNTY*</t>
  </si>
  <si>
    <t>Unincorporated-540016-09/30/87-CABELL COUNTY</t>
  </si>
  <si>
    <t>0016</t>
  </si>
  <si>
    <t>540016</t>
  </si>
  <si>
    <t>Calhoun</t>
  </si>
  <si>
    <t>CALHOUN COUNTY *</t>
  </si>
  <si>
    <t>Unincorporated-540020-03/18/91-CALHOUN COUNTY</t>
  </si>
  <si>
    <t>0020</t>
  </si>
  <si>
    <t>540020</t>
  </si>
  <si>
    <t>Clay</t>
  </si>
  <si>
    <t>CLAY COUNTY *</t>
  </si>
  <si>
    <t>Unincorporated-540022-03/18/91-CLAY COUNTY</t>
  </si>
  <si>
    <t>0022</t>
  </si>
  <si>
    <t>540022</t>
  </si>
  <si>
    <t>Doddridge</t>
  </si>
  <si>
    <t>DODDRIDGE COUNTY *</t>
  </si>
  <si>
    <t>Unincorporated-540024-03/18/91-DODDRIDGE COUNTY</t>
  </si>
  <si>
    <t>0024</t>
  </si>
  <si>
    <t>540024</t>
  </si>
  <si>
    <t>Fayette</t>
  </si>
  <si>
    <t>FAYETTE COUNTY*</t>
  </si>
  <si>
    <t>Unincorporated-540026-03/04/88-FAYETTE COUNTY</t>
  </si>
  <si>
    <t>0026</t>
  </si>
  <si>
    <t>540026</t>
  </si>
  <si>
    <t>Gilmer</t>
  </si>
  <si>
    <t>GILMER COUNTY *</t>
  </si>
  <si>
    <t>Unincorporated-540035-04/16/91-GILMER COUNTY</t>
  </si>
  <si>
    <t>0035</t>
  </si>
  <si>
    <t>540035</t>
  </si>
  <si>
    <t>Grant</t>
  </si>
  <si>
    <t>GRANT COUNTY*</t>
  </si>
  <si>
    <t>Unincorporated-540038-08/01/87-GRANT COUNTY</t>
  </si>
  <si>
    <t>0038</t>
  </si>
  <si>
    <t>540038</t>
  </si>
  <si>
    <t>Greenbrier</t>
  </si>
  <si>
    <t>GREENBRIER COUNTY*</t>
  </si>
  <si>
    <t>Unincorporated-540040-01/15/88-GREENBRIER COUNTY</t>
  </si>
  <si>
    <t>0040</t>
  </si>
  <si>
    <t>540040</t>
  </si>
  <si>
    <t>Hancock</t>
  </si>
  <si>
    <t>HANCOCK COUNTY *</t>
  </si>
  <si>
    <t>Unincorporated-540047-06/15/84-HANCOCK COUNTY</t>
  </si>
  <si>
    <t>0047</t>
  </si>
  <si>
    <t>540047</t>
  </si>
  <si>
    <t>Hardy</t>
  </si>
  <si>
    <t>HARDY COUNTY *</t>
  </si>
  <si>
    <t>Unincorporated-540051-06/19/85-HARDY COUNTY</t>
  </si>
  <si>
    <t>0051</t>
  </si>
  <si>
    <t>540051</t>
  </si>
  <si>
    <t>Harrison</t>
  </si>
  <si>
    <t>HARRISON COUNTY*</t>
  </si>
  <si>
    <t>Unincorporated-540053-07/04/88-HARRISON COUNTY</t>
  </si>
  <si>
    <t>0053</t>
  </si>
  <si>
    <t>540053</t>
  </si>
  <si>
    <t>Jackson</t>
  </si>
  <si>
    <t>JACKSON COUNTY *</t>
  </si>
  <si>
    <t>Unincorporated-540063-05/01/85-JACKSON COUNTY</t>
  </si>
  <si>
    <t>0063</t>
  </si>
  <si>
    <t>540063</t>
  </si>
  <si>
    <t>Jefferson</t>
  </si>
  <si>
    <t>JEFFERSON COUNTY *</t>
  </si>
  <si>
    <t>Unincorporated-540065-10/15/1980-JEFFERSON COUNTY</t>
  </si>
  <si>
    <t>0065</t>
  </si>
  <si>
    <t>540065</t>
  </si>
  <si>
    <t>Kanawha</t>
  </si>
  <si>
    <t>KANAWHA COUNTY *</t>
  </si>
  <si>
    <t>Unincorporated-540070-03/18/85-KANAWHA COUNTY</t>
  </si>
  <si>
    <t>0070</t>
  </si>
  <si>
    <t>540070</t>
  </si>
  <si>
    <t>Lewis</t>
  </si>
  <si>
    <t>LEWIS COUNTY*</t>
  </si>
  <si>
    <t>Unincorporated-540085-07/01/87-LEWIS COUNTY</t>
  </si>
  <si>
    <t>0085</t>
  </si>
  <si>
    <t>540085</t>
  </si>
  <si>
    <t>Lincoln</t>
  </si>
  <si>
    <t>LINCOLN COUNTY*</t>
  </si>
  <si>
    <t>Unincorporated-540088-09/18/87-LINCOLN COUNTY</t>
  </si>
  <si>
    <t>0088</t>
  </si>
  <si>
    <t>540088</t>
  </si>
  <si>
    <t>Marion</t>
  </si>
  <si>
    <t>MARION COUNTY*</t>
  </si>
  <si>
    <t>Unincorporated-540097-07/04/88-MARION COUNTY</t>
  </si>
  <si>
    <t>0097</t>
  </si>
  <si>
    <t>540097</t>
  </si>
  <si>
    <t>Marshall</t>
  </si>
  <si>
    <t>MARSHALL COUNTY *</t>
  </si>
  <si>
    <t>Unincorporated-540107-12/20/1974-MARSHALL COUNTY</t>
  </si>
  <si>
    <t>0107</t>
  </si>
  <si>
    <t>540107</t>
  </si>
  <si>
    <t>Mason</t>
  </si>
  <si>
    <t>MASON COUNTY *</t>
  </si>
  <si>
    <t>Unincorporated-540112-01/02/80-MASON COUNTY</t>
  </si>
  <si>
    <t>0112</t>
  </si>
  <si>
    <t>540112</t>
  </si>
  <si>
    <t>McDowell</t>
  </si>
  <si>
    <t>MCDOWELL COUNTY *</t>
  </si>
  <si>
    <t>Unincorporated-540114-09/18/86-MCDOWELL COUNTY</t>
  </si>
  <si>
    <t>0114</t>
  </si>
  <si>
    <t>540114</t>
  </si>
  <si>
    <t>Mercer</t>
  </si>
  <si>
    <t>MERCER COUNTY*</t>
  </si>
  <si>
    <t>Unincorporated-540124-02/01/85-MERCER COUNTY</t>
  </si>
  <si>
    <t>0124</t>
  </si>
  <si>
    <t>540124</t>
  </si>
  <si>
    <t>Mineral</t>
  </si>
  <si>
    <t>MINERAL COUNTY *</t>
  </si>
  <si>
    <t>Unincorporated-540129-09/27/91-MINERAL COUNTY</t>
  </si>
  <si>
    <t>0129</t>
  </si>
  <si>
    <t>540129</t>
  </si>
  <si>
    <t>Mingo</t>
  </si>
  <si>
    <t>MINGO COUNTY *</t>
  </si>
  <si>
    <t>Unincorporated-540133-12/2/1980-MINGO COUNTY</t>
  </si>
  <si>
    <t>0133</t>
  </si>
  <si>
    <t>540133</t>
  </si>
  <si>
    <t>Monongalia</t>
  </si>
  <si>
    <t>MONONGALIA COUNTY *</t>
  </si>
  <si>
    <t>Unincorporated-540139-05/01/84-MONONGALIA COUNTY</t>
  </si>
  <si>
    <t>0139</t>
  </si>
  <si>
    <t>540139</t>
  </si>
  <si>
    <t>Morgan</t>
  </si>
  <si>
    <t>MORGAN COUNTY*</t>
  </si>
  <si>
    <t>Unincorporated-540144-07/01/87-MORGAN COUNTY</t>
  </si>
  <si>
    <t>0144</t>
  </si>
  <si>
    <t>540144</t>
  </si>
  <si>
    <t>Nicholas</t>
  </si>
  <si>
    <t>NICHOLAS COUNTY*</t>
  </si>
  <si>
    <t>Unincorporated-540146-11/6/1991-NICHOLAS COUNTY</t>
  </si>
  <si>
    <t>0146</t>
  </si>
  <si>
    <t>540146</t>
  </si>
  <si>
    <t>Ohio</t>
  </si>
  <si>
    <t>OHIO COUNTY *</t>
  </si>
  <si>
    <t>Unincorporated-540149-04/04/83-OHIO COUNTY</t>
  </si>
  <si>
    <t>0149</t>
  </si>
  <si>
    <t>540149</t>
  </si>
  <si>
    <t>Pendleton</t>
  </si>
  <si>
    <t>PENDLETON COUNTY*</t>
  </si>
  <si>
    <t>Unincorporated-540153-07/01/87-PENDLETON COUNTY</t>
  </si>
  <si>
    <t>0153</t>
  </si>
  <si>
    <t>540153</t>
  </si>
  <si>
    <t>Preston</t>
  </si>
  <si>
    <t>PRESTON COUNTY*</t>
  </si>
  <si>
    <t>Unincorporated-540160-03/01/87-PRESTON COUNTY</t>
  </si>
  <si>
    <t>0160</t>
  </si>
  <si>
    <t>540160</t>
  </si>
  <si>
    <t>Putnam</t>
  </si>
  <si>
    <t>PUTNAM COUNTY*</t>
  </si>
  <si>
    <t>Unincorporated-540164-06/18/87-PUTNAM COUNTY</t>
  </si>
  <si>
    <t>0164</t>
  </si>
  <si>
    <t>540164</t>
  </si>
  <si>
    <t>Raleigh</t>
  </si>
  <si>
    <t>RALEIGH COUNTY *</t>
  </si>
  <si>
    <t>Unincorporated-540169-12/18/1984-RALEIGH COUNTY</t>
  </si>
  <si>
    <t>0169</t>
  </si>
  <si>
    <t>540169</t>
  </si>
  <si>
    <t>Randolph</t>
  </si>
  <si>
    <t>RANDOLPH COUNTY *</t>
  </si>
  <si>
    <t>Unincorporated-540175-09/27/91-RANDOLPH COUNTY</t>
  </si>
  <si>
    <t>0175</t>
  </si>
  <si>
    <t>540175</t>
  </si>
  <si>
    <t>Roane</t>
  </si>
  <si>
    <t>ROANE COUNTY *</t>
  </si>
  <si>
    <t>Unincorporated-540183-09/10/84-ROANE COUNTY</t>
  </si>
  <si>
    <t>0183</t>
  </si>
  <si>
    <t>540183</t>
  </si>
  <si>
    <t>Summers</t>
  </si>
  <si>
    <t>SUMMERS COUNTY *</t>
  </si>
  <si>
    <t>Unincorporated-540186-11/5/1980-SUMMERS COUNTY</t>
  </si>
  <si>
    <t>0186</t>
  </si>
  <si>
    <t>540186</t>
  </si>
  <si>
    <t>Taylor</t>
  </si>
  <si>
    <t>TAYLOR COUNTY*</t>
  </si>
  <si>
    <t>Unincorporated-540188-07/01/87-TAYLOR COUNTY</t>
  </si>
  <si>
    <t>0188</t>
  </si>
  <si>
    <t>540188</t>
  </si>
  <si>
    <t>Upshur</t>
  </si>
  <si>
    <t>UPSHUR COUNTY*</t>
  </si>
  <si>
    <t>Unincorporated-540198-07/01/87-UPSHUR COUNTY</t>
  </si>
  <si>
    <t>0198</t>
  </si>
  <si>
    <t>540198</t>
  </si>
  <si>
    <t>Wayne</t>
  </si>
  <si>
    <t>WAYNE COUNTY*</t>
  </si>
  <si>
    <t>Unincorporated-540200-09/18/87-WAYNE COUNTY</t>
  </si>
  <si>
    <t>0200</t>
  </si>
  <si>
    <t>540200</t>
  </si>
  <si>
    <t>Webster</t>
  </si>
  <si>
    <t>WEBSTER COUNTY *</t>
  </si>
  <si>
    <t>Unincorporated-540203-02/16/90-WEBSTER COUNTY</t>
  </si>
  <si>
    <t>0203</t>
  </si>
  <si>
    <t>540203</t>
  </si>
  <si>
    <t>Wetzel</t>
  </si>
  <si>
    <t>WETZEL COUNTY *</t>
  </si>
  <si>
    <t>Unincorporated-540207-04/04/83-WETZEL COUNTY</t>
  </si>
  <si>
    <t>0207</t>
  </si>
  <si>
    <t>540207</t>
  </si>
  <si>
    <t>Wirt</t>
  </si>
  <si>
    <t>WIRT COUNTY*</t>
  </si>
  <si>
    <t>Unincorporated-540211-04/01/88-WIRT COUNTY</t>
  </si>
  <si>
    <t>0211</t>
  </si>
  <si>
    <t>540211</t>
  </si>
  <si>
    <t>Wood</t>
  </si>
  <si>
    <t>WOOD COUNTY *</t>
  </si>
  <si>
    <t>Unincorporated-540213-03/04/85-WOOD COUNTY</t>
  </si>
  <si>
    <t>0213</t>
  </si>
  <si>
    <t>540213</t>
  </si>
  <si>
    <t>Wyoming</t>
  </si>
  <si>
    <t>WYOMING COUNTY *</t>
  </si>
  <si>
    <t>Unincorporated-540217-03/15/84-WYOMING COUNTY</t>
  </si>
  <si>
    <t>0217</t>
  </si>
  <si>
    <t>540217</t>
  </si>
  <si>
    <t>Ritchie</t>
  </si>
  <si>
    <t>RITCHIE COUNTY *</t>
  </si>
  <si>
    <t>Unincorporated-540224-01/01/91-RITCHIE COUNTY</t>
  </si>
  <si>
    <t>0224</t>
  </si>
  <si>
    <t>540224</t>
  </si>
  <si>
    <t>Pleasants</t>
  </si>
  <si>
    <t>PLEASANTS COUNTY *</t>
  </si>
  <si>
    <t>Unincorporated-540225-06/03/91-PLEASANTS COUNTY</t>
  </si>
  <si>
    <t>0225</t>
  </si>
  <si>
    <t>540225</t>
  </si>
  <si>
    <t>Hampshire</t>
  </si>
  <si>
    <t>HAMPSHIRE COUNTY*</t>
  </si>
  <si>
    <t>Unincorporated-540226-08/01/87-HAMPSHIRE COUNTY</t>
  </si>
  <si>
    <t>0226</t>
  </si>
  <si>
    <t>540226</t>
  </si>
  <si>
    <t>Tyler</t>
  </si>
  <si>
    <t>TYLER COUNTY *</t>
  </si>
  <si>
    <t>Unincorporated-540277-11/4/1988-TYLER COUNTY</t>
  </si>
  <si>
    <t>0277</t>
  </si>
  <si>
    <t>540277</t>
  </si>
  <si>
    <t>Monroe</t>
  </si>
  <si>
    <t>MONROE COUNTY *</t>
  </si>
  <si>
    <t>Unincorporated-540278-01/14/83-MONROE COUNTY</t>
  </si>
  <si>
    <t>0278</t>
  </si>
  <si>
    <t>540278</t>
  </si>
  <si>
    <t>Berkeley</t>
  </si>
  <si>
    <t>BERKELEY COUNTY *</t>
  </si>
  <si>
    <t>Unincorporated-540282-08/04/88-BERKELEY COUNTY</t>
  </si>
  <si>
    <t>0282</t>
  </si>
  <si>
    <t>540282</t>
  </si>
  <si>
    <t>Pocahontas</t>
  </si>
  <si>
    <t>POCAHONTAS COUNTY *</t>
  </si>
  <si>
    <t>Unincorporated-540283-10/17/1989-POCAHONTAS COUNTY</t>
  </si>
  <si>
    <t>0283</t>
  </si>
  <si>
    <t>540283</t>
  </si>
  <si>
    <t>Logan</t>
  </si>
  <si>
    <t>LOGAN COUNTY *</t>
  </si>
  <si>
    <t>Unincorporated-545536-04/07/72-LOGAN COUNTY</t>
  </si>
  <si>
    <t>5536</t>
  </si>
  <si>
    <t>545536</t>
  </si>
  <si>
    <t>Tucker</t>
  </si>
  <si>
    <t>TUCKER COUNTY*</t>
  </si>
  <si>
    <t>Unincorporated-540191-07/01/87-TUCKER COUNTY</t>
  </si>
  <si>
    <t>0191</t>
  </si>
  <si>
    <t>540191</t>
  </si>
  <si>
    <t>COMM_NO</t>
  </si>
  <si>
    <t>CO_FIPS</t>
  </si>
  <si>
    <t>COUNTY</t>
  </si>
  <si>
    <t>ST_FIPS</t>
  </si>
  <si>
    <t>CID_InitIncorpUnicrop_county</t>
  </si>
  <si>
    <t>Name_Census</t>
  </si>
  <si>
    <t>COMMUNITY_NAME_1</t>
  </si>
  <si>
    <r>
      <rPr>
        <b/>
        <sz val="11"/>
        <color theme="1"/>
        <rFont val="Calibri"/>
        <family val="2"/>
        <scheme val="minor"/>
      </rPr>
      <t>Name_Census:</t>
    </r>
    <r>
      <rPr>
        <sz val="11"/>
        <color theme="1"/>
        <rFont val="Calibri"/>
        <family val="2"/>
        <scheme val="minor"/>
      </rPr>
      <t xml:space="preserve"> The name of the community as in census data</t>
    </r>
  </si>
  <si>
    <t>CID_InitIncorpUnicrop_county:</t>
  </si>
  <si>
    <r>
      <t xml:space="preserve">COUNTY: </t>
    </r>
    <r>
      <rPr>
        <sz val="11"/>
        <color theme="1"/>
        <rFont val="Calibri"/>
        <family val="2"/>
        <scheme val="minor"/>
      </rPr>
      <t>County where the community is located</t>
    </r>
  </si>
  <si>
    <r>
      <rPr>
        <b/>
        <sz val="11"/>
        <color theme="1"/>
        <rFont val="Calibri"/>
        <family val="2"/>
        <scheme val="minor"/>
      </rPr>
      <t>ST_FIPS:</t>
    </r>
    <r>
      <rPr>
        <sz val="11"/>
        <color theme="1"/>
        <rFont val="Calibri"/>
        <family val="2"/>
        <scheme val="minor"/>
      </rPr>
      <t xml:space="preserve"> State's code</t>
    </r>
  </si>
  <si>
    <r>
      <rPr>
        <b/>
        <sz val="11"/>
        <color theme="1"/>
        <rFont val="Calibri"/>
        <family val="2"/>
        <scheme val="minor"/>
      </rPr>
      <t xml:space="preserve">CO_FIPS: </t>
    </r>
    <r>
      <rPr>
        <sz val="11"/>
        <color theme="1"/>
        <rFont val="Calibri"/>
        <family val="2"/>
        <scheme val="minor"/>
      </rPr>
      <t>County's code</t>
    </r>
  </si>
  <si>
    <r>
      <rPr>
        <b/>
        <sz val="11"/>
        <color theme="1"/>
        <rFont val="Calibri"/>
        <family val="2"/>
        <scheme val="minor"/>
      </rPr>
      <t xml:space="preserve">COMM_NO: </t>
    </r>
    <r>
      <rPr>
        <sz val="11"/>
        <color theme="1"/>
        <rFont val="Calibri"/>
        <family val="2"/>
        <scheme val="minor"/>
      </rPr>
      <t>Community number</t>
    </r>
  </si>
  <si>
    <r>
      <rPr>
        <b/>
        <sz val="11"/>
        <color theme="1"/>
        <rFont val="Calibri"/>
        <family val="2"/>
        <scheme val="minor"/>
      </rPr>
      <t>COMMUNITY_NAME_1:</t>
    </r>
    <r>
      <rPr>
        <sz val="11"/>
        <color theme="1"/>
        <rFont val="Calibri"/>
        <family val="2"/>
        <scheme val="minor"/>
      </rPr>
      <t xml:space="preserve"> Community name; Unincorporated areas are displayed as the county name followed by an asterisk (e.g. BARBOUR COUNTY*)</t>
    </r>
  </si>
  <si>
    <t>N/A</t>
  </si>
  <si>
    <t>Area_Sqmi</t>
  </si>
  <si>
    <r>
      <rPr>
        <b/>
        <sz val="11"/>
        <color theme="1"/>
        <rFont val="Calibri"/>
        <family val="2"/>
        <scheme val="minor"/>
      </rPr>
      <t>CID:</t>
    </r>
    <r>
      <rPr>
        <sz val="11"/>
        <color theme="1"/>
        <rFont val="Calibri"/>
        <family val="2"/>
        <scheme val="minor"/>
      </rPr>
      <t xml:space="preserve"> Community code (from the GIS data)</t>
    </r>
  </si>
  <si>
    <t>Population_Density</t>
  </si>
  <si>
    <r>
      <t xml:space="preserve">Population_Density: </t>
    </r>
    <r>
      <rPr>
        <sz val="11"/>
        <color theme="1"/>
        <rFont val="Calibri"/>
        <family val="2"/>
        <scheme val="minor"/>
      </rPr>
      <t>Population density (person per square mile)</t>
    </r>
  </si>
  <si>
    <t xml:space="preserve">Colors: </t>
  </si>
  <si>
    <t>Description of the fields:</t>
  </si>
  <si>
    <t>Total</t>
  </si>
  <si>
    <t xml:space="preserve">Data source: </t>
  </si>
  <si>
    <t>Census Bureau’s data of American Community Survey (ACS) 5-year estimate of 2017 downloaded from "American Fact Finder" https://factfinder.census.gov/faces/nav/jsf/pages/index.xhtml</t>
  </si>
  <si>
    <t>Note 1:</t>
  </si>
  <si>
    <t>Note 2:</t>
  </si>
  <si>
    <r>
      <t xml:space="preserve">The census data were available for the incorporated areas (as </t>
    </r>
    <r>
      <rPr>
        <i/>
        <sz val="11"/>
        <rFont val="Calibri"/>
        <family val="2"/>
        <scheme val="minor"/>
      </rPr>
      <t>"Places"</t>
    </r>
    <r>
      <rPr>
        <sz val="11"/>
        <rFont val="Calibri"/>
        <family val="2"/>
        <scheme val="minor"/>
      </rPr>
      <t xml:space="preserve">) and the entire counties. Fields for the unincorporated areas were calculated by subtracting the demographic data of the communities from those of the county, except for the below fields. For per capita income, median income, and all of the age categories (percentages), tha values of the counties were used for the unincorporated areas. </t>
    </r>
  </si>
  <si>
    <t>For the split communities (Alderson, Huntington, Montgomery, Nitro, Paden, Smithers, Weirton, and Wheeling), values of the fields were calculated in proportion to the area of the community in each county except for the below fields.                                                For average household size and all of the age categories (percentages), the same values were used for both parts of the split communities.</t>
  </si>
  <si>
    <r>
      <rPr>
        <sz val="11"/>
        <color theme="7" tint="-0.499984740745262"/>
        <rFont val="Calibri"/>
        <family val="2"/>
        <scheme val="minor"/>
      </rPr>
      <t>Brown --&gt; Unincorporated areas,</t>
    </r>
    <r>
      <rPr>
        <sz val="11"/>
        <color theme="7" tint="-0.249977111117893"/>
        <rFont val="Calibri"/>
        <family val="2"/>
        <scheme val="minor"/>
      </rPr>
      <t xml:space="preserve"> </t>
    </r>
    <r>
      <rPr>
        <sz val="11"/>
        <color theme="1"/>
        <rFont val="Calibri"/>
        <family val="2"/>
        <scheme val="minor"/>
      </rPr>
      <t xml:space="preserve">Black --&gt; Incorporated areas, </t>
    </r>
    <r>
      <rPr>
        <sz val="11"/>
        <color theme="9" tint="-0.249977111117893"/>
        <rFont val="Calibri"/>
        <family val="2"/>
        <scheme val="minor"/>
      </rPr>
      <t>Green --&gt; Counties (Total)</t>
    </r>
    <r>
      <rPr>
        <sz val="11"/>
        <color theme="1"/>
        <rFont val="Calibri"/>
        <family val="2"/>
        <scheme val="minor"/>
      </rPr>
      <t xml:space="preserve">, </t>
    </r>
    <r>
      <rPr>
        <sz val="11"/>
        <color rgb="FFFF0000"/>
        <rFont val="Calibri"/>
        <family val="2"/>
        <scheme val="minor"/>
      </rPr>
      <t>Red --&gt; Split communities</t>
    </r>
  </si>
  <si>
    <t>West Virginia (1), TOTAL</t>
  </si>
  <si>
    <t>West Virginia (2), DOWNLOADED FROM CENSUS</t>
  </si>
  <si>
    <t>*** The added fields completely match the downloaded data.</t>
  </si>
  <si>
    <t xml:space="preserve">* In West Virginia (1), the fields were calculated by adding or averaging the values of the counties. </t>
  </si>
  <si>
    <t>** In West Virginia (2), the fields were downloaded from the census data (ACS 2017) separately .</t>
  </si>
  <si>
    <t>*** In the averaged fields, there are some slight differences. The values in the last row (West Virginia 2) are more reliable because averaging is not the proper method for calculating those fields.</t>
  </si>
  <si>
    <t>CID_WVGISTC</t>
  </si>
  <si>
    <t>540014B</t>
  </si>
  <si>
    <t>540018C</t>
  </si>
  <si>
    <t>540029F</t>
  </si>
  <si>
    <t>540033F</t>
  </si>
  <si>
    <t>540041G</t>
  </si>
  <si>
    <t>540014H</t>
  </si>
  <si>
    <t>540029K</t>
  </si>
  <si>
    <t>540081K</t>
  </si>
  <si>
    <t>540033K</t>
  </si>
  <si>
    <t>540152M</t>
  </si>
  <si>
    <t>540041M</t>
  </si>
  <si>
    <t>540152O</t>
  </si>
  <si>
    <t>540081P</t>
  </si>
  <si>
    <t>540196T</t>
  </si>
  <si>
    <t>540018W</t>
  </si>
  <si>
    <t>540196W</t>
  </si>
  <si>
    <r>
      <rPr>
        <b/>
        <sz val="11"/>
        <color theme="1"/>
        <rFont val="Calibri"/>
        <family val="2"/>
        <scheme val="minor"/>
      </rPr>
      <t>Area_Sqmi:</t>
    </r>
    <r>
      <rPr>
        <sz val="11"/>
        <color theme="1"/>
        <rFont val="Calibri"/>
        <family val="2"/>
        <scheme val="minor"/>
      </rPr>
      <t xml:space="preserve"> Area in square miles (from the GIS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</si>
</sst>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9" x14ac:knownFonts="1">
    <font>
      <sz val="11"/>
      <color theme="1"/>
      <name val="Calibri"/>
      <family val="2"/>
      <scheme val="minor"/>
    </font>
    <font>
      <b/>
      <sz val="11"/>
      <color theme="1"/>
      <name val="Calibri"/>
      <family val="2"/>
      <scheme val="minor"/>
    </font>
    <font>
      <sz val="11"/>
      <color rgb="FFFF0000"/>
      <name val="Calibri"/>
      <family val="2"/>
      <scheme val="minor"/>
    </font>
    <font>
      <b/>
      <sz val="12"/>
      <name val="Calibri"/>
      <family val="2"/>
    </font>
    <font>
      <sz val="11"/>
      <color theme="9" tint="-0.249977111117893"/>
      <name val="Calibri"/>
      <family val="2"/>
      <scheme val="minor"/>
    </font>
    <font>
      <sz val="11"/>
      <color theme="7" tint="-0.249977111117893"/>
      <name val="Calibri"/>
      <family val="2"/>
      <scheme val="minor"/>
    </font>
    <font>
      <sz val="11"/>
      <color rgb="FF9C0006"/>
      <name val="Calibri"/>
      <family val="2"/>
      <scheme val="minor"/>
    </font>
    <font>
      <sz val="11"/>
      <color rgb="FF9C5700"/>
      <name val="Calibri"/>
      <family val="2"/>
      <scheme val="minor"/>
    </font>
    <font>
      <sz val="11"/>
      <name val="Calibri"/>
      <family val="2"/>
      <scheme val="minor"/>
    </font>
    <font>
      <b/>
      <sz val="11"/>
      <color theme="0" tint="-0.499984740745262"/>
      <name val="Calibri"/>
      <family val="2"/>
      <scheme val="minor"/>
    </font>
    <font>
      <i/>
      <sz val="11"/>
      <color theme="9" tint="-0.249977111117893"/>
      <name val="Calibri"/>
      <family val="2"/>
      <scheme val="minor"/>
    </font>
    <font>
      <i/>
      <sz val="11"/>
      <name val="Calibri"/>
      <family val="2"/>
      <scheme val="minor"/>
    </font>
    <font>
      <b/>
      <sz val="14"/>
      <color theme="1"/>
      <name val="Calibri"/>
      <family val="2"/>
      <scheme val="minor"/>
    </font>
    <font>
      <sz val="11"/>
      <color rgb="FF3F3F76"/>
      <name val="Calibri"/>
      <family val="2"/>
      <scheme val="minor"/>
    </font>
    <font>
      <b/>
      <sz val="14"/>
      <color theme="2" tint="-0.499984740745262"/>
      <name val="Calibri"/>
      <family val="2"/>
      <scheme val="minor"/>
    </font>
    <font>
      <b/>
      <sz val="14"/>
      <name val="Calibri"/>
      <family val="2"/>
      <scheme val="minor"/>
    </font>
    <font>
      <sz val="11"/>
      <color theme="7" tint="-0.499984740745262"/>
      <name val="Calibri"/>
      <family val="2"/>
      <scheme val="minor"/>
    </font>
    <font>
      <b/>
      <i/>
      <sz val="11"/>
      <color theme="0" tint="-0.499984740745262"/>
      <name val="Calibri"/>
      <family val="2"/>
      <scheme val="minor"/>
    </font>
    <font>
      <b/>
      <sz val="11"/>
      <color rgb="FF3F3F76"/>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rgb="FFE6E6E6"/>
        <bgColor rgb="FFE6E6E6"/>
      </patternFill>
    </fill>
    <fill>
      <patternFill patternType="solid">
        <fgColor theme="0" tint="-0.14999847407452621"/>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theme="7" tint="0.79998168889431442"/>
        <bgColor indexed="64"/>
      </patternFill>
    </fill>
  </fills>
  <borders count="4">
    <border>
      <left/>
      <right/>
      <top/>
      <bottom/>
      <diagonal/>
    </border>
    <border>
      <left/>
      <right/>
      <top/>
      <bottom style="medium">
        <color rgb="FF000000"/>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s>
  <cellStyleXfs count="5">
    <xf numFmtId="0" fontId="0" fillId="0" borderId="0"/>
    <xf numFmtId="0" fontId="3" fillId="4" borderId="1">
      <alignment horizontal="left"/>
    </xf>
    <xf numFmtId="0" fontId="6" fillId="6" borderId="0" applyNumberFormat="0" applyBorder="0" applyAlignment="0" applyProtection="0"/>
    <xf numFmtId="0" fontId="7" fillId="7" borderId="0" applyNumberFormat="0" applyBorder="0" applyAlignment="0" applyProtection="0"/>
    <xf numFmtId="0" fontId="13" fillId="8" borderId="2" applyNumberFormat="0" applyAlignment="0" applyProtection="0"/>
  </cellStyleXfs>
  <cellXfs count="118">
    <xf numFmtId="0" fontId="0" fillId="0" borderId="0" xfId="0"/>
    <xf numFmtId="0" fontId="0" fillId="0" borderId="0" xfId="0" applyAlignment="1">
      <alignment horizontal="left"/>
    </xf>
    <xf numFmtId="0" fontId="1" fillId="0" borderId="0" xfId="0" applyFont="1" applyAlignment="1">
      <alignment horizontal="left"/>
    </xf>
    <xf numFmtId="0" fontId="1" fillId="0" borderId="0" xfId="0" applyFont="1"/>
    <xf numFmtId="0" fontId="1" fillId="2" borderId="0" xfId="0" applyFont="1" applyFill="1" applyAlignment="1">
      <alignment horizontal="left"/>
    </xf>
    <xf numFmtId="0" fontId="1" fillId="2" borderId="0" xfId="0" applyFont="1" applyFill="1"/>
    <xf numFmtId="164" fontId="0" fillId="0" borderId="0" xfId="0" applyNumberFormat="1" applyAlignment="1">
      <alignment horizontal="left"/>
    </xf>
    <xf numFmtId="164" fontId="1" fillId="3" borderId="0" xfId="0" applyNumberFormat="1" applyFont="1" applyFill="1" applyAlignment="1">
      <alignment horizontal="left"/>
    </xf>
    <xf numFmtId="0" fontId="0" fillId="0" borderId="0" xfId="0" applyAlignment="1"/>
    <xf numFmtId="0" fontId="0" fillId="0" borderId="0" xfId="0" applyAlignment="1">
      <alignment horizontal="center"/>
    </xf>
    <xf numFmtId="0" fontId="2" fillId="0" borderId="0" xfId="0" applyFont="1" applyAlignment="1"/>
    <xf numFmtId="0" fontId="2" fillId="0" borderId="0" xfId="0" applyFont="1"/>
    <xf numFmtId="0" fontId="2" fillId="0" borderId="0" xfId="0" applyFont="1" applyAlignment="1">
      <alignment horizontal="left"/>
    </xf>
    <xf numFmtId="0" fontId="2" fillId="0" borderId="0" xfId="0" applyFont="1" applyAlignment="1">
      <alignment horizontal="center"/>
    </xf>
    <xf numFmtId="164" fontId="2" fillId="0" borderId="0" xfId="0" applyNumberFormat="1" applyFont="1" applyAlignment="1">
      <alignment horizontal="left"/>
    </xf>
    <xf numFmtId="0" fontId="0" fillId="5" borderId="0" xfId="0" applyFill="1"/>
    <xf numFmtId="0" fontId="0" fillId="5" borderId="0" xfId="0" applyFill="1" applyAlignment="1">
      <alignment horizontal="left"/>
    </xf>
    <xf numFmtId="164" fontId="0" fillId="5" borderId="0" xfId="0" applyNumberFormat="1" applyFill="1" applyAlignment="1">
      <alignment horizontal="left"/>
    </xf>
    <xf numFmtId="0" fontId="4" fillId="0" borderId="0" xfId="0" applyFont="1" applyAlignment="1">
      <alignment horizontal="left"/>
    </xf>
    <xf numFmtId="0" fontId="4" fillId="0" borderId="0" xfId="0" applyFont="1"/>
    <xf numFmtId="164" fontId="4" fillId="0" borderId="0" xfId="0" applyNumberFormat="1" applyFont="1" applyAlignment="1">
      <alignment horizontal="left"/>
    </xf>
    <xf numFmtId="2" fontId="0" fillId="5" borderId="0" xfId="0" applyNumberFormat="1" applyFill="1" applyAlignment="1">
      <alignment horizontal="left"/>
    </xf>
    <xf numFmtId="2" fontId="0" fillId="0" borderId="0" xfId="0" applyNumberFormat="1" applyAlignment="1">
      <alignment horizontal="left"/>
    </xf>
    <xf numFmtId="2" fontId="4" fillId="0" borderId="0" xfId="0" applyNumberFormat="1" applyFont="1" applyAlignment="1">
      <alignment horizontal="left"/>
    </xf>
    <xf numFmtId="2" fontId="2" fillId="0" borderId="0" xfId="0" applyNumberFormat="1" applyFont="1" applyAlignment="1">
      <alignment horizontal="left"/>
    </xf>
    <xf numFmtId="0" fontId="5" fillId="0" borderId="0" xfId="0" applyFont="1" applyAlignment="1"/>
    <xf numFmtId="0" fontId="5" fillId="0" borderId="0" xfId="0" applyFont="1"/>
    <xf numFmtId="0" fontId="5" fillId="0" borderId="0" xfId="0" applyFont="1" applyAlignment="1">
      <alignment horizontal="left"/>
    </xf>
    <xf numFmtId="0" fontId="5" fillId="0" borderId="0" xfId="0" applyFont="1" applyAlignment="1">
      <alignment horizontal="center"/>
    </xf>
    <xf numFmtId="2" fontId="5" fillId="0" borderId="0" xfId="0" applyNumberFormat="1" applyFont="1" applyAlignment="1">
      <alignment horizontal="left"/>
    </xf>
    <xf numFmtId="164" fontId="5" fillId="0" borderId="0" xfId="0" applyNumberFormat="1" applyFont="1" applyAlignment="1">
      <alignment horizontal="left"/>
    </xf>
    <xf numFmtId="165" fontId="1" fillId="2" borderId="0" xfId="0" applyNumberFormat="1" applyFont="1" applyFill="1" applyAlignment="1">
      <alignment horizontal="left"/>
    </xf>
    <xf numFmtId="165" fontId="0" fillId="5" borderId="0" xfId="0" applyNumberFormat="1" applyFill="1" applyAlignment="1">
      <alignment horizontal="left"/>
    </xf>
    <xf numFmtId="165" fontId="0" fillId="0" borderId="0" xfId="0" applyNumberFormat="1" applyAlignment="1">
      <alignment horizontal="left"/>
    </xf>
    <xf numFmtId="165" fontId="5" fillId="0" borderId="0" xfId="0" applyNumberFormat="1" applyFont="1" applyAlignment="1">
      <alignment horizontal="left"/>
    </xf>
    <xf numFmtId="165" fontId="4" fillId="0" borderId="0" xfId="0" applyNumberFormat="1" applyFont="1" applyAlignment="1">
      <alignment horizontal="left"/>
    </xf>
    <xf numFmtId="165" fontId="2" fillId="0" borderId="0" xfId="0" applyNumberFormat="1" applyFont="1" applyAlignment="1">
      <alignment horizontal="left"/>
    </xf>
    <xf numFmtId="1" fontId="0" fillId="5" borderId="0" xfId="0" applyNumberFormat="1" applyFill="1" applyAlignment="1">
      <alignment horizontal="left"/>
    </xf>
    <xf numFmtId="1" fontId="4" fillId="0" borderId="0" xfId="0" applyNumberFormat="1" applyFont="1" applyAlignment="1">
      <alignment horizontal="left"/>
    </xf>
    <xf numFmtId="1" fontId="0" fillId="0" borderId="0" xfId="0" applyNumberFormat="1" applyAlignment="1">
      <alignment horizontal="left"/>
    </xf>
    <xf numFmtId="1" fontId="5" fillId="0" borderId="0" xfId="0" applyNumberFormat="1" applyFont="1" applyAlignment="1">
      <alignment horizontal="left"/>
    </xf>
    <xf numFmtId="1" fontId="2" fillId="0" borderId="0" xfId="0" applyNumberFormat="1" applyFont="1" applyAlignment="1">
      <alignment horizontal="left"/>
    </xf>
    <xf numFmtId="2" fontId="0" fillId="0" borderId="0" xfId="0" applyNumberFormat="1" applyFont="1" applyAlignment="1">
      <alignment horizontal="left"/>
    </xf>
    <xf numFmtId="0" fontId="9" fillId="0" borderId="0" xfId="0" applyFont="1"/>
    <xf numFmtId="0" fontId="10" fillId="0" borderId="0" xfId="0" applyFont="1" applyAlignment="1">
      <alignment horizontal="right"/>
    </xf>
    <xf numFmtId="2" fontId="7" fillId="7" borderId="0" xfId="3" applyNumberFormat="1" applyAlignment="1">
      <alignment horizontal="left"/>
    </xf>
    <xf numFmtId="0" fontId="7" fillId="7" borderId="0" xfId="3" applyAlignment="1">
      <alignment horizontal="left"/>
    </xf>
    <xf numFmtId="1" fontId="7" fillId="7" borderId="0" xfId="3" applyNumberFormat="1" applyAlignment="1">
      <alignment horizontal="left"/>
    </xf>
    <xf numFmtId="164" fontId="7" fillId="7" borderId="0" xfId="3" applyNumberFormat="1" applyAlignment="1">
      <alignment horizontal="left"/>
    </xf>
    <xf numFmtId="0" fontId="6" fillId="6" borderId="0" xfId="2" applyAlignment="1">
      <alignment horizontal="left"/>
    </xf>
    <xf numFmtId="0" fontId="8" fillId="0" borderId="0" xfId="0" applyFont="1"/>
    <xf numFmtId="0" fontId="8" fillId="0" borderId="0" xfId="0" applyFont="1" applyAlignment="1">
      <alignment horizontal="left" wrapText="1"/>
    </xf>
    <xf numFmtId="0" fontId="8" fillId="0" borderId="0" xfId="0" applyFont="1" applyAlignment="1">
      <alignment wrapText="1"/>
    </xf>
    <xf numFmtId="0" fontId="14" fillId="0" borderId="0" xfId="0" applyFont="1" applyAlignment="1">
      <alignment horizontal="left"/>
    </xf>
    <xf numFmtId="2" fontId="12" fillId="0" borderId="0" xfId="0" applyNumberFormat="1" applyFont="1" applyAlignment="1">
      <alignment horizontal="left"/>
    </xf>
    <xf numFmtId="2" fontId="14" fillId="0" borderId="0" xfId="0" applyNumberFormat="1" applyFont="1" applyAlignment="1">
      <alignment horizontal="left"/>
    </xf>
    <xf numFmtId="3" fontId="14" fillId="0" borderId="0" xfId="0" applyNumberFormat="1" applyFont="1" applyAlignment="1">
      <alignment horizontal="left"/>
    </xf>
    <xf numFmtId="0" fontId="14" fillId="0" borderId="0" xfId="0" applyFont="1"/>
    <xf numFmtId="164" fontId="14" fillId="0" borderId="0" xfId="0" applyNumberFormat="1" applyFont="1" applyAlignment="1">
      <alignment horizontal="left"/>
    </xf>
    <xf numFmtId="0" fontId="15" fillId="0" borderId="0" xfId="0" applyFont="1" applyAlignment="1">
      <alignment horizontal="left"/>
    </xf>
    <xf numFmtId="2" fontId="15" fillId="0" borderId="0" xfId="0" applyNumberFormat="1" applyFont="1" applyAlignment="1">
      <alignment horizontal="left"/>
    </xf>
    <xf numFmtId="164" fontId="15" fillId="0" borderId="0" xfId="0" applyNumberFormat="1" applyFont="1" applyAlignment="1">
      <alignment horizontal="left"/>
    </xf>
    <xf numFmtId="0" fontId="15" fillId="0" borderId="0" xfId="0" applyFont="1"/>
    <xf numFmtId="0" fontId="1" fillId="2" borderId="3" xfId="0" applyFont="1" applyFill="1" applyBorder="1" applyAlignment="1">
      <alignment horizontal="left"/>
    </xf>
    <xf numFmtId="2" fontId="7" fillId="7" borderId="3" xfId="3" applyNumberFormat="1" applyBorder="1" applyAlignment="1">
      <alignment horizontal="left"/>
    </xf>
    <xf numFmtId="2" fontId="1" fillId="3" borderId="3" xfId="0" applyNumberFormat="1" applyFont="1" applyFill="1" applyBorder="1" applyAlignment="1">
      <alignment horizontal="left"/>
    </xf>
    <xf numFmtId="0" fontId="0" fillId="5" borderId="3" xfId="0" applyFill="1" applyBorder="1" applyAlignment="1">
      <alignment horizontal="left"/>
    </xf>
    <xf numFmtId="165" fontId="0" fillId="5" borderId="3" xfId="0" applyNumberFormat="1" applyFill="1" applyBorder="1" applyAlignment="1">
      <alignment horizontal="left"/>
    </xf>
    <xf numFmtId="2" fontId="0" fillId="5" borderId="3" xfId="0" applyNumberFormat="1" applyFill="1" applyBorder="1" applyAlignment="1">
      <alignment horizontal="left"/>
    </xf>
    <xf numFmtId="0" fontId="0" fillId="0" borderId="3" xfId="0" applyBorder="1" applyAlignment="1">
      <alignment horizontal="left"/>
    </xf>
    <xf numFmtId="2" fontId="0" fillId="0" borderId="3" xfId="0" applyNumberFormat="1" applyBorder="1" applyAlignment="1">
      <alignment horizontal="left"/>
    </xf>
    <xf numFmtId="0" fontId="4" fillId="0" borderId="3" xfId="0" applyFont="1" applyBorder="1" applyAlignment="1">
      <alignment horizontal="left"/>
    </xf>
    <xf numFmtId="2" fontId="4" fillId="0" borderId="3" xfId="0" applyNumberFormat="1" applyFont="1" applyBorder="1" applyAlignment="1">
      <alignment horizontal="left"/>
    </xf>
    <xf numFmtId="0" fontId="2" fillId="0" borderId="3" xfId="0" applyFont="1" applyBorder="1" applyAlignment="1">
      <alignment horizontal="left"/>
    </xf>
    <xf numFmtId="2" fontId="2" fillId="0" borderId="3" xfId="0" applyNumberFormat="1" applyFont="1" applyBorder="1" applyAlignment="1">
      <alignment horizontal="left"/>
    </xf>
    <xf numFmtId="0" fontId="4" fillId="9" borderId="3" xfId="0" applyFont="1" applyFill="1" applyBorder="1" applyAlignment="1">
      <alignment horizontal="left"/>
    </xf>
    <xf numFmtId="0" fontId="10" fillId="9" borderId="3" xfId="0" applyFont="1" applyFill="1" applyBorder="1" applyAlignment="1">
      <alignment horizontal="right"/>
    </xf>
    <xf numFmtId="2" fontId="4" fillId="9" borderId="3" xfId="0" applyNumberFormat="1" applyFont="1" applyFill="1" applyBorder="1" applyAlignment="1">
      <alignment horizontal="left"/>
    </xf>
    <xf numFmtId="0" fontId="13" fillId="8" borderId="2" xfId="4" applyAlignment="1">
      <alignment horizontal="left"/>
    </xf>
    <xf numFmtId="0" fontId="13" fillId="8" borderId="2" xfId="4"/>
    <xf numFmtId="0" fontId="16" fillId="0" borderId="3" xfId="0" applyFont="1" applyBorder="1" applyAlignment="1">
      <alignment horizontal="left"/>
    </xf>
    <xf numFmtId="2" fontId="16" fillId="0" borderId="3" xfId="0" applyNumberFormat="1" applyFont="1" applyBorder="1" applyAlignment="1">
      <alignment horizontal="left"/>
    </xf>
    <xf numFmtId="0" fontId="16" fillId="0" borderId="0" xfId="0" applyFont="1"/>
    <xf numFmtId="0" fontId="13" fillId="8" borderId="3" xfId="4" applyBorder="1" applyAlignment="1">
      <alignment horizontal="left"/>
    </xf>
    <xf numFmtId="164" fontId="1" fillId="2" borderId="3" xfId="0" applyNumberFormat="1" applyFont="1" applyFill="1" applyBorder="1" applyAlignment="1">
      <alignment horizontal="left"/>
    </xf>
    <xf numFmtId="164" fontId="7" fillId="7" borderId="3" xfId="3" applyNumberFormat="1" applyBorder="1" applyAlignment="1">
      <alignment horizontal="left"/>
    </xf>
    <xf numFmtId="164" fontId="0" fillId="5" borderId="3" xfId="0" applyNumberFormat="1" applyFill="1" applyBorder="1" applyAlignment="1">
      <alignment horizontal="left"/>
    </xf>
    <xf numFmtId="164" fontId="4" fillId="0" borderId="3" xfId="0" applyNumberFormat="1" applyFont="1" applyBorder="1" applyAlignment="1">
      <alignment horizontal="left"/>
    </xf>
    <xf numFmtId="0" fontId="17" fillId="0" borderId="0" xfId="0" applyFont="1"/>
    <xf numFmtId="3" fontId="7" fillId="7" borderId="3" xfId="3" applyNumberFormat="1" applyBorder="1" applyAlignment="1">
      <alignment horizontal="left"/>
    </xf>
    <xf numFmtId="3" fontId="0" fillId="5" borderId="3" xfId="0" applyNumberFormat="1" applyFill="1" applyBorder="1" applyAlignment="1">
      <alignment horizontal="left"/>
    </xf>
    <xf numFmtId="3" fontId="16" fillId="0" borderId="3" xfId="0" applyNumberFormat="1" applyFont="1" applyBorder="1" applyAlignment="1">
      <alignment horizontal="left"/>
    </xf>
    <xf numFmtId="3" fontId="0" fillId="0" borderId="3" xfId="0" applyNumberFormat="1" applyBorder="1" applyAlignment="1">
      <alignment horizontal="left"/>
    </xf>
    <xf numFmtId="3" fontId="4" fillId="9" borderId="3" xfId="0" applyNumberFormat="1" applyFont="1" applyFill="1" applyBorder="1" applyAlignment="1">
      <alignment horizontal="left"/>
    </xf>
    <xf numFmtId="3" fontId="2" fillId="0" borderId="3" xfId="0" applyNumberFormat="1" applyFont="1" applyBorder="1" applyAlignment="1">
      <alignment horizontal="left"/>
    </xf>
    <xf numFmtId="3" fontId="0" fillId="0" borderId="0" xfId="0" applyNumberFormat="1" applyAlignment="1">
      <alignment horizontal="left"/>
    </xf>
    <xf numFmtId="165" fontId="1" fillId="2" borderId="3" xfId="0" applyNumberFormat="1" applyFont="1" applyFill="1" applyBorder="1" applyAlignment="1">
      <alignment horizontal="left"/>
    </xf>
    <xf numFmtId="165" fontId="16" fillId="0" borderId="3" xfId="0" applyNumberFormat="1" applyFont="1" applyBorder="1" applyAlignment="1">
      <alignment horizontal="left"/>
    </xf>
    <xf numFmtId="165" fontId="0" fillId="0" borderId="3" xfId="0" applyNumberFormat="1" applyBorder="1" applyAlignment="1">
      <alignment horizontal="left"/>
    </xf>
    <xf numFmtId="165" fontId="4" fillId="9" borderId="3" xfId="0" applyNumberFormat="1" applyFont="1" applyFill="1" applyBorder="1" applyAlignment="1">
      <alignment horizontal="left"/>
    </xf>
    <xf numFmtId="165" fontId="2" fillId="0" borderId="3" xfId="0" applyNumberFormat="1" applyFont="1" applyBorder="1" applyAlignment="1">
      <alignment horizontal="left"/>
    </xf>
    <xf numFmtId="3" fontId="1" fillId="2" borderId="3" xfId="0" applyNumberFormat="1" applyFont="1" applyFill="1" applyBorder="1" applyAlignment="1">
      <alignment horizontal="left"/>
    </xf>
    <xf numFmtId="3" fontId="6" fillId="6" borderId="3" xfId="2" applyNumberFormat="1" applyBorder="1" applyAlignment="1">
      <alignment horizontal="left"/>
    </xf>
    <xf numFmtId="164" fontId="16" fillId="0" borderId="3" xfId="0" applyNumberFormat="1" applyFont="1" applyBorder="1" applyAlignment="1">
      <alignment horizontal="left"/>
    </xf>
    <xf numFmtId="164" fontId="0" fillId="0" borderId="3" xfId="0" applyNumberFormat="1" applyBorder="1" applyAlignment="1">
      <alignment horizontal="left"/>
    </xf>
    <xf numFmtId="164" fontId="4" fillId="9" borderId="3" xfId="0" applyNumberFormat="1" applyFont="1" applyFill="1" applyBorder="1" applyAlignment="1">
      <alignment horizontal="left"/>
    </xf>
    <xf numFmtId="164" fontId="2" fillId="0" borderId="3" xfId="0" applyNumberFormat="1" applyFont="1" applyBorder="1" applyAlignment="1">
      <alignment horizontal="left"/>
    </xf>
    <xf numFmtId="165" fontId="4" fillId="0" borderId="3" xfId="0" applyNumberFormat="1" applyFont="1" applyBorder="1" applyAlignment="1">
      <alignment horizontal="left"/>
    </xf>
    <xf numFmtId="165" fontId="14" fillId="0" borderId="0" xfId="0" applyNumberFormat="1" applyFont="1" applyAlignment="1">
      <alignment horizontal="left"/>
    </xf>
    <xf numFmtId="165" fontId="15" fillId="0" borderId="0" xfId="0" applyNumberFormat="1" applyFont="1" applyAlignment="1">
      <alignment horizontal="left"/>
    </xf>
    <xf numFmtId="3" fontId="4" fillId="0" borderId="3" xfId="0" applyNumberFormat="1" applyFont="1" applyBorder="1" applyAlignment="1">
      <alignment horizontal="left"/>
    </xf>
    <xf numFmtId="3" fontId="15" fillId="0" borderId="0" xfId="0" applyNumberFormat="1" applyFont="1" applyAlignment="1">
      <alignment horizontal="left"/>
    </xf>
    <xf numFmtId="0" fontId="18" fillId="8" borderId="2" xfId="4" applyFont="1" applyAlignment="1">
      <alignment horizontal="center"/>
    </xf>
    <xf numFmtId="0" fontId="0" fillId="5" borderId="3" xfId="0" applyFill="1" applyBorder="1" applyAlignment="1">
      <alignment horizontal="center"/>
    </xf>
    <xf numFmtId="0" fontId="16" fillId="0" borderId="3" xfId="0" applyFont="1" applyBorder="1" applyAlignment="1">
      <alignment horizontal="center"/>
    </xf>
    <xf numFmtId="0" fontId="0" fillId="0" borderId="3" xfId="0" applyBorder="1" applyAlignment="1">
      <alignment horizontal="center"/>
    </xf>
    <xf numFmtId="0" fontId="4" fillId="9" borderId="3" xfId="0" applyFont="1" applyFill="1" applyBorder="1" applyAlignment="1">
      <alignment horizontal="center"/>
    </xf>
    <xf numFmtId="0" fontId="2" fillId="0" borderId="3" xfId="0" applyFont="1" applyBorder="1" applyAlignment="1">
      <alignment horizontal="center"/>
    </xf>
  </cellXfs>
  <cellStyles count="5">
    <cellStyle name="Bad" xfId="2" builtinId="27"/>
    <cellStyle name="Input" xfId="4" builtinId="20"/>
    <cellStyle name="Neutral" xfId="3" builtinId="28"/>
    <cellStyle name="Normal" xfId="0" builtinId="0"/>
    <cellStyle name="Style0" xfId="1" xr:uid="{2AE5025C-F290-4508-B9F4-E09B2879F0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A9ACE-1126-4AEF-A9B0-64A5DFEF5ACB}">
  <dimension ref="A1:CD352"/>
  <sheetViews>
    <sheetView tabSelected="1" zoomScaleNormal="100" workbookViewId="0">
      <pane ySplit="1" topLeftCell="A2" activePane="bottomLeft" state="frozen"/>
      <selection pane="bottomLeft" activeCell="I1" sqref="I1"/>
    </sheetView>
  </sheetViews>
  <sheetFormatPr defaultRowHeight="15" x14ac:dyDescent="0.25"/>
  <cols>
    <col min="1" max="1" width="31.7109375" style="1" bestFit="1" customWidth="1"/>
    <col min="2" max="2" width="38.42578125" style="1" bestFit="1" customWidth="1"/>
    <col min="3" max="3" width="54.28515625" style="1" bestFit="1" customWidth="1"/>
    <col min="4" max="4" width="37.140625" style="1" bestFit="1" customWidth="1"/>
    <col min="5" max="5" width="8.28515625" style="1" bestFit="1" customWidth="1"/>
    <col min="6" max="6" width="7.7109375" style="1" bestFit="1" customWidth="1"/>
    <col min="7" max="7" width="10.85546875" style="1" bestFit="1" customWidth="1"/>
    <col min="8" max="8" width="7" style="1" bestFit="1" customWidth="1"/>
    <col min="9" max="9" width="13.5703125" style="9" bestFit="1" customWidth="1"/>
    <col min="10" max="10" width="10.140625" style="1" bestFit="1" customWidth="1"/>
    <col min="11" max="11" width="17.5703125" style="1" bestFit="1" customWidth="1"/>
    <col min="12" max="12" width="12" style="33" bestFit="1" customWidth="1"/>
    <col min="13" max="13" width="16.28515625" style="95" bestFit="1" customWidth="1"/>
    <col min="14" max="14" width="18.7109375" style="22" bestFit="1" customWidth="1"/>
    <col min="15" max="15" width="17" style="95" bestFit="1" customWidth="1"/>
    <col min="16" max="16" width="23.85546875" style="22" bestFit="1" customWidth="1"/>
    <col min="17" max="17" width="25.28515625" style="95" bestFit="1" customWidth="1"/>
    <col min="18" max="18" width="18.28515625" style="95" bestFit="1" customWidth="1"/>
    <col min="19" max="29" width="19.85546875" style="95" bestFit="1" customWidth="1"/>
    <col min="30" max="32" width="22" style="95" bestFit="1" customWidth="1"/>
    <col min="33" max="33" width="20.5703125" style="95" bestFit="1" customWidth="1"/>
    <col min="34" max="34" width="22.42578125" style="22" bestFit="1" customWidth="1"/>
    <col min="35" max="37" width="23.7109375" style="22" bestFit="1" customWidth="1"/>
    <col min="38" max="38" width="23.42578125" style="22" bestFit="1" customWidth="1"/>
    <col min="39" max="39" width="17.42578125" style="95" bestFit="1" customWidth="1"/>
    <col min="40" max="40" width="26.42578125" style="95" bestFit="1" customWidth="1"/>
    <col min="41" max="41" width="36.140625" style="22" bestFit="1" customWidth="1"/>
    <col min="42" max="42" width="19.28515625" style="95" bestFit="1" customWidth="1"/>
    <col min="43" max="43" width="16.85546875" style="95" bestFit="1" customWidth="1"/>
    <col min="44" max="45" width="20.7109375" style="95" bestFit="1" customWidth="1"/>
    <col min="46" max="46" width="33.28515625" style="95" bestFit="1" customWidth="1"/>
    <col min="47" max="47" width="32.140625" style="95" bestFit="1" customWidth="1"/>
    <col min="48" max="48" width="35" style="95" bestFit="1" customWidth="1"/>
    <col min="49" max="49" width="35.28515625" style="95" bestFit="1" customWidth="1"/>
    <col min="50" max="50" width="34.5703125" style="95" bestFit="1" customWidth="1"/>
    <col min="51" max="51" width="37.28515625" style="95" bestFit="1" customWidth="1"/>
    <col min="52" max="52" width="35.28515625" style="95" bestFit="1" customWidth="1"/>
    <col min="53" max="53" width="34.5703125" style="95" bestFit="1" customWidth="1"/>
    <col min="54" max="54" width="37.28515625" style="95" bestFit="1" customWidth="1"/>
    <col min="55" max="55" width="35.28515625" style="95" bestFit="1" customWidth="1"/>
    <col min="56" max="56" width="34.5703125" style="95" bestFit="1" customWidth="1"/>
    <col min="57" max="57" width="37.28515625" style="95" bestFit="1" customWidth="1"/>
    <col min="58" max="58" width="35" style="95" bestFit="1" customWidth="1"/>
    <col min="59" max="59" width="34.28515625" style="95" bestFit="1" customWidth="1"/>
    <col min="60" max="60" width="37" style="95" bestFit="1" customWidth="1"/>
    <col min="61" max="61" width="42.42578125" style="22" bestFit="1" customWidth="1"/>
    <col min="62" max="62" width="16.5703125" style="6" bestFit="1" customWidth="1"/>
    <col min="63" max="78" width="15" style="6" bestFit="1" customWidth="1"/>
    <col min="79" max="79" width="16.28515625" style="6" bestFit="1" customWidth="1"/>
    <col min="80" max="80" width="17.85546875" style="6" bestFit="1" customWidth="1"/>
    <col min="81" max="81" width="14.28515625" style="6" bestFit="1" customWidth="1"/>
    <col min="82" max="82" width="16.28515625" style="6" bestFit="1" customWidth="1"/>
  </cols>
  <sheetData>
    <row r="1" spans="1:82" s="5" customFormat="1" x14ac:dyDescent="0.25">
      <c r="A1" s="63" t="s">
        <v>2102</v>
      </c>
      <c r="B1" s="63" t="s">
        <v>2103</v>
      </c>
      <c r="C1" s="63" t="s">
        <v>2101</v>
      </c>
      <c r="D1" s="63" t="s">
        <v>2099</v>
      </c>
      <c r="E1" s="63" t="s">
        <v>2098</v>
      </c>
      <c r="F1" s="63" t="s">
        <v>2100</v>
      </c>
      <c r="G1" s="63" t="s">
        <v>2097</v>
      </c>
      <c r="H1" s="78" t="s">
        <v>536</v>
      </c>
      <c r="I1" s="112" t="s">
        <v>2132</v>
      </c>
      <c r="J1" s="78" t="s">
        <v>346</v>
      </c>
      <c r="K1" s="63" t="s">
        <v>345</v>
      </c>
      <c r="L1" s="96" t="s">
        <v>2112</v>
      </c>
      <c r="M1" s="89" t="s">
        <v>347</v>
      </c>
      <c r="N1" s="64" t="s">
        <v>2114</v>
      </c>
      <c r="O1" s="89" t="s">
        <v>353</v>
      </c>
      <c r="P1" s="64" t="s">
        <v>354</v>
      </c>
      <c r="Q1" s="101" t="s">
        <v>356</v>
      </c>
      <c r="R1" s="101" t="s">
        <v>376</v>
      </c>
      <c r="S1" s="101" t="s">
        <v>377</v>
      </c>
      <c r="T1" s="101" t="s">
        <v>378</v>
      </c>
      <c r="U1" s="101" t="s">
        <v>379</v>
      </c>
      <c r="V1" s="101" t="s">
        <v>380</v>
      </c>
      <c r="W1" s="101" t="s">
        <v>381</v>
      </c>
      <c r="X1" s="101" t="s">
        <v>382</v>
      </c>
      <c r="Y1" s="101" t="s">
        <v>383</v>
      </c>
      <c r="Z1" s="101" t="s">
        <v>384</v>
      </c>
      <c r="AA1" s="101" t="s">
        <v>385</v>
      </c>
      <c r="AB1" s="101" t="s">
        <v>386</v>
      </c>
      <c r="AC1" s="101" t="s">
        <v>387</v>
      </c>
      <c r="AD1" s="101" t="s">
        <v>388</v>
      </c>
      <c r="AE1" s="101" t="s">
        <v>389</v>
      </c>
      <c r="AF1" s="101" t="s">
        <v>390</v>
      </c>
      <c r="AG1" s="101" t="s">
        <v>391</v>
      </c>
      <c r="AH1" s="65" t="s">
        <v>531</v>
      </c>
      <c r="AI1" s="65" t="s">
        <v>532</v>
      </c>
      <c r="AJ1" s="65" t="s">
        <v>533</v>
      </c>
      <c r="AK1" s="65" t="s">
        <v>534</v>
      </c>
      <c r="AL1" s="65" t="s">
        <v>535</v>
      </c>
      <c r="AM1" s="89" t="s">
        <v>396</v>
      </c>
      <c r="AN1" s="89" t="s">
        <v>394</v>
      </c>
      <c r="AO1" s="64" t="s">
        <v>529</v>
      </c>
      <c r="AP1" s="102" t="s">
        <v>398</v>
      </c>
      <c r="AQ1" s="102" t="s">
        <v>399</v>
      </c>
      <c r="AR1" s="102" t="s">
        <v>402</v>
      </c>
      <c r="AS1" s="102" t="s">
        <v>403</v>
      </c>
      <c r="AT1" s="101" t="s">
        <v>423</v>
      </c>
      <c r="AU1" s="101" t="s">
        <v>424</v>
      </c>
      <c r="AV1" s="101" t="s">
        <v>425</v>
      </c>
      <c r="AW1" s="101" t="s">
        <v>443</v>
      </c>
      <c r="AX1" s="101" t="s">
        <v>444</v>
      </c>
      <c r="AY1" s="101" t="s">
        <v>445</v>
      </c>
      <c r="AZ1" s="101" t="s">
        <v>449</v>
      </c>
      <c r="BA1" s="101" t="s">
        <v>450</v>
      </c>
      <c r="BB1" s="101" t="s">
        <v>451</v>
      </c>
      <c r="BC1" s="101" t="s">
        <v>455</v>
      </c>
      <c r="BD1" s="101" t="s">
        <v>456</v>
      </c>
      <c r="BE1" s="101" t="s">
        <v>457</v>
      </c>
      <c r="BF1" s="101" t="s">
        <v>461</v>
      </c>
      <c r="BG1" s="101" t="s">
        <v>462</v>
      </c>
      <c r="BH1" s="101" t="s">
        <v>463</v>
      </c>
      <c r="BI1" s="64" t="s">
        <v>527</v>
      </c>
      <c r="BJ1" s="84" t="s">
        <v>485</v>
      </c>
      <c r="BK1" s="84" t="s">
        <v>486</v>
      </c>
      <c r="BL1" s="84" t="s">
        <v>487</v>
      </c>
      <c r="BM1" s="84" t="s">
        <v>488</v>
      </c>
      <c r="BN1" s="84" t="s">
        <v>489</v>
      </c>
      <c r="BO1" s="84" t="s">
        <v>490</v>
      </c>
      <c r="BP1" s="84" t="s">
        <v>491</v>
      </c>
      <c r="BQ1" s="84" t="s">
        <v>492</v>
      </c>
      <c r="BR1" s="84" t="s">
        <v>493</v>
      </c>
      <c r="BS1" s="84" t="s">
        <v>494</v>
      </c>
      <c r="BT1" s="84" t="s">
        <v>495</v>
      </c>
      <c r="BU1" s="84" t="s">
        <v>496</v>
      </c>
      <c r="BV1" s="84" t="s">
        <v>497</v>
      </c>
      <c r="BW1" s="84" t="s">
        <v>498</v>
      </c>
      <c r="BX1" s="84" t="s">
        <v>499</v>
      </c>
      <c r="BY1" s="84" t="s">
        <v>500</v>
      </c>
      <c r="BZ1" s="84" t="s">
        <v>501</v>
      </c>
      <c r="CA1" s="84" t="s">
        <v>502</v>
      </c>
      <c r="CB1" s="85" t="s">
        <v>521</v>
      </c>
      <c r="CC1" s="85" t="s">
        <v>522</v>
      </c>
      <c r="CD1" s="85" t="s">
        <v>523</v>
      </c>
    </row>
    <row r="2" spans="1:82" x14ac:dyDescent="0.25">
      <c r="A2" s="66"/>
      <c r="B2" s="66"/>
      <c r="C2" s="66"/>
      <c r="D2" s="66"/>
      <c r="E2" s="66"/>
      <c r="F2" s="66"/>
      <c r="G2" s="66"/>
      <c r="H2" s="66"/>
      <c r="I2" s="113"/>
      <c r="J2" s="66" t="s">
        <v>1</v>
      </c>
      <c r="K2" s="66" t="s">
        <v>0</v>
      </c>
      <c r="L2" s="67"/>
      <c r="M2" s="90" t="s">
        <v>2</v>
      </c>
      <c r="N2" s="68"/>
      <c r="O2" s="90" t="s">
        <v>351</v>
      </c>
      <c r="P2" s="68" t="s">
        <v>352</v>
      </c>
      <c r="Q2" s="90" t="s">
        <v>355</v>
      </c>
      <c r="R2" s="90" t="s">
        <v>360</v>
      </c>
      <c r="S2" s="90" t="s">
        <v>361</v>
      </c>
      <c r="T2" s="90" t="s">
        <v>362</v>
      </c>
      <c r="U2" s="90" t="s">
        <v>363</v>
      </c>
      <c r="V2" s="90" t="s">
        <v>364</v>
      </c>
      <c r="W2" s="90" t="s">
        <v>365</v>
      </c>
      <c r="X2" s="90" t="s">
        <v>366</v>
      </c>
      <c r="Y2" s="90" t="s">
        <v>367</v>
      </c>
      <c r="Z2" s="90" t="s">
        <v>368</v>
      </c>
      <c r="AA2" s="90" t="s">
        <v>369</v>
      </c>
      <c r="AB2" s="90" t="s">
        <v>370</v>
      </c>
      <c r="AC2" s="90" t="s">
        <v>371</v>
      </c>
      <c r="AD2" s="90" t="s">
        <v>372</v>
      </c>
      <c r="AE2" s="90" t="s">
        <v>373</v>
      </c>
      <c r="AF2" s="90" t="s">
        <v>374</v>
      </c>
      <c r="AG2" s="90" t="s">
        <v>375</v>
      </c>
      <c r="AH2" s="68"/>
      <c r="AI2" s="68"/>
      <c r="AJ2" s="68"/>
      <c r="AK2" s="68"/>
      <c r="AL2" s="68"/>
      <c r="AM2" s="90" t="s">
        <v>355</v>
      </c>
      <c r="AN2" s="90" t="s">
        <v>393</v>
      </c>
      <c r="AO2" s="68"/>
      <c r="AP2" s="90" t="s">
        <v>360</v>
      </c>
      <c r="AQ2" s="90" t="s">
        <v>361</v>
      </c>
      <c r="AR2" s="90" t="s">
        <v>400</v>
      </c>
      <c r="AS2" s="90" t="s">
        <v>401</v>
      </c>
      <c r="AT2" s="90" t="s">
        <v>408</v>
      </c>
      <c r="AU2" s="90" t="s">
        <v>409</v>
      </c>
      <c r="AV2" s="90" t="s">
        <v>410</v>
      </c>
      <c r="AW2" s="90" t="s">
        <v>411</v>
      </c>
      <c r="AX2" s="90" t="s">
        <v>412</v>
      </c>
      <c r="AY2" s="90" t="s">
        <v>413</v>
      </c>
      <c r="AZ2" s="90" t="s">
        <v>414</v>
      </c>
      <c r="BA2" s="90" t="s">
        <v>415</v>
      </c>
      <c r="BB2" s="90" t="s">
        <v>416</v>
      </c>
      <c r="BC2" s="90" t="s">
        <v>417</v>
      </c>
      <c r="BD2" s="90" t="s">
        <v>418</v>
      </c>
      <c r="BE2" s="90" t="s">
        <v>419</v>
      </c>
      <c r="BF2" s="90" t="s">
        <v>420</v>
      </c>
      <c r="BG2" s="90" t="s">
        <v>421</v>
      </c>
      <c r="BH2" s="90" t="s">
        <v>422</v>
      </c>
      <c r="BI2" s="68"/>
      <c r="BJ2" s="86" t="s">
        <v>467</v>
      </c>
      <c r="BK2" s="86" t="s">
        <v>468</v>
      </c>
      <c r="BL2" s="86" t="s">
        <v>469</v>
      </c>
      <c r="BM2" s="86" t="s">
        <v>470</v>
      </c>
      <c r="BN2" s="86" t="s">
        <v>471</v>
      </c>
      <c r="BO2" s="86" t="s">
        <v>472</v>
      </c>
      <c r="BP2" s="86" t="s">
        <v>473</v>
      </c>
      <c r="BQ2" s="86" t="s">
        <v>474</v>
      </c>
      <c r="BR2" s="86" t="s">
        <v>475</v>
      </c>
      <c r="BS2" s="86" t="s">
        <v>476</v>
      </c>
      <c r="BT2" s="86" t="s">
        <v>477</v>
      </c>
      <c r="BU2" s="86" t="s">
        <v>478</v>
      </c>
      <c r="BV2" s="86" t="s">
        <v>479</v>
      </c>
      <c r="BW2" s="86" t="s">
        <v>480</v>
      </c>
      <c r="BX2" s="86" t="s">
        <v>481</v>
      </c>
      <c r="BY2" s="86" t="s">
        <v>482</v>
      </c>
      <c r="BZ2" s="86" t="s">
        <v>483</v>
      </c>
      <c r="CA2" s="86" t="s">
        <v>484</v>
      </c>
      <c r="CB2" s="86"/>
      <c r="CC2" s="86"/>
      <c r="CD2" s="86"/>
    </row>
    <row r="3" spans="1:82" s="82" customFormat="1" x14ac:dyDescent="0.25">
      <c r="A3" s="80" t="s">
        <v>1822</v>
      </c>
      <c r="B3" s="80" t="s">
        <v>1823</v>
      </c>
      <c r="C3" s="80" t="s">
        <v>1824</v>
      </c>
      <c r="D3" s="80" t="s">
        <v>648</v>
      </c>
      <c r="E3" s="80" t="s">
        <v>649</v>
      </c>
      <c r="F3" s="80" t="s">
        <v>542</v>
      </c>
      <c r="G3" s="80" t="s">
        <v>1825</v>
      </c>
      <c r="H3" s="80" t="s">
        <v>1826</v>
      </c>
      <c r="I3" s="114" t="s">
        <v>1826</v>
      </c>
      <c r="J3" s="80" t="s">
        <v>2111</v>
      </c>
      <c r="K3" s="80" t="s">
        <v>2111</v>
      </c>
      <c r="L3" s="97">
        <v>337.15723785250202</v>
      </c>
      <c r="M3" s="91">
        <v>10925</v>
      </c>
      <c r="N3" s="81">
        <v>32.403278866519301</v>
      </c>
      <c r="O3" s="91">
        <v>3989</v>
      </c>
      <c r="P3" s="81">
        <v>2.716470293306593</v>
      </c>
      <c r="Q3" s="91">
        <v>10836</v>
      </c>
      <c r="R3" s="91">
        <v>288</v>
      </c>
      <c r="S3" s="91">
        <v>123</v>
      </c>
      <c r="T3" s="91">
        <v>309</v>
      </c>
      <c r="U3" s="91">
        <v>421</v>
      </c>
      <c r="V3" s="91">
        <v>224</v>
      </c>
      <c r="W3" s="91">
        <v>206</v>
      </c>
      <c r="X3" s="91">
        <v>307</v>
      </c>
      <c r="Y3" s="91">
        <v>225</v>
      </c>
      <c r="Z3" s="91">
        <v>290</v>
      </c>
      <c r="AA3" s="91">
        <v>335</v>
      </c>
      <c r="AB3" s="91">
        <v>327</v>
      </c>
      <c r="AC3" s="91">
        <v>324</v>
      </c>
      <c r="AD3" s="91">
        <v>105</v>
      </c>
      <c r="AE3" s="91">
        <v>245</v>
      </c>
      <c r="AF3" s="91">
        <v>223</v>
      </c>
      <c r="AG3" s="91">
        <v>37</v>
      </c>
      <c r="AH3" s="81">
        <v>18.049636500376035</v>
      </c>
      <c r="AI3" s="81">
        <v>16.169466031586861</v>
      </c>
      <c r="AJ3" s="81">
        <v>25.770869892203557</v>
      </c>
      <c r="AK3" s="81">
        <v>8.3980947605916274</v>
      </c>
      <c r="AL3" s="81">
        <v>31.611932815241918</v>
      </c>
      <c r="AM3" s="91">
        <v>20762</v>
      </c>
      <c r="AN3" s="91">
        <v>37516</v>
      </c>
      <c r="AO3" s="81">
        <v>52.719979944848326</v>
      </c>
      <c r="AP3" s="91">
        <v>3989</v>
      </c>
      <c r="AQ3" s="91">
        <v>1163</v>
      </c>
      <c r="AR3" s="91">
        <v>3240</v>
      </c>
      <c r="AS3" s="91">
        <v>749</v>
      </c>
      <c r="AT3" s="91">
        <v>222</v>
      </c>
      <c r="AU3" s="91">
        <v>73</v>
      </c>
      <c r="AV3" s="91">
        <v>245</v>
      </c>
      <c r="AW3" s="91">
        <v>470</v>
      </c>
      <c r="AX3" s="91">
        <v>192</v>
      </c>
      <c r="AY3" s="91">
        <v>131</v>
      </c>
      <c r="AZ3" s="91">
        <v>578</v>
      </c>
      <c r="BA3" s="91">
        <v>137</v>
      </c>
      <c r="BB3" s="91">
        <v>17</v>
      </c>
      <c r="BC3" s="91">
        <v>575</v>
      </c>
      <c r="BD3" s="91">
        <v>70</v>
      </c>
      <c r="BE3" s="91">
        <v>10</v>
      </c>
      <c r="BF3" s="91">
        <v>869</v>
      </c>
      <c r="BG3" s="91">
        <v>44</v>
      </c>
      <c r="BH3" s="91">
        <v>0</v>
      </c>
      <c r="BI3" s="81">
        <v>10.102782652293808</v>
      </c>
      <c r="BJ3" s="103">
        <v>5.2</v>
      </c>
      <c r="BK3" s="103">
        <v>5.5</v>
      </c>
      <c r="BL3" s="103">
        <v>5.7</v>
      </c>
      <c r="BM3" s="103">
        <v>7.9</v>
      </c>
      <c r="BN3" s="103">
        <v>8.3000000000000007</v>
      </c>
      <c r="BO3" s="103">
        <v>5.2</v>
      </c>
      <c r="BP3" s="103">
        <v>5</v>
      </c>
      <c r="BQ3" s="103">
        <v>6</v>
      </c>
      <c r="BR3" s="103">
        <v>5.3</v>
      </c>
      <c r="BS3" s="103">
        <v>6.6</v>
      </c>
      <c r="BT3" s="103">
        <v>6.8</v>
      </c>
      <c r="BU3" s="103">
        <v>6.2</v>
      </c>
      <c r="BV3" s="103">
        <v>7.8</v>
      </c>
      <c r="BW3" s="103">
        <v>6.6</v>
      </c>
      <c r="BX3" s="103">
        <v>4.5</v>
      </c>
      <c r="BY3" s="103">
        <v>2.7</v>
      </c>
      <c r="BZ3" s="103">
        <v>2.2999999999999998</v>
      </c>
      <c r="CA3" s="103">
        <v>2.5</v>
      </c>
      <c r="CB3" s="103">
        <v>16.399999999999999</v>
      </c>
      <c r="CC3" s="103">
        <v>65.100000000000009</v>
      </c>
      <c r="CD3" s="103">
        <v>18.600000000000001</v>
      </c>
    </row>
    <row r="4" spans="1:82" x14ac:dyDescent="0.25">
      <c r="A4" s="69" t="s">
        <v>645</v>
      </c>
      <c r="B4" s="69" t="s">
        <v>646</v>
      </c>
      <c r="C4" s="69" t="s">
        <v>647</v>
      </c>
      <c r="D4" s="69" t="s">
        <v>648</v>
      </c>
      <c r="E4" s="69" t="s">
        <v>649</v>
      </c>
      <c r="F4" s="69" t="s">
        <v>542</v>
      </c>
      <c r="G4" s="69" t="s">
        <v>650</v>
      </c>
      <c r="H4" s="69" t="s">
        <v>651</v>
      </c>
      <c r="I4" s="115" t="s">
        <v>651</v>
      </c>
      <c r="J4" s="69">
        <v>5405788</v>
      </c>
      <c r="K4" s="69" t="s">
        <v>128</v>
      </c>
      <c r="L4" s="98">
        <v>2.1281813070914062</v>
      </c>
      <c r="M4" s="92">
        <v>2031</v>
      </c>
      <c r="N4" s="70">
        <v>954.33598313847415</v>
      </c>
      <c r="O4" s="92">
        <v>718</v>
      </c>
      <c r="P4" s="70">
        <v>2.83</v>
      </c>
      <c r="Q4" s="92">
        <v>2031</v>
      </c>
      <c r="R4" s="92">
        <v>85</v>
      </c>
      <c r="S4" s="92">
        <v>71</v>
      </c>
      <c r="T4" s="92">
        <v>72</v>
      </c>
      <c r="U4" s="92">
        <v>69</v>
      </c>
      <c r="V4" s="92">
        <v>62</v>
      </c>
      <c r="W4" s="92">
        <v>38</v>
      </c>
      <c r="X4" s="92">
        <v>23</v>
      </c>
      <c r="Y4" s="92">
        <v>22</v>
      </c>
      <c r="Z4" s="92">
        <v>59</v>
      </c>
      <c r="AA4" s="92">
        <v>78</v>
      </c>
      <c r="AB4" s="92">
        <v>55</v>
      </c>
      <c r="AC4" s="92">
        <v>16</v>
      </c>
      <c r="AD4" s="92">
        <v>41</v>
      </c>
      <c r="AE4" s="92">
        <v>11</v>
      </c>
      <c r="AF4" s="92">
        <v>12</v>
      </c>
      <c r="AG4" s="92">
        <v>4</v>
      </c>
      <c r="AH4" s="70">
        <v>31.754874651810582</v>
      </c>
      <c r="AI4" s="70">
        <v>18.245125348189415</v>
      </c>
      <c r="AJ4" s="70">
        <v>19.777158774373259</v>
      </c>
      <c r="AK4" s="70">
        <v>10.863509749303621</v>
      </c>
      <c r="AL4" s="70">
        <v>19.359331476323121</v>
      </c>
      <c r="AM4" s="92">
        <v>16993</v>
      </c>
      <c r="AN4" s="92">
        <v>30000</v>
      </c>
      <c r="AO4" s="70">
        <v>61.559888579387191</v>
      </c>
      <c r="AP4" s="92">
        <v>718</v>
      </c>
      <c r="AQ4" s="92">
        <v>146</v>
      </c>
      <c r="AR4" s="92">
        <v>507</v>
      </c>
      <c r="AS4" s="92">
        <v>211</v>
      </c>
      <c r="AT4" s="92">
        <v>23</v>
      </c>
      <c r="AU4" s="92">
        <v>17</v>
      </c>
      <c r="AV4" s="92">
        <v>153</v>
      </c>
      <c r="AW4" s="92">
        <v>44</v>
      </c>
      <c r="AX4" s="92">
        <v>46</v>
      </c>
      <c r="AY4" s="92">
        <v>71</v>
      </c>
      <c r="AZ4" s="92">
        <v>78</v>
      </c>
      <c r="BA4" s="92">
        <v>23</v>
      </c>
      <c r="BB4" s="92">
        <v>3</v>
      </c>
      <c r="BC4" s="92">
        <v>103</v>
      </c>
      <c r="BD4" s="92">
        <v>16</v>
      </c>
      <c r="BE4" s="92">
        <v>9</v>
      </c>
      <c r="BF4" s="92">
        <v>71</v>
      </c>
      <c r="BG4" s="92">
        <v>0</v>
      </c>
      <c r="BH4" s="92">
        <v>13</v>
      </c>
      <c r="BI4" s="70">
        <v>34.67966573816156</v>
      </c>
      <c r="BJ4" s="104">
        <v>9.1</v>
      </c>
      <c r="BK4" s="104">
        <v>11</v>
      </c>
      <c r="BL4" s="104">
        <v>6.4</v>
      </c>
      <c r="BM4" s="104">
        <v>5.9</v>
      </c>
      <c r="BN4" s="104">
        <v>5.6</v>
      </c>
      <c r="BO4" s="104">
        <v>6.1</v>
      </c>
      <c r="BP4" s="104">
        <v>6.2</v>
      </c>
      <c r="BQ4" s="104">
        <v>7.1</v>
      </c>
      <c r="BR4" s="104">
        <v>3.6</v>
      </c>
      <c r="BS4" s="104">
        <v>5.7</v>
      </c>
      <c r="BT4" s="104">
        <v>5.7</v>
      </c>
      <c r="BU4" s="104">
        <v>7.1</v>
      </c>
      <c r="BV4" s="104">
        <v>3.9</v>
      </c>
      <c r="BW4" s="104">
        <v>5.6</v>
      </c>
      <c r="BX4" s="104">
        <v>4.0999999999999996</v>
      </c>
      <c r="BY4" s="104">
        <v>2.4</v>
      </c>
      <c r="BZ4" s="104">
        <v>2.1</v>
      </c>
      <c r="CA4" s="104">
        <v>2.4</v>
      </c>
      <c r="CB4" s="104">
        <v>26.5</v>
      </c>
      <c r="CC4" s="104">
        <v>56.900000000000006</v>
      </c>
      <c r="CD4" s="104">
        <v>16.599999999999998</v>
      </c>
    </row>
    <row r="5" spans="1:82" x14ac:dyDescent="0.25">
      <c r="A5" s="69" t="s">
        <v>1147</v>
      </c>
      <c r="B5" s="69" t="s">
        <v>1148</v>
      </c>
      <c r="C5" s="69" t="s">
        <v>1149</v>
      </c>
      <c r="D5" s="69" t="s">
        <v>648</v>
      </c>
      <c r="E5" s="69" t="s">
        <v>649</v>
      </c>
      <c r="F5" s="69" t="s">
        <v>542</v>
      </c>
      <c r="G5" s="69" t="s">
        <v>1150</v>
      </c>
      <c r="H5" s="69" t="s">
        <v>1151</v>
      </c>
      <c r="I5" s="115" t="s">
        <v>1151</v>
      </c>
      <c r="J5" s="69">
        <v>5442244</v>
      </c>
      <c r="K5" s="69" t="s">
        <v>215</v>
      </c>
      <c r="L5" s="98">
        <v>0.33795204829391901</v>
      </c>
      <c r="M5" s="92">
        <v>427</v>
      </c>
      <c r="N5" s="70">
        <v>1263.4928598764859</v>
      </c>
      <c r="O5" s="92">
        <v>156</v>
      </c>
      <c r="P5" s="70">
        <v>2.74</v>
      </c>
      <c r="Q5" s="92">
        <v>427</v>
      </c>
      <c r="R5" s="92">
        <v>28</v>
      </c>
      <c r="S5" s="92">
        <v>3</v>
      </c>
      <c r="T5" s="92">
        <v>18</v>
      </c>
      <c r="U5" s="92">
        <v>22</v>
      </c>
      <c r="V5" s="92">
        <v>22</v>
      </c>
      <c r="W5" s="92">
        <v>14</v>
      </c>
      <c r="X5" s="92">
        <v>4</v>
      </c>
      <c r="Y5" s="92">
        <v>5</v>
      </c>
      <c r="Z5" s="92">
        <v>4</v>
      </c>
      <c r="AA5" s="92">
        <v>13</v>
      </c>
      <c r="AB5" s="92">
        <v>8</v>
      </c>
      <c r="AC5" s="92">
        <v>6</v>
      </c>
      <c r="AD5" s="92">
        <v>4</v>
      </c>
      <c r="AE5" s="92">
        <v>2</v>
      </c>
      <c r="AF5" s="92">
        <v>3</v>
      </c>
      <c r="AG5" s="92">
        <v>0</v>
      </c>
      <c r="AH5" s="70">
        <v>31.410256410256409</v>
      </c>
      <c r="AI5" s="70">
        <v>28.205128205128204</v>
      </c>
      <c r="AJ5" s="70">
        <v>17.307692307692307</v>
      </c>
      <c r="AK5" s="70">
        <v>8.3333333333333321</v>
      </c>
      <c r="AL5" s="70">
        <v>14.743589743589745</v>
      </c>
      <c r="AM5" s="92">
        <v>14580</v>
      </c>
      <c r="AN5" s="92">
        <v>26591</v>
      </c>
      <c r="AO5" s="70">
        <v>74.358974358974365</v>
      </c>
      <c r="AP5" s="92">
        <v>156</v>
      </c>
      <c r="AQ5" s="92">
        <v>47</v>
      </c>
      <c r="AR5" s="92">
        <v>99</v>
      </c>
      <c r="AS5" s="92">
        <v>57</v>
      </c>
      <c r="AT5" s="92">
        <v>7</v>
      </c>
      <c r="AU5" s="92">
        <v>16</v>
      </c>
      <c r="AV5" s="92">
        <v>24</v>
      </c>
      <c r="AW5" s="92">
        <v>27</v>
      </c>
      <c r="AX5" s="92">
        <v>9</v>
      </c>
      <c r="AY5" s="92">
        <v>20</v>
      </c>
      <c r="AZ5" s="92">
        <v>7</v>
      </c>
      <c r="BA5" s="92">
        <v>3</v>
      </c>
      <c r="BB5" s="92">
        <v>0</v>
      </c>
      <c r="BC5" s="92">
        <v>19</v>
      </c>
      <c r="BD5" s="92">
        <v>0</v>
      </c>
      <c r="BE5" s="92">
        <v>0</v>
      </c>
      <c r="BF5" s="92">
        <v>11</v>
      </c>
      <c r="BG5" s="92">
        <v>4</v>
      </c>
      <c r="BH5" s="92">
        <v>0</v>
      </c>
      <c r="BI5" s="70">
        <v>28.205128205128204</v>
      </c>
      <c r="BJ5" s="104">
        <v>14.1</v>
      </c>
      <c r="BK5" s="104">
        <v>5.2</v>
      </c>
      <c r="BL5" s="104">
        <v>4</v>
      </c>
      <c r="BM5" s="104">
        <v>7.5</v>
      </c>
      <c r="BN5" s="104">
        <v>11.7</v>
      </c>
      <c r="BO5" s="104">
        <v>9.1</v>
      </c>
      <c r="BP5" s="104">
        <v>2.6</v>
      </c>
      <c r="BQ5" s="104">
        <v>1.6</v>
      </c>
      <c r="BR5" s="104">
        <v>7.3</v>
      </c>
      <c r="BS5" s="104">
        <v>2.8</v>
      </c>
      <c r="BT5" s="104">
        <v>6.3</v>
      </c>
      <c r="BU5" s="104">
        <v>8.1999999999999993</v>
      </c>
      <c r="BV5" s="104">
        <v>6.8</v>
      </c>
      <c r="BW5" s="104">
        <v>1.9</v>
      </c>
      <c r="BX5" s="104">
        <v>4.2</v>
      </c>
      <c r="BY5" s="104">
        <v>4.4000000000000004</v>
      </c>
      <c r="BZ5" s="104">
        <v>1.4</v>
      </c>
      <c r="CA5" s="104">
        <v>0.9</v>
      </c>
      <c r="CB5" s="104">
        <v>23.3</v>
      </c>
      <c r="CC5" s="104">
        <v>63.899999999999991</v>
      </c>
      <c r="CD5" s="104">
        <v>12.8</v>
      </c>
    </row>
    <row r="6" spans="1:82" x14ac:dyDescent="0.25">
      <c r="A6" s="69" t="s">
        <v>1445</v>
      </c>
      <c r="B6" s="69" t="s">
        <v>1446</v>
      </c>
      <c r="C6" s="69" t="s">
        <v>1447</v>
      </c>
      <c r="D6" s="69" t="s">
        <v>648</v>
      </c>
      <c r="E6" s="69" t="s">
        <v>649</v>
      </c>
      <c r="F6" s="69" t="s">
        <v>542</v>
      </c>
      <c r="G6" s="69" t="s">
        <v>1448</v>
      </c>
      <c r="H6" s="69" t="s">
        <v>1449</v>
      </c>
      <c r="I6" s="115" t="s">
        <v>1449</v>
      </c>
      <c r="J6" s="69">
        <v>5463292</v>
      </c>
      <c r="K6" s="69" t="s">
        <v>272</v>
      </c>
      <c r="L6" s="98">
        <v>2.9198078970211125</v>
      </c>
      <c r="M6" s="92">
        <v>3407</v>
      </c>
      <c r="N6" s="70">
        <v>1166.8575879515695</v>
      </c>
      <c r="O6" s="92">
        <v>1430</v>
      </c>
      <c r="P6" s="70">
        <v>2.0499999999999998</v>
      </c>
      <c r="Q6" s="92">
        <v>2931</v>
      </c>
      <c r="R6" s="92">
        <v>353</v>
      </c>
      <c r="S6" s="92">
        <v>126</v>
      </c>
      <c r="T6" s="92">
        <v>155</v>
      </c>
      <c r="U6" s="92">
        <v>149</v>
      </c>
      <c r="V6" s="92">
        <v>47</v>
      </c>
      <c r="W6" s="92">
        <v>38</v>
      </c>
      <c r="X6" s="92">
        <v>101</v>
      </c>
      <c r="Y6" s="92">
        <v>68</v>
      </c>
      <c r="Z6" s="92">
        <v>44</v>
      </c>
      <c r="AA6" s="92">
        <v>65</v>
      </c>
      <c r="AB6" s="92">
        <v>131</v>
      </c>
      <c r="AC6" s="92">
        <v>63</v>
      </c>
      <c r="AD6" s="92">
        <v>44</v>
      </c>
      <c r="AE6" s="92">
        <v>32</v>
      </c>
      <c r="AF6" s="92">
        <v>14</v>
      </c>
      <c r="AG6" s="92">
        <v>0</v>
      </c>
      <c r="AH6" s="70">
        <v>44.33566433566434</v>
      </c>
      <c r="AI6" s="70">
        <v>13.706293706293707</v>
      </c>
      <c r="AJ6" s="70">
        <v>17.552447552447553</v>
      </c>
      <c r="AK6" s="70">
        <v>4.5454545454545459</v>
      </c>
      <c r="AL6" s="70">
        <v>19.86013986013986</v>
      </c>
      <c r="AM6" s="92">
        <v>16182</v>
      </c>
      <c r="AN6" s="92">
        <v>22225</v>
      </c>
      <c r="AO6" s="70">
        <v>72.517482517482506</v>
      </c>
      <c r="AP6" s="92">
        <v>1430</v>
      </c>
      <c r="AQ6" s="92">
        <v>252</v>
      </c>
      <c r="AR6" s="92">
        <v>662</v>
      </c>
      <c r="AS6" s="92">
        <v>768</v>
      </c>
      <c r="AT6" s="92">
        <v>14</v>
      </c>
      <c r="AU6" s="92">
        <v>162</v>
      </c>
      <c r="AV6" s="92">
        <v>362</v>
      </c>
      <c r="AW6" s="92">
        <v>90</v>
      </c>
      <c r="AX6" s="92">
        <v>34</v>
      </c>
      <c r="AY6" s="92">
        <v>103</v>
      </c>
      <c r="AZ6" s="92">
        <v>148</v>
      </c>
      <c r="BA6" s="92">
        <v>43</v>
      </c>
      <c r="BB6" s="92">
        <v>15</v>
      </c>
      <c r="BC6" s="92">
        <v>175</v>
      </c>
      <c r="BD6" s="92">
        <v>21</v>
      </c>
      <c r="BE6" s="92">
        <v>0</v>
      </c>
      <c r="BF6" s="92">
        <v>147</v>
      </c>
      <c r="BG6" s="92">
        <v>6</v>
      </c>
      <c r="BH6" s="92">
        <v>0</v>
      </c>
      <c r="BI6" s="70">
        <v>33.566433566433567</v>
      </c>
      <c r="BJ6" s="104">
        <v>7.8</v>
      </c>
      <c r="BK6" s="104">
        <v>2.5</v>
      </c>
      <c r="BL6" s="104">
        <v>2.9</v>
      </c>
      <c r="BM6" s="104">
        <v>14.4</v>
      </c>
      <c r="BN6" s="104">
        <v>11.9</v>
      </c>
      <c r="BO6" s="104">
        <v>4.9000000000000004</v>
      </c>
      <c r="BP6" s="104">
        <v>5.8</v>
      </c>
      <c r="BQ6" s="104">
        <v>4</v>
      </c>
      <c r="BR6" s="104">
        <v>3.5</v>
      </c>
      <c r="BS6" s="104">
        <v>5.3</v>
      </c>
      <c r="BT6" s="104">
        <v>6.3</v>
      </c>
      <c r="BU6" s="104">
        <v>6.3</v>
      </c>
      <c r="BV6" s="104">
        <v>6.7</v>
      </c>
      <c r="BW6" s="104">
        <v>5.3</v>
      </c>
      <c r="BX6" s="104">
        <v>3.8</v>
      </c>
      <c r="BY6" s="104">
        <v>2.4</v>
      </c>
      <c r="BZ6" s="104">
        <v>2.9</v>
      </c>
      <c r="CA6" s="104">
        <v>3.4</v>
      </c>
      <c r="CB6" s="104">
        <v>13.200000000000001</v>
      </c>
      <c r="CC6" s="104">
        <v>69.099999999999994</v>
      </c>
      <c r="CD6" s="104">
        <v>17.8</v>
      </c>
    </row>
    <row r="7" spans="1:82" s="19" customFormat="1" x14ac:dyDescent="0.25">
      <c r="A7" s="75" t="s">
        <v>4</v>
      </c>
      <c r="B7" s="76" t="s">
        <v>2118</v>
      </c>
      <c r="C7" s="75"/>
      <c r="D7" s="75"/>
      <c r="E7" s="75"/>
      <c r="F7" s="75"/>
      <c r="G7" s="75"/>
      <c r="H7" s="75"/>
      <c r="I7" s="116"/>
      <c r="J7" s="75">
        <v>54001</v>
      </c>
      <c r="K7" s="75" t="s">
        <v>3</v>
      </c>
      <c r="L7" s="99">
        <v>342.5431791049084</v>
      </c>
      <c r="M7" s="93">
        <v>16790</v>
      </c>
      <c r="N7" s="77">
        <v>49.015718380011414</v>
      </c>
      <c r="O7" s="93">
        <v>6293</v>
      </c>
      <c r="P7" s="77">
        <v>2.58</v>
      </c>
      <c r="Q7" s="93">
        <v>16225</v>
      </c>
      <c r="R7" s="93">
        <v>754</v>
      </c>
      <c r="S7" s="93">
        <v>323</v>
      </c>
      <c r="T7" s="93">
        <v>554</v>
      </c>
      <c r="U7" s="93">
        <v>661</v>
      </c>
      <c r="V7" s="93">
        <v>355</v>
      </c>
      <c r="W7" s="93">
        <v>296</v>
      </c>
      <c r="X7" s="93">
        <v>435</v>
      </c>
      <c r="Y7" s="93">
        <v>320</v>
      </c>
      <c r="Z7" s="93">
        <v>397</v>
      </c>
      <c r="AA7" s="93">
        <v>491</v>
      </c>
      <c r="AB7" s="93">
        <v>521</v>
      </c>
      <c r="AC7" s="93">
        <v>409</v>
      </c>
      <c r="AD7" s="93">
        <v>194</v>
      </c>
      <c r="AE7" s="93">
        <v>290</v>
      </c>
      <c r="AF7" s="93">
        <v>252</v>
      </c>
      <c r="AG7" s="93">
        <v>41</v>
      </c>
      <c r="AH7" s="77">
        <v>25.917686318131256</v>
      </c>
      <c r="AI7" s="77">
        <v>16.14492293023995</v>
      </c>
      <c r="AJ7" s="77">
        <v>23.009693310027014</v>
      </c>
      <c r="AK7" s="77">
        <v>7.802320038137613</v>
      </c>
      <c r="AL7" s="77">
        <v>27.125377403464167</v>
      </c>
      <c r="AM7" s="93">
        <v>20762</v>
      </c>
      <c r="AN7" s="93">
        <v>37516</v>
      </c>
      <c r="AO7" s="77">
        <v>58.76370570475131</v>
      </c>
      <c r="AP7" s="93">
        <v>6293</v>
      </c>
      <c r="AQ7" s="93">
        <v>1608</v>
      </c>
      <c r="AR7" s="93">
        <v>4508</v>
      </c>
      <c r="AS7" s="93">
        <v>1785</v>
      </c>
      <c r="AT7" s="93">
        <v>266</v>
      </c>
      <c r="AU7" s="93">
        <v>268</v>
      </c>
      <c r="AV7" s="93">
        <v>784</v>
      </c>
      <c r="AW7" s="93">
        <v>631</v>
      </c>
      <c r="AX7" s="93">
        <v>281</v>
      </c>
      <c r="AY7" s="93">
        <v>325</v>
      </c>
      <c r="AZ7" s="93">
        <v>811</v>
      </c>
      <c r="BA7" s="93">
        <v>206</v>
      </c>
      <c r="BB7" s="93">
        <v>35</v>
      </c>
      <c r="BC7" s="93">
        <v>872</v>
      </c>
      <c r="BD7" s="93">
        <v>107</v>
      </c>
      <c r="BE7" s="93">
        <v>19</v>
      </c>
      <c r="BF7" s="93">
        <v>1098</v>
      </c>
      <c r="BG7" s="93">
        <v>54</v>
      </c>
      <c r="BH7" s="93">
        <v>13</v>
      </c>
      <c r="BI7" s="77">
        <v>18.687430478309235</v>
      </c>
      <c r="BJ7" s="105">
        <v>5.2</v>
      </c>
      <c r="BK7" s="105">
        <v>5.5</v>
      </c>
      <c r="BL7" s="105">
        <v>5.7</v>
      </c>
      <c r="BM7" s="105">
        <v>7.9</v>
      </c>
      <c r="BN7" s="105">
        <v>8.3000000000000007</v>
      </c>
      <c r="BO7" s="105">
        <v>5.2</v>
      </c>
      <c r="BP7" s="105">
        <v>5</v>
      </c>
      <c r="BQ7" s="105">
        <v>6</v>
      </c>
      <c r="BR7" s="105">
        <v>5.3</v>
      </c>
      <c r="BS7" s="105">
        <v>6.6</v>
      </c>
      <c r="BT7" s="105">
        <v>6.8</v>
      </c>
      <c r="BU7" s="105">
        <v>6.2</v>
      </c>
      <c r="BV7" s="105">
        <v>7.8</v>
      </c>
      <c r="BW7" s="105">
        <v>6.6</v>
      </c>
      <c r="BX7" s="105">
        <v>4.5</v>
      </c>
      <c r="BY7" s="105">
        <v>2.7</v>
      </c>
      <c r="BZ7" s="105">
        <v>2.2999999999999998</v>
      </c>
      <c r="CA7" s="105">
        <v>2.5</v>
      </c>
      <c r="CB7" s="105">
        <v>16.399999999999999</v>
      </c>
      <c r="CC7" s="105">
        <v>65.100000000000009</v>
      </c>
      <c r="CD7" s="105">
        <v>18.600000000000001</v>
      </c>
    </row>
    <row r="8" spans="1:82" s="82" customFormat="1" x14ac:dyDescent="0.25">
      <c r="A8" s="80" t="s">
        <v>2077</v>
      </c>
      <c r="B8" s="80" t="s">
        <v>2078</v>
      </c>
      <c r="C8" s="80" t="s">
        <v>2079</v>
      </c>
      <c r="D8" s="80" t="s">
        <v>1085</v>
      </c>
      <c r="E8" s="80" t="s">
        <v>1086</v>
      </c>
      <c r="F8" s="80" t="s">
        <v>542</v>
      </c>
      <c r="G8" s="80" t="s">
        <v>2080</v>
      </c>
      <c r="H8" s="80" t="s">
        <v>2081</v>
      </c>
      <c r="I8" s="114" t="s">
        <v>2081</v>
      </c>
      <c r="J8" s="80" t="s">
        <v>2111</v>
      </c>
      <c r="K8" s="80" t="s">
        <v>2111</v>
      </c>
      <c r="L8" s="97">
        <v>314.97390559739125</v>
      </c>
      <c r="M8" s="91">
        <v>93834</v>
      </c>
      <c r="N8" s="81">
        <v>297.91039299598782</v>
      </c>
      <c r="O8" s="91">
        <v>35189</v>
      </c>
      <c r="P8" s="81">
        <v>2.6563983062888972</v>
      </c>
      <c r="Q8" s="91">
        <v>93476</v>
      </c>
      <c r="R8" s="91">
        <v>1469</v>
      </c>
      <c r="S8" s="91">
        <v>944</v>
      </c>
      <c r="T8" s="91">
        <v>1363</v>
      </c>
      <c r="U8" s="91">
        <v>1483</v>
      </c>
      <c r="V8" s="91">
        <v>1429</v>
      </c>
      <c r="W8" s="91">
        <v>1547</v>
      </c>
      <c r="X8" s="91">
        <v>1510</v>
      </c>
      <c r="Y8" s="91">
        <v>1584</v>
      </c>
      <c r="Z8" s="91">
        <v>1615</v>
      </c>
      <c r="AA8" s="91">
        <v>3632</v>
      </c>
      <c r="AB8" s="91">
        <v>4228</v>
      </c>
      <c r="AC8" s="91">
        <v>5849</v>
      </c>
      <c r="AD8" s="91">
        <v>3884</v>
      </c>
      <c r="AE8" s="91">
        <v>1743</v>
      </c>
      <c r="AF8" s="91">
        <v>2172</v>
      </c>
      <c r="AG8" s="91">
        <v>737</v>
      </c>
      <c r="AH8" s="81">
        <v>10.7306260479127</v>
      </c>
      <c r="AI8" s="81">
        <v>8.2753133081360648</v>
      </c>
      <c r="AJ8" s="81">
        <v>17.778282986160448</v>
      </c>
      <c r="AK8" s="81">
        <v>10.321407257949927</v>
      </c>
      <c r="AL8" s="81">
        <v>52.894370399840859</v>
      </c>
      <c r="AM8" s="91">
        <v>27658</v>
      </c>
      <c r="AN8" s="91">
        <v>59480</v>
      </c>
      <c r="AO8" s="81">
        <v>32.194719940890622</v>
      </c>
      <c r="AP8" s="91">
        <v>35189</v>
      </c>
      <c r="AQ8" s="91">
        <v>3469</v>
      </c>
      <c r="AR8" s="91">
        <v>27846</v>
      </c>
      <c r="AS8" s="91">
        <v>7343</v>
      </c>
      <c r="AT8" s="91">
        <v>365</v>
      </c>
      <c r="AU8" s="91">
        <v>722</v>
      </c>
      <c r="AV8" s="91">
        <v>2345</v>
      </c>
      <c r="AW8" s="91">
        <v>884</v>
      </c>
      <c r="AX8" s="91">
        <v>823</v>
      </c>
      <c r="AY8" s="91">
        <v>2586</v>
      </c>
      <c r="AZ8" s="91">
        <v>1411</v>
      </c>
      <c r="BA8" s="91">
        <v>1414</v>
      </c>
      <c r="BB8" s="91">
        <v>1759</v>
      </c>
      <c r="BC8" s="91">
        <v>3735</v>
      </c>
      <c r="BD8" s="91">
        <v>2750</v>
      </c>
      <c r="BE8" s="91">
        <v>1182</v>
      </c>
      <c r="BF8" s="91">
        <v>11206</v>
      </c>
      <c r="BG8" s="91">
        <v>2710</v>
      </c>
      <c r="BH8" s="91">
        <v>469</v>
      </c>
      <c r="BI8" s="81">
        <v>23.703430049163092</v>
      </c>
      <c r="BJ8" s="103">
        <v>6.2</v>
      </c>
      <c r="BK8" s="103">
        <v>6.7</v>
      </c>
      <c r="BL8" s="103">
        <v>6.9</v>
      </c>
      <c r="BM8" s="103">
        <v>6.1</v>
      </c>
      <c r="BN8" s="103">
        <v>5.7</v>
      </c>
      <c r="BO8" s="103">
        <v>6.7</v>
      </c>
      <c r="BP8" s="103">
        <v>6.6</v>
      </c>
      <c r="BQ8" s="103">
        <v>6.6</v>
      </c>
      <c r="BR8" s="103">
        <v>7.1</v>
      </c>
      <c r="BS8" s="103">
        <v>7.2</v>
      </c>
      <c r="BT8" s="103">
        <v>7.3</v>
      </c>
      <c r="BU8" s="103">
        <v>7.1</v>
      </c>
      <c r="BV8" s="103">
        <v>5.9</v>
      </c>
      <c r="BW8" s="103">
        <v>4.8</v>
      </c>
      <c r="BX8" s="103">
        <v>3.8</v>
      </c>
      <c r="BY8" s="103">
        <v>2.2999999999999998</v>
      </c>
      <c r="BZ8" s="103">
        <v>1.5</v>
      </c>
      <c r="CA8" s="103">
        <v>1.2</v>
      </c>
      <c r="CB8" s="103">
        <v>19.8</v>
      </c>
      <c r="CC8" s="103">
        <v>66.300000000000011</v>
      </c>
      <c r="CD8" s="103">
        <v>13.599999999999998</v>
      </c>
    </row>
    <row r="9" spans="1:82" x14ac:dyDescent="0.25">
      <c r="A9" s="69" t="s">
        <v>1082</v>
      </c>
      <c r="B9" s="69" t="s">
        <v>1083</v>
      </c>
      <c r="C9" s="69" t="s">
        <v>1084</v>
      </c>
      <c r="D9" s="69" t="s">
        <v>1085</v>
      </c>
      <c r="E9" s="69" t="s">
        <v>1086</v>
      </c>
      <c r="F9" s="69" t="s">
        <v>542</v>
      </c>
      <c r="G9" s="69" t="s">
        <v>1087</v>
      </c>
      <c r="H9" s="69" t="s">
        <v>1088</v>
      </c>
      <c r="I9" s="115" t="s">
        <v>1088</v>
      </c>
      <c r="J9" s="69">
        <v>5436220</v>
      </c>
      <c r="K9" s="69" t="s">
        <v>204</v>
      </c>
      <c r="L9" s="98">
        <v>0.13155723435839012</v>
      </c>
      <c r="M9" s="92">
        <v>325</v>
      </c>
      <c r="N9" s="70">
        <v>2470.4076638965389</v>
      </c>
      <c r="O9" s="92">
        <v>111</v>
      </c>
      <c r="P9" s="70">
        <v>2.93</v>
      </c>
      <c r="Q9" s="92">
        <v>325</v>
      </c>
      <c r="R9" s="92">
        <v>0</v>
      </c>
      <c r="S9" s="92">
        <v>0</v>
      </c>
      <c r="T9" s="92">
        <v>2</v>
      </c>
      <c r="U9" s="92">
        <v>8</v>
      </c>
      <c r="V9" s="92">
        <v>3</v>
      </c>
      <c r="W9" s="92">
        <v>3</v>
      </c>
      <c r="X9" s="92">
        <v>2</v>
      </c>
      <c r="Y9" s="92">
        <v>15</v>
      </c>
      <c r="Z9" s="92">
        <v>3</v>
      </c>
      <c r="AA9" s="92">
        <v>9</v>
      </c>
      <c r="AB9" s="92">
        <v>15</v>
      </c>
      <c r="AC9" s="92">
        <v>18</v>
      </c>
      <c r="AD9" s="92">
        <v>25</v>
      </c>
      <c r="AE9" s="92">
        <v>8</v>
      </c>
      <c r="AF9" s="92">
        <v>0</v>
      </c>
      <c r="AG9" s="92">
        <v>0</v>
      </c>
      <c r="AH9" s="70">
        <v>1.8018018018018018</v>
      </c>
      <c r="AI9" s="70">
        <v>9.9099099099099099</v>
      </c>
      <c r="AJ9" s="70">
        <v>20.72072072072072</v>
      </c>
      <c r="AK9" s="70">
        <v>8.1081081081081088</v>
      </c>
      <c r="AL9" s="70">
        <v>59.45945945945946</v>
      </c>
      <c r="AM9" s="92">
        <v>27407</v>
      </c>
      <c r="AN9" s="92">
        <v>72750</v>
      </c>
      <c r="AO9" s="70">
        <v>29.72972972972973</v>
      </c>
      <c r="AP9" s="92">
        <v>111</v>
      </c>
      <c r="AQ9" s="92">
        <v>10</v>
      </c>
      <c r="AR9" s="92">
        <v>61</v>
      </c>
      <c r="AS9" s="92">
        <v>50</v>
      </c>
      <c r="AT9" s="92">
        <v>0</v>
      </c>
      <c r="AU9" s="92">
        <v>0</v>
      </c>
      <c r="AV9" s="92">
        <v>2</v>
      </c>
      <c r="AW9" s="92">
        <v>0</v>
      </c>
      <c r="AX9" s="92">
        <v>3</v>
      </c>
      <c r="AY9" s="92">
        <v>11</v>
      </c>
      <c r="AZ9" s="92">
        <v>13</v>
      </c>
      <c r="BA9" s="92">
        <v>4</v>
      </c>
      <c r="BB9" s="92">
        <v>3</v>
      </c>
      <c r="BC9" s="92">
        <v>16</v>
      </c>
      <c r="BD9" s="92">
        <v>3</v>
      </c>
      <c r="BE9" s="92">
        <v>5</v>
      </c>
      <c r="BF9" s="92">
        <v>51</v>
      </c>
      <c r="BG9" s="92">
        <v>0</v>
      </c>
      <c r="BH9" s="92">
        <v>0</v>
      </c>
      <c r="BI9" s="70">
        <v>18.918918918918919</v>
      </c>
      <c r="BJ9" s="104">
        <v>3.7</v>
      </c>
      <c r="BK9" s="104">
        <v>7.4</v>
      </c>
      <c r="BL9" s="104">
        <v>7.4</v>
      </c>
      <c r="BM9" s="104">
        <v>7.1</v>
      </c>
      <c r="BN9" s="104">
        <v>8.3000000000000007</v>
      </c>
      <c r="BO9" s="104">
        <v>11.7</v>
      </c>
      <c r="BP9" s="104">
        <v>5.5</v>
      </c>
      <c r="BQ9" s="104">
        <v>5.8</v>
      </c>
      <c r="BR9" s="104">
        <v>6.5</v>
      </c>
      <c r="BS9" s="104">
        <v>8</v>
      </c>
      <c r="BT9" s="104">
        <v>5.8</v>
      </c>
      <c r="BU9" s="104">
        <v>9.1999999999999993</v>
      </c>
      <c r="BV9" s="104">
        <v>7.7</v>
      </c>
      <c r="BW9" s="104">
        <v>2.2000000000000002</v>
      </c>
      <c r="BX9" s="104">
        <v>0</v>
      </c>
      <c r="BY9" s="104">
        <v>2.2000000000000002</v>
      </c>
      <c r="BZ9" s="104">
        <v>1.5</v>
      </c>
      <c r="CA9" s="104">
        <v>0</v>
      </c>
      <c r="CB9" s="104">
        <v>18.5</v>
      </c>
      <c r="CC9" s="104">
        <v>75.599999999999994</v>
      </c>
      <c r="CD9" s="104">
        <v>5.9</v>
      </c>
    </row>
    <row r="10" spans="1:82" x14ac:dyDescent="0.25">
      <c r="A10" s="69" t="s">
        <v>1247</v>
      </c>
      <c r="B10" s="69" t="s">
        <v>1248</v>
      </c>
      <c r="C10" s="69" t="s">
        <v>1249</v>
      </c>
      <c r="D10" s="69" t="s">
        <v>1085</v>
      </c>
      <c r="E10" s="69" t="s">
        <v>1086</v>
      </c>
      <c r="F10" s="69" t="s">
        <v>542</v>
      </c>
      <c r="G10" s="69" t="s">
        <v>1250</v>
      </c>
      <c r="H10" s="69" t="s">
        <v>1251</v>
      </c>
      <c r="I10" s="115" t="s">
        <v>1251</v>
      </c>
      <c r="J10" s="69">
        <v>5452060</v>
      </c>
      <c r="K10" s="69" t="s">
        <v>235</v>
      </c>
      <c r="L10" s="98">
        <v>6.6533681422668094</v>
      </c>
      <c r="M10" s="92">
        <v>17451</v>
      </c>
      <c r="N10" s="70">
        <v>2622.8820691792394</v>
      </c>
      <c r="O10" s="92">
        <v>7156</v>
      </c>
      <c r="P10" s="70">
        <v>2.4</v>
      </c>
      <c r="Q10" s="92">
        <v>17203</v>
      </c>
      <c r="R10" s="92">
        <v>772</v>
      </c>
      <c r="S10" s="92">
        <v>594</v>
      </c>
      <c r="T10" s="92">
        <v>495</v>
      </c>
      <c r="U10" s="92">
        <v>481</v>
      </c>
      <c r="V10" s="92">
        <v>429</v>
      </c>
      <c r="W10" s="92">
        <v>559</v>
      </c>
      <c r="X10" s="92">
        <v>208</v>
      </c>
      <c r="Y10" s="92">
        <v>371</v>
      </c>
      <c r="Z10" s="92">
        <v>325</v>
      </c>
      <c r="AA10" s="92">
        <v>564</v>
      </c>
      <c r="AB10" s="92">
        <v>513</v>
      </c>
      <c r="AC10" s="92">
        <v>1004</v>
      </c>
      <c r="AD10" s="92">
        <v>428</v>
      </c>
      <c r="AE10" s="92">
        <v>118</v>
      </c>
      <c r="AF10" s="92">
        <v>164</v>
      </c>
      <c r="AG10" s="92">
        <v>131</v>
      </c>
      <c r="AH10" s="70">
        <v>26.006148686416992</v>
      </c>
      <c r="AI10" s="70">
        <v>12.716601453325879</v>
      </c>
      <c r="AJ10" s="70">
        <v>20.444382336500837</v>
      </c>
      <c r="AK10" s="70">
        <v>7.8814980435997759</v>
      </c>
      <c r="AL10" s="70">
        <v>32.951369480156515</v>
      </c>
      <c r="AM10" s="92">
        <v>22125</v>
      </c>
      <c r="AN10" s="92">
        <v>40450</v>
      </c>
      <c r="AO10" s="70">
        <v>54.625489100055901</v>
      </c>
      <c r="AP10" s="92">
        <v>7156</v>
      </c>
      <c r="AQ10" s="92">
        <v>1278</v>
      </c>
      <c r="AR10" s="92">
        <v>3441</v>
      </c>
      <c r="AS10" s="92">
        <v>3715</v>
      </c>
      <c r="AT10" s="92">
        <v>48</v>
      </c>
      <c r="AU10" s="92">
        <v>315</v>
      </c>
      <c r="AV10" s="92">
        <v>1384</v>
      </c>
      <c r="AW10" s="92">
        <v>223</v>
      </c>
      <c r="AX10" s="92">
        <v>191</v>
      </c>
      <c r="AY10" s="92">
        <v>999</v>
      </c>
      <c r="AZ10" s="92">
        <v>157</v>
      </c>
      <c r="BA10" s="92">
        <v>337</v>
      </c>
      <c r="BB10" s="92">
        <v>365</v>
      </c>
      <c r="BC10" s="92">
        <v>502</v>
      </c>
      <c r="BD10" s="92">
        <v>437</v>
      </c>
      <c r="BE10" s="92">
        <v>138</v>
      </c>
      <c r="BF10" s="92">
        <v>1461</v>
      </c>
      <c r="BG10" s="92">
        <v>252</v>
      </c>
      <c r="BH10" s="92">
        <v>132</v>
      </c>
      <c r="BI10" s="70">
        <v>42.174399105645612</v>
      </c>
      <c r="BJ10" s="104">
        <v>6.7</v>
      </c>
      <c r="BK10" s="104">
        <v>7.8</v>
      </c>
      <c r="BL10" s="104">
        <v>6.7</v>
      </c>
      <c r="BM10" s="104">
        <v>5.3</v>
      </c>
      <c r="BN10" s="104">
        <v>7.9</v>
      </c>
      <c r="BO10" s="104">
        <v>8.4</v>
      </c>
      <c r="BP10" s="104">
        <v>7.6</v>
      </c>
      <c r="BQ10" s="104">
        <v>5.3</v>
      </c>
      <c r="BR10" s="104">
        <v>6.6</v>
      </c>
      <c r="BS10" s="104">
        <v>4.5</v>
      </c>
      <c r="BT10" s="104">
        <v>6.1</v>
      </c>
      <c r="BU10" s="104">
        <v>6.2</v>
      </c>
      <c r="BV10" s="104">
        <v>6.6</v>
      </c>
      <c r="BW10" s="104">
        <v>3.8</v>
      </c>
      <c r="BX10" s="104">
        <v>3.5</v>
      </c>
      <c r="BY10" s="104">
        <v>2.2999999999999998</v>
      </c>
      <c r="BZ10" s="104">
        <v>2.6</v>
      </c>
      <c r="CA10" s="104">
        <v>2.2000000000000002</v>
      </c>
      <c r="CB10" s="104">
        <v>21.2</v>
      </c>
      <c r="CC10" s="104">
        <v>64.5</v>
      </c>
      <c r="CD10" s="104">
        <v>14.399999999999999</v>
      </c>
    </row>
    <row r="11" spans="1:82" s="19" customFormat="1" x14ac:dyDescent="0.25">
      <c r="A11" s="75" t="s">
        <v>6</v>
      </c>
      <c r="B11" s="76" t="s">
        <v>2118</v>
      </c>
      <c r="C11" s="75"/>
      <c r="D11" s="75"/>
      <c r="E11" s="75"/>
      <c r="F11" s="75"/>
      <c r="G11" s="75"/>
      <c r="H11" s="75"/>
      <c r="I11" s="116"/>
      <c r="J11" s="75">
        <v>54003</v>
      </c>
      <c r="K11" s="75" t="s">
        <v>5</v>
      </c>
      <c r="L11" s="99">
        <v>321.75883097401646</v>
      </c>
      <c r="M11" s="93">
        <v>111610</v>
      </c>
      <c r="N11" s="77">
        <v>346.87470632006688</v>
      </c>
      <c r="O11" s="93">
        <v>42456</v>
      </c>
      <c r="P11" s="77">
        <v>2.61</v>
      </c>
      <c r="Q11" s="93">
        <v>111004</v>
      </c>
      <c r="R11" s="93">
        <v>2241</v>
      </c>
      <c r="S11" s="93">
        <v>1538</v>
      </c>
      <c r="T11" s="93">
        <v>1860</v>
      </c>
      <c r="U11" s="93">
        <v>1972</v>
      </c>
      <c r="V11" s="93">
        <v>1861</v>
      </c>
      <c r="W11" s="93">
        <v>2109</v>
      </c>
      <c r="X11" s="93">
        <v>1720</v>
      </c>
      <c r="Y11" s="93">
        <v>1970</v>
      </c>
      <c r="Z11" s="93">
        <v>1943</v>
      </c>
      <c r="AA11" s="93">
        <v>4205</v>
      </c>
      <c r="AB11" s="93">
        <v>4756</v>
      </c>
      <c r="AC11" s="93">
        <v>6871</v>
      </c>
      <c r="AD11" s="93">
        <v>4337</v>
      </c>
      <c r="AE11" s="93">
        <v>1869</v>
      </c>
      <c r="AF11" s="93">
        <v>2336</v>
      </c>
      <c r="AG11" s="93">
        <v>868</v>
      </c>
      <c r="AH11" s="77">
        <v>13.281986056152251</v>
      </c>
      <c r="AI11" s="77">
        <v>9.0281703410589795</v>
      </c>
      <c r="AJ11" s="77">
        <v>18.235349538345581</v>
      </c>
      <c r="AK11" s="77">
        <v>9.9043715846994527</v>
      </c>
      <c r="AL11" s="77">
        <v>49.550122479743735</v>
      </c>
      <c r="AM11" s="93">
        <v>27658</v>
      </c>
      <c r="AN11" s="93">
        <v>59480</v>
      </c>
      <c r="AO11" s="77">
        <v>35.969003203316376</v>
      </c>
      <c r="AP11" s="93">
        <v>42456</v>
      </c>
      <c r="AQ11" s="93">
        <v>4757</v>
      </c>
      <c r="AR11" s="93">
        <v>31348</v>
      </c>
      <c r="AS11" s="93">
        <v>11108</v>
      </c>
      <c r="AT11" s="93">
        <v>413</v>
      </c>
      <c r="AU11" s="93">
        <v>1037</v>
      </c>
      <c r="AV11" s="93">
        <v>3731</v>
      </c>
      <c r="AW11" s="93">
        <v>1107</v>
      </c>
      <c r="AX11" s="93">
        <v>1017</v>
      </c>
      <c r="AY11" s="93">
        <v>3596</v>
      </c>
      <c r="AZ11" s="93">
        <v>1581</v>
      </c>
      <c r="BA11" s="93">
        <v>1755</v>
      </c>
      <c r="BB11" s="93">
        <v>2127</v>
      </c>
      <c r="BC11" s="93">
        <v>4253</v>
      </c>
      <c r="BD11" s="93">
        <v>3190</v>
      </c>
      <c r="BE11" s="93">
        <v>1325</v>
      </c>
      <c r="BF11" s="93">
        <v>12718</v>
      </c>
      <c r="BG11" s="93">
        <v>2962</v>
      </c>
      <c r="BH11" s="93">
        <v>601</v>
      </c>
      <c r="BI11" s="77">
        <v>26.804220840399474</v>
      </c>
      <c r="BJ11" s="105">
        <v>6.2</v>
      </c>
      <c r="BK11" s="105">
        <v>6.7</v>
      </c>
      <c r="BL11" s="105">
        <v>6.9</v>
      </c>
      <c r="BM11" s="105">
        <v>6.1</v>
      </c>
      <c r="BN11" s="105">
        <v>5.7</v>
      </c>
      <c r="BO11" s="105">
        <v>6.7</v>
      </c>
      <c r="BP11" s="105">
        <v>6.6</v>
      </c>
      <c r="BQ11" s="105">
        <v>6.6</v>
      </c>
      <c r="BR11" s="105">
        <v>7.1</v>
      </c>
      <c r="BS11" s="105">
        <v>7.2</v>
      </c>
      <c r="BT11" s="105">
        <v>7.3</v>
      </c>
      <c r="BU11" s="105">
        <v>7.1</v>
      </c>
      <c r="BV11" s="105">
        <v>5.9</v>
      </c>
      <c r="BW11" s="105">
        <v>4.8</v>
      </c>
      <c r="BX11" s="105">
        <v>3.8</v>
      </c>
      <c r="BY11" s="105">
        <v>2.2999999999999998</v>
      </c>
      <c r="BZ11" s="105">
        <v>1.5</v>
      </c>
      <c r="CA11" s="105">
        <v>1.2</v>
      </c>
      <c r="CB11" s="105">
        <v>19.8</v>
      </c>
      <c r="CC11" s="105">
        <v>66.300000000000011</v>
      </c>
      <c r="CD11" s="105">
        <v>13.599999999999998</v>
      </c>
    </row>
    <row r="12" spans="1:82" s="82" customFormat="1" x14ac:dyDescent="0.25">
      <c r="A12" s="80" t="s">
        <v>1827</v>
      </c>
      <c r="B12" s="80" t="s">
        <v>1828</v>
      </c>
      <c r="C12" s="80" t="s">
        <v>1829</v>
      </c>
      <c r="D12" s="80" t="s">
        <v>855</v>
      </c>
      <c r="E12" s="80" t="s">
        <v>856</v>
      </c>
      <c r="F12" s="80" t="s">
        <v>542</v>
      </c>
      <c r="G12" s="80" t="s">
        <v>1830</v>
      </c>
      <c r="H12" s="80" t="s">
        <v>1831</v>
      </c>
      <c r="I12" s="114" t="s">
        <v>1831</v>
      </c>
      <c r="J12" s="80" t="s">
        <v>2111</v>
      </c>
      <c r="K12" s="80" t="s">
        <v>2111</v>
      </c>
      <c r="L12" s="97">
        <v>494.14161930152795</v>
      </c>
      <c r="M12" s="91">
        <v>18784</v>
      </c>
      <c r="N12" s="81">
        <v>38.013393865813796</v>
      </c>
      <c r="O12" s="91">
        <v>7476</v>
      </c>
      <c r="P12" s="81">
        <v>2.5086944890315679</v>
      </c>
      <c r="Q12" s="91">
        <v>18755</v>
      </c>
      <c r="R12" s="91">
        <v>1045</v>
      </c>
      <c r="S12" s="91">
        <v>421</v>
      </c>
      <c r="T12" s="91">
        <v>693</v>
      </c>
      <c r="U12" s="91">
        <v>521</v>
      </c>
      <c r="V12" s="91">
        <v>375</v>
      </c>
      <c r="W12" s="91">
        <v>365</v>
      </c>
      <c r="X12" s="91">
        <v>488</v>
      </c>
      <c r="Y12" s="91">
        <v>439</v>
      </c>
      <c r="Z12" s="91">
        <v>207</v>
      </c>
      <c r="AA12" s="91">
        <v>561</v>
      </c>
      <c r="AB12" s="91">
        <v>774</v>
      </c>
      <c r="AC12" s="91">
        <v>743</v>
      </c>
      <c r="AD12" s="91">
        <v>394</v>
      </c>
      <c r="AE12" s="91">
        <v>269</v>
      </c>
      <c r="AF12" s="91">
        <v>104</v>
      </c>
      <c r="AG12" s="91">
        <v>77</v>
      </c>
      <c r="AH12" s="81">
        <v>28.879079721776353</v>
      </c>
      <c r="AI12" s="81">
        <v>11.985018726591761</v>
      </c>
      <c r="AJ12" s="81">
        <v>20.050829320492241</v>
      </c>
      <c r="AK12" s="81">
        <v>7.5040128410914928</v>
      </c>
      <c r="AL12" s="81">
        <v>31.581059390048154</v>
      </c>
      <c r="AM12" s="91">
        <v>20992</v>
      </c>
      <c r="AN12" s="91">
        <v>37955</v>
      </c>
      <c r="AO12" s="81">
        <v>58.146067415730343</v>
      </c>
      <c r="AP12" s="91">
        <v>7476</v>
      </c>
      <c r="AQ12" s="91">
        <v>1462</v>
      </c>
      <c r="AR12" s="91">
        <v>5962</v>
      </c>
      <c r="AS12" s="91">
        <v>1514</v>
      </c>
      <c r="AT12" s="91">
        <v>434</v>
      </c>
      <c r="AU12" s="91">
        <v>268</v>
      </c>
      <c r="AV12" s="91">
        <v>1101</v>
      </c>
      <c r="AW12" s="91">
        <v>751</v>
      </c>
      <c r="AX12" s="91">
        <v>152</v>
      </c>
      <c r="AY12" s="91">
        <v>304</v>
      </c>
      <c r="AZ12" s="91">
        <v>836</v>
      </c>
      <c r="BA12" s="91">
        <v>189</v>
      </c>
      <c r="BB12" s="91">
        <v>82</v>
      </c>
      <c r="BC12" s="91">
        <v>1052</v>
      </c>
      <c r="BD12" s="91">
        <v>135</v>
      </c>
      <c r="BE12" s="91">
        <v>12</v>
      </c>
      <c r="BF12" s="91">
        <v>1446</v>
      </c>
      <c r="BG12" s="91">
        <v>101</v>
      </c>
      <c r="BH12" s="91">
        <v>24</v>
      </c>
      <c r="BI12" s="81">
        <v>20.371856607811665</v>
      </c>
      <c r="BJ12" s="103">
        <v>5.4</v>
      </c>
      <c r="BK12" s="103">
        <v>6.8</v>
      </c>
      <c r="BL12" s="103">
        <v>5.7</v>
      </c>
      <c r="BM12" s="103">
        <v>6.2</v>
      </c>
      <c r="BN12" s="103">
        <v>5.0999999999999996</v>
      </c>
      <c r="BO12" s="103">
        <v>5.3</v>
      </c>
      <c r="BP12" s="103">
        <v>5</v>
      </c>
      <c r="BQ12" s="103">
        <v>6.6</v>
      </c>
      <c r="BR12" s="103">
        <v>7.2</v>
      </c>
      <c r="BS12" s="103">
        <v>6.7</v>
      </c>
      <c r="BT12" s="103">
        <v>6.9</v>
      </c>
      <c r="BU12" s="103">
        <v>7.5</v>
      </c>
      <c r="BV12" s="103">
        <v>8</v>
      </c>
      <c r="BW12" s="103">
        <v>5.8</v>
      </c>
      <c r="BX12" s="103">
        <v>4.9000000000000004</v>
      </c>
      <c r="BY12" s="103">
        <v>3.1</v>
      </c>
      <c r="BZ12" s="103">
        <v>2.2999999999999998</v>
      </c>
      <c r="CA12" s="103">
        <v>1.5</v>
      </c>
      <c r="CB12" s="103">
        <v>17.899999999999999</v>
      </c>
      <c r="CC12" s="103">
        <v>64.5</v>
      </c>
      <c r="CD12" s="103">
        <v>17.599999999999998</v>
      </c>
    </row>
    <row r="13" spans="1:82" x14ac:dyDescent="0.25">
      <c r="A13" s="69" t="s">
        <v>852</v>
      </c>
      <c r="B13" s="69" t="s">
        <v>853</v>
      </c>
      <c r="C13" s="69" t="s">
        <v>854</v>
      </c>
      <c r="D13" s="69" t="s">
        <v>855</v>
      </c>
      <c r="E13" s="69" t="s">
        <v>856</v>
      </c>
      <c r="F13" s="69" t="s">
        <v>542</v>
      </c>
      <c r="G13" s="69" t="s">
        <v>857</v>
      </c>
      <c r="H13" s="69" t="s">
        <v>858</v>
      </c>
      <c r="I13" s="115" t="s">
        <v>858</v>
      </c>
      <c r="J13" s="69">
        <v>5420212</v>
      </c>
      <c r="K13" s="69" t="s">
        <v>163</v>
      </c>
      <c r="L13" s="98">
        <v>1.0836961017438609</v>
      </c>
      <c r="M13" s="92">
        <v>877</v>
      </c>
      <c r="N13" s="70">
        <v>809.26746768651299</v>
      </c>
      <c r="O13" s="92">
        <v>291</v>
      </c>
      <c r="P13" s="70">
        <v>2.71</v>
      </c>
      <c r="Q13" s="92">
        <v>788</v>
      </c>
      <c r="R13" s="92">
        <v>41</v>
      </c>
      <c r="S13" s="92">
        <v>11</v>
      </c>
      <c r="T13" s="92">
        <v>55</v>
      </c>
      <c r="U13" s="92">
        <v>31</v>
      </c>
      <c r="V13" s="92">
        <v>23</v>
      </c>
      <c r="W13" s="92">
        <v>14</v>
      </c>
      <c r="X13" s="92">
        <v>3</v>
      </c>
      <c r="Y13" s="92">
        <v>15</v>
      </c>
      <c r="Z13" s="92">
        <v>18</v>
      </c>
      <c r="AA13" s="92">
        <v>26</v>
      </c>
      <c r="AB13" s="92">
        <v>19</v>
      </c>
      <c r="AC13" s="92">
        <v>17</v>
      </c>
      <c r="AD13" s="92">
        <v>18</v>
      </c>
      <c r="AE13" s="92">
        <v>0</v>
      </c>
      <c r="AF13" s="92">
        <v>0</v>
      </c>
      <c r="AG13" s="92">
        <v>0</v>
      </c>
      <c r="AH13" s="70">
        <v>36.769759450171826</v>
      </c>
      <c r="AI13" s="70">
        <v>18.556701030927837</v>
      </c>
      <c r="AJ13" s="70">
        <v>17.182130584192439</v>
      </c>
      <c r="AK13" s="70">
        <v>8.934707903780069</v>
      </c>
      <c r="AL13" s="70">
        <v>18.556701030927837</v>
      </c>
      <c r="AM13" s="92">
        <v>14542</v>
      </c>
      <c r="AN13" s="92">
        <v>26250</v>
      </c>
      <c r="AO13" s="70">
        <v>66.32302405498281</v>
      </c>
      <c r="AP13" s="92">
        <v>291</v>
      </c>
      <c r="AQ13" s="92">
        <v>71</v>
      </c>
      <c r="AR13" s="92">
        <v>113</v>
      </c>
      <c r="AS13" s="92">
        <v>178</v>
      </c>
      <c r="AT13" s="92">
        <v>8</v>
      </c>
      <c r="AU13" s="92">
        <v>5</v>
      </c>
      <c r="AV13" s="92">
        <v>88</v>
      </c>
      <c r="AW13" s="92">
        <v>20</v>
      </c>
      <c r="AX13" s="92">
        <v>25</v>
      </c>
      <c r="AY13" s="92">
        <v>23</v>
      </c>
      <c r="AZ13" s="92">
        <v>29</v>
      </c>
      <c r="BA13" s="92">
        <v>7</v>
      </c>
      <c r="BB13" s="92">
        <v>0</v>
      </c>
      <c r="BC13" s="92">
        <v>37</v>
      </c>
      <c r="BD13" s="92">
        <v>1</v>
      </c>
      <c r="BE13" s="92">
        <v>0</v>
      </c>
      <c r="BF13" s="92">
        <v>35</v>
      </c>
      <c r="BG13" s="92">
        <v>0</v>
      </c>
      <c r="BH13" s="92">
        <v>0</v>
      </c>
      <c r="BI13" s="70">
        <v>38.144329896907216</v>
      </c>
      <c r="BJ13" s="104">
        <v>5.5</v>
      </c>
      <c r="BK13" s="104">
        <v>4.2</v>
      </c>
      <c r="BL13" s="104">
        <v>2.7</v>
      </c>
      <c r="BM13" s="104">
        <v>8.9</v>
      </c>
      <c r="BN13" s="104">
        <v>5</v>
      </c>
      <c r="BO13" s="104">
        <v>2.2999999999999998</v>
      </c>
      <c r="BP13" s="104">
        <v>3.9</v>
      </c>
      <c r="BQ13" s="104">
        <v>8</v>
      </c>
      <c r="BR13" s="104">
        <v>4.8</v>
      </c>
      <c r="BS13" s="104">
        <v>5.8</v>
      </c>
      <c r="BT13" s="104">
        <v>4.2</v>
      </c>
      <c r="BU13" s="104">
        <v>8.3000000000000007</v>
      </c>
      <c r="BV13" s="104">
        <v>14.1</v>
      </c>
      <c r="BW13" s="104">
        <v>5.9</v>
      </c>
      <c r="BX13" s="104">
        <v>5.8</v>
      </c>
      <c r="BY13" s="104">
        <v>2.2000000000000002</v>
      </c>
      <c r="BZ13" s="104">
        <v>3.8</v>
      </c>
      <c r="CA13" s="104">
        <v>4.5999999999999996</v>
      </c>
      <c r="CB13" s="104">
        <v>12.399999999999999</v>
      </c>
      <c r="CC13" s="104">
        <v>65.3</v>
      </c>
      <c r="CD13" s="104">
        <v>22.299999999999997</v>
      </c>
    </row>
    <row r="14" spans="1:82" x14ac:dyDescent="0.25">
      <c r="A14" s="69" t="s">
        <v>1222</v>
      </c>
      <c r="B14" s="69" t="s">
        <v>1223</v>
      </c>
      <c r="C14" s="69" t="s">
        <v>1224</v>
      </c>
      <c r="D14" s="69" t="s">
        <v>855</v>
      </c>
      <c r="E14" s="69" t="s">
        <v>856</v>
      </c>
      <c r="F14" s="69" t="s">
        <v>542</v>
      </c>
      <c r="G14" s="69" t="s">
        <v>1225</v>
      </c>
      <c r="H14" s="69" t="s">
        <v>1226</v>
      </c>
      <c r="I14" s="115" t="s">
        <v>1226</v>
      </c>
      <c r="J14" s="69">
        <v>5450524</v>
      </c>
      <c r="K14" s="69" t="s">
        <v>230</v>
      </c>
      <c r="L14" s="98">
        <v>7.0571509489561288</v>
      </c>
      <c r="M14" s="92">
        <v>2896</v>
      </c>
      <c r="N14" s="70">
        <v>410.36390194096202</v>
      </c>
      <c r="O14" s="92">
        <v>1228</v>
      </c>
      <c r="P14" s="70">
        <v>2.35</v>
      </c>
      <c r="Q14" s="92">
        <v>2886</v>
      </c>
      <c r="R14" s="92">
        <v>73</v>
      </c>
      <c r="S14" s="92">
        <v>61</v>
      </c>
      <c r="T14" s="92">
        <v>71</v>
      </c>
      <c r="U14" s="92">
        <v>95</v>
      </c>
      <c r="V14" s="92">
        <v>122</v>
      </c>
      <c r="W14" s="92">
        <v>86</v>
      </c>
      <c r="X14" s="92">
        <v>62</v>
      </c>
      <c r="Y14" s="92">
        <v>68</v>
      </c>
      <c r="Z14" s="92">
        <v>59</v>
      </c>
      <c r="AA14" s="92">
        <v>104</v>
      </c>
      <c r="AB14" s="92">
        <v>70</v>
      </c>
      <c r="AC14" s="92">
        <v>204</v>
      </c>
      <c r="AD14" s="92">
        <v>44</v>
      </c>
      <c r="AE14" s="92">
        <v>47</v>
      </c>
      <c r="AF14" s="92">
        <v>18</v>
      </c>
      <c r="AG14" s="92">
        <v>44</v>
      </c>
      <c r="AH14" s="70">
        <v>16.693811074918568</v>
      </c>
      <c r="AI14" s="70">
        <v>17.67100977198697</v>
      </c>
      <c r="AJ14" s="70">
        <v>22.394136807817588</v>
      </c>
      <c r="AK14" s="70">
        <v>8.4690553745928341</v>
      </c>
      <c r="AL14" s="70">
        <v>34.77198697068404</v>
      </c>
      <c r="AM14" s="92">
        <v>27064</v>
      </c>
      <c r="AN14" s="92">
        <v>42245</v>
      </c>
      <c r="AO14" s="70">
        <v>51.954397394136805</v>
      </c>
      <c r="AP14" s="92">
        <v>1228</v>
      </c>
      <c r="AQ14" s="92">
        <v>223</v>
      </c>
      <c r="AR14" s="92">
        <v>864</v>
      </c>
      <c r="AS14" s="92">
        <v>364</v>
      </c>
      <c r="AT14" s="92">
        <v>20</v>
      </c>
      <c r="AU14" s="92">
        <v>33</v>
      </c>
      <c r="AV14" s="92">
        <v>147</v>
      </c>
      <c r="AW14" s="92">
        <v>108</v>
      </c>
      <c r="AX14" s="92">
        <v>71</v>
      </c>
      <c r="AY14" s="92">
        <v>124</v>
      </c>
      <c r="AZ14" s="92">
        <v>87</v>
      </c>
      <c r="BA14" s="92">
        <v>48</v>
      </c>
      <c r="BB14" s="92">
        <v>46</v>
      </c>
      <c r="BC14" s="92">
        <v>82</v>
      </c>
      <c r="BD14" s="92">
        <v>59</v>
      </c>
      <c r="BE14" s="92">
        <v>33</v>
      </c>
      <c r="BF14" s="92">
        <v>296</v>
      </c>
      <c r="BG14" s="92">
        <v>47</v>
      </c>
      <c r="BH14" s="92">
        <v>14</v>
      </c>
      <c r="BI14" s="70">
        <v>29.641693811074919</v>
      </c>
      <c r="BJ14" s="104">
        <v>6.4</v>
      </c>
      <c r="BK14" s="104">
        <v>6.9</v>
      </c>
      <c r="BL14" s="104">
        <v>3.7</v>
      </c>
      <c r="BM14" s="104">
        <v>4.7</v>
      </c>
      <c r="BN14" s="104">
        <v>5.0999999999999996</v>
      </c>
      <c r="BO14" s="104">
        <v>5</v>
      </c>
      <c r="BP14" s="104">
        <v>4.8</v>
      </c>
      <c r="BQ14" s="104">
        <v>5.5</v>
      </c>
      <c r="BR14" s="104">
        <v>7</v>
      </c>
      <c r="BS14" s="104">
        <v>7</v>
      </c>
      <c r="BT14" s="104">
        <v>8.4</v>
      </c>
      <c r="BU14" s="104">
        <v>7.8</v>
      </c>
      <c r="BV14" s="104">
        <v>7.8</v>
      </c>
      <c r="BW14" s="104">
        <v>5.4</v>
      </c>
      <c r="BX14" s="104">
        <v>7.2</v>
      </c>
      <c r="BY14" s="104">
        <v>1.9</v>
      </c>
      <c r="BZ14" s="104">
        <v>2.9</v>
      </c>
      <c r="CA14" s="104">
        <v>2.4</v>
      </c>
      <c r="CB14" s="104">
        <v>17</v>
      </c>
      <c r="CC14" s="104">
        <v>63.099999999999994</v>
      </c>
      <c r="CD14" s="104">
        <v>19.8</v>
      </c>
    </row>
    <row r="15" spans="1:82" x14ac:dyDescent="0.25">
      <c r="A15" s="69" t="s">
        <v>1657</v>
      </c>
      <c r="B15" s="69" t="s">
        <v>1658</v>
      </c>
      <c r="C15" s="69" t="s">
        <v>1659</v>
      </c>
      <c r="D15" s="69" t="s">
        <v>855</v>
      </c>
      <c r="E15" s="69" t="s">
        <v>856</v>
      </c>
      <c r="F15" s="69" t="s">
        <v>542</v>
      </c>
      <c r="G15" s="69" t="s">
        <v>1660</v>
      </c>
      <c r="H15" s="69" t="s">
        <v>1661</v>
      </c>
      <c r="I15" s="115" t="s">
        <v>1661</v>
      </c>
      <c r="J15" s="69">
        <v>5478964</v>
      </c>
      <c r="K15" s="69" t="s">
        <v>313</v>
      </c>
      <c r="L15" s="98">
        <v>0.25747154219322915</v>
      </c>
      <c r="M15" s="92">
        <v>233</v>
      </c>
      <c r="N15" s="70">
        <v>904.95438064815892</v>
      </c>
      <c r="O15" s="92">
        <v>89</v>
      </c>
      <c r="P15" s="70">
        <v>2.62</v>
      </c>
      <c r="Q15" s="92">
        <v>233</v>
      </c>
      <c r="R15" s="92">
        <v>0</v>
      </c>
      <c r="S15" s="92">
        <v>0</v>
      </c>
      <c r="T15" s="92">
        <v>15</v>
      </c>
      <c r="U15" s="92">
        <v>2</v>
      </c>
      <c r="V15" s="92">
        <v>12</v>
      </c>
      <c r="W15" s="92">
        <v>0</v>
      </c>
      <c r="X15" s="92">
        <v>8</v>
      </c>
      <c r="Y15" s="92">
        <v>0</v>
      </c>
      <c r="Z15" s="92">
        <v>2</v>
      </c>
      <c r="AA15" s="92">
        <v>10</v>
      </c>
      <c r="AB15" s="92">
        <v>8</v>
      </c>
      <c r="AC15" s="92">
        <v>20</v>
      </c>
      <c r="AD15" s="92">
        <v>10</v>
      </c>
      <c r="AE15" s="92">
        <v>0</v>
      </c>
      <c r="AF15" s="92">
        <v>0</v>
      </c>
      <c r="AG15" s="92">
        <v>2</v>
      </c>
      <c r="AH15" s="70">
        <v>16.853932584269664</v>
      </c>
      <c r="AI15" s="70">
        <v>15.730337078651685</v>
      </c>
      <c r="AJ15" s="70">
        <v>11.235955056179774</v>
      </c>
      <c r="AK15" s="70">
        <v>11.235955056179774</v>
      </c>
      <c r="AL15" s="70">
        <v>44.943820224719097</v>
      </c>
      <c r="AM15" s="92">
        <v>27042</v>
      </c>
      <c r="AN15" s="92">
        <v>54028</v>
      </c>
      <c r="AO15" s="70">
        <v>41.573033707865171</v>
      </c>
      <c r="AP15" s="92">
        <v>89</v>
      </c>
      <c r="AQ15" s="92">
        <v>13</v>
      </c>
      <c r="AR15" s="92">
        <v>80</v>
      </c>
      <c r="AS15" s="92">
        <v>9</v>
      </c>
      <c r="AT15" s="92">
        <v>0</v>
      </c>
      <c r="AU15" s="92">
        <v>0</v>
      </c>
      <c r="AV15" s="92">
        <v>15</v>
      </c>
      <c r="AW15" s="92">
        <v>12</v>
      </c>
      <c r="AX15" s="92">
        <v>2</v>
      </c>
      <c r="AY15" s="92">
        <v>0</v>
      </c>
      <c r="AZ15" s="92">
        <v>8</v>
      </c>
      <c r="BA15" s="92">
        <v>0</v>
      </c>
      <c r="BB15" s="92">
        <v>0</v>
      </c>
      <c r="BC15" s="92">
        <v>15</v>
      </c>
      <c r="BD15" s="92">
        <v>2</v>
      </c>
      <c r="BE15" s="92">
        <v>1</v>
      </c>
      <c r="BF15" s="92">
        <v>29</v>
      </c>
      <c r="BG15" s="92">
        <v>3</v>
      </c>
      <c r="BH15" s="92">
        <v>0</v>
      </c>
      <c r="BI15" s="70">
        <v>17.977528089887642</v>
      </c>
      <c r="BJ15" s="104">
        <v>10.7</v>
      </c>
      <c r="BK15" s="104">
        <v>8.6</v>
      </c>
      <c r="BL15" s="104">
        <v>0.9</v>
      </c>
      <c r="BM15" s="104">
        <v>8.1999999999999993</v>
      </c>
      <c r="BN15" s="104">
        <v>5.6</v>
      </c>
      <c r="BO15" s="104">
        <v>3.4</v>
      </c>
      <c r="BP15" s="104">
        <v>2.1</v>
      </c>
      <c r="BQ15" s="104">
        <v>18.5</v>
      </c>
      <c r="BR15" s="104">
        <v>9.4</v>
      </c>
      <c r="BS15" s="104">
        <v>1.3</v>
      </c>
      <c r="BT15" s="104">
        <v>2.6</v>
      </c>
      <c r="BU15" s="104">
        <v>1.3</v>
      </c>
      <c r="BV15" s="104">
        <v>3.4</v>
      </c>
      <c r="BW15" s="104">
        <v>4.7</v>
      </c>
      <c r="BX15" s="104">
        <v>1.7</v>
      </c>
      <c r="BY15" s="104">
        <v>0</v>
      </c>
      <c r="BZ15" s="104">
        <v>3</v>
      </c>
      <c r="CA15" s="104">
        <v>14.6</v>
      </c>
      <c r="CB15" s="104">
        <v>20.199999999999996</v>
      </c>
      <c r="CC15" s="104">
        <v>55.79999999999999</v>
      </c>
      <c r="CD15" s="104">
        <v>24</v>
      </c>
    </row>
    <row r="16" spans="1:82" x14ac:dyDescent="0.25">
      <c r="A16" s="69" t="s">
        <v>1787</v>
      </c>
      <c r="B16" s="69" t="s">
        <v>1788</v>
      </c>
      <c r="C16" s="69" t="s">
        <v>1789</v>
      </c>
      <c r="D16" s="69" t="s">
        <v>855</v>
      </c>
      <c r="E16" s="69" t="s">
        <v>856</v>
      </c>
      <c r="F16" s="69" t="s">
        <v>542</v>
      </c>
      <c r="G16" s="69" t="s">
        <v>1790</v>
      </c>
      <c r="H16" s="69" t="s">
        <v>1791</v>
      </c>
      <c r="I16" s="115" t="s">
        <v>1791</v>
      </c>
      <c r="J16" s="69">
        <v>5486836</v>
      </c>
      <c r="K16" s="69" t="s">
        <v>338</v>
      </c>
      <c r="L16" s="98">
        <v>0.33093362939791682</v>
      </c>
      <c r="M16" s="92">
        <v>446</v>
      </c>
      <c r="N16" s="70">
        <v>1347.7022592458459</v>
      </c>
      <c r="O16" s="92">
        <v>214</v>
      </c>
      <c r="P16" s="70">
        <v>2.08</v>
      </c>
      <c r="Q16" s="92">
        <v>446</v>
      </c>
      <c r="R16" s="92">
        <v>53</v>
      </c>
      <c r="S16" s="92">
        <v>44</v>
      </c>
      <c r="T16" s="92">
        <v>28</v>
      </c>
      <c r="U16" s="92">
        <v>11</v>
      </c>
      <c r="V16" s="92">
        <v>0</v>
      </c>
      <c r="W16" s="92">
        <v>4</v>
      </c>
      <c r="X16" s="92">
        <v>14</v>
      </c>
      <c r="Y16" s="92">
        <v>7</v>
      </c>
      <c r="Z16" s="92">
        <v>6</v>
      </c>
      <c r="AA16" s="92">
        <v>10</v>
      </c>
      <c r="AB16" s="92">
        <v>7</v>
      </c>
      <c r="AC16" s="92">
        <v>17</v>
      </c>
      <c r="AD16" s="92">
        <v>0</v>
      </c>
      <c r="AE16" s="92">
        <v>6</v>
      </c>
      <c r="AF16" s="92">
        <v>0</v>
      </c>
      <c r="AG16" s="92">
        <v>7</v>
      </c>
      <c r="AH16" s="70">
        <v>58.411214953271028</v>
      </c>
      <c r="AI16" s="70">
        <v>5.1401869158878499</v>
      </c>
      <c r="AJ16" s="70">
        <v>14.485981308411214</v>
      </c>
      <c r="AK16" s="70">
        <v>4.6728971962616823</v>
      </c>
      <c r="AL16" s="70">
        <v>17.289719626168225</v>
      </c>
      <c r="AM16" s="92">
        <v>16954</v>
      </c>
      <c r="AN16" s="92">
        <v>16190</v>
      </c>
      <c r="AO16" s="70">
        <v>75.233644859813083</v>
      </c>
      <c r="AP16" s="92">
        <v>214</v>
      </c>
      <c r="AQ16" s="92">
        <v>88</v>
      </c>
      <c r="AR16" s="92">
        <v>129</v>
      </c>
      <c r="AS16" s="92">
        <v>85</v>
      </c>
      <c r="AT16" s="92">
        <v>20</v>
      </c>
      <c r="AU16" s="92">
        <v>30</v>
      </c>
      <c r="AV16" s="92">
        <v>65</v>
      </c>
      <c r="AW16" s="92">
        <v>7</v>
      </c>
      <c r="AX16" s="92">
        <v>8</v>
      </c>
      <c r="AY16" s="92">
        <v>0</v>
      </c>
      <c r="AZ16" s="92">
        <v>18</v>
      </c>
      <c r="BA16" s="92">
        <v>9</v>
      </c>
      <c r="BB16" s="92">
        <v>0</v>
      </c>
      <c r="BC16" s="92">
        <v>15</v>
      </c>
      <c r="BD16" s="92">
        <v>2</v>
      </c>
      <c r="BE16" s="92">
        <v>0</v>
      </c>
      <c r="BF16" s="92">
        <v>30</v>
      </c>
      <c r="BG16" s="92">
        <v>0</v>
      </c>
      <c r="BH16" s="92">
        <v>0</v>
      </c>
      <c r="BI16" s="70">
        <v>30.373831775700932</v>
      </c>
      <c r="BJ16" s="104">
        <v>0</v>
      </c>
      <c r="BK16" s="104">
        <v>7</v>
      </c>
      <c r="BL16" s="104">
        <v>7.8</v>
      </c>
      <c r="BM16" s="104">
        <v>6.7</v>
      </c>
      <c r="BN16" s="104">
        <v>3.4</v>
      </c>
      <c r="BO16" s="104">
        <v>2</v>
      </c>
      <c r="BP16" s="104">
        <v>3.8</v>
      </c>
      <c r="BQ16" s="104">
        <v>8.1</v>
      </c>
      <c r="BR16" s="104">
        <v>4.3</v>
      </c>
      <c r="BS16" s="104">
        <v>11.9</v>
      </c>
      <c r="BT16" s="104">
        <v>5.8</v>
      </c>
      <c r="BU16" s="104">
        <v>7.4</v>
      </c>
      <c r="BV16" s="104">
        <v>14.1</v>
      </c>
      <c r="BW16" s="104">
        <v>4.7</v>
      </c>
      <c r="BX16" s="104">
        <v>4</v>
      </c>
      <c r="BY16" s="104">
        <v>3.1</v>
      </c>
      <c r="BZ16" s="104">
        <v>4.3</v>
      </c>
      <c r="CA16" s="104">
        <v>1.6</v>
      </c>
      <c r="CB16" s="104">
        <v>14.8</v>
      </c>
      <c r="CC16" s="104">
        <v>67.5</v>
      </c>
      <c r="CD16" s="104">
        <v>17.7</v>
      </c>
    </row>
    <row r="17" spans="1:82" s="19" customFormat="1" x14ac:dyDescent="0.25">
      <c r="A17" s="75" t="s">
        <v>8</v>
      </c>
      <c r="B17" s="76" t="s">
        <v>2118</v>
      </c>
      <c r="C17" s="75"/>
      <c r="D17" s="75"/>
      <c r="E17" s="75"/>
      <c r="F17" s="75"/>
      <c r="G17" s="75"/>
      <c r="H17" s="75"/>
      <c r="I17" s="116"/>
      <c r="J17" s="75">
        <v>54005</v>
      </c>
      <c r="K17" s="75" t="s">
        <v>7</v>
      </c>
      <c r="L17" s="99">
        <v>502.87087152381906</v>
      </c>
      <c r="M17" s="93">
        <v>23236</v>
      </c>
      <c r="N17" s="77">
        <v>46.206693041474765</v>
      </c>
      <c r="O17" s="93">
        <v>9298</v>
      </c>
      <c r="P17" s="77">
        <v>2.4900000000000002</v>
      </c>
      <c r="Q17" s="93">
        <v>23108</v>
      </c>
      <c r="R17" s="93">
        <v>1212</v>
      </c>
      <c r="S17" s="93">
        <v>537</v>
      </c>
      <c r="T17" s="93">
        <v>862</v>
      </c>
      <c r="U17" s="93">
        <v>660</v>
      </c>
      <c r="V17" s="93">
        <v>532</v>
      </c>
      <c r="W17" s="93">
        <v>469</v>
      </c>
      <c r="X17" s="93">
        <v>575</v>
      </c>
      <c r="Y17" s="93">
        <v>529</v>
      </c>
      <c r="Z17" s="93">
        <v>292</v>
      </c>
      <c r="AA17" s="93">
        <v>711</v>
      </c>
      <c r="AB17" s="93">
        <v>878</v>
      </c>
      <c r="AC17" s="93">
        <v>1001</v>
      </c>
      <c r="AD17" s="93">
        <v>466</v>
      </c>
      <c r="AE17" s="93">
        <v>322</v>
      </c>
      <c r="AF17" s="93">
        <v>122</v>
      </c>
      <c r="AG17" s="93">
        <v>130</v>
      </c>
      <c r="AH17" s="77">
        <v>28.081307808130777</v>
      </c>
      <c r="AI17" s="77">
        <v>12.819961281996129</v>
      </c>
      <c r="AJ17" s="77">
        <v>20.0580770058077</v>
      </c>
      <c r="AK17" s="77">
        <v>7.6468057646805772</v>
      </c>
      <c r="AL17" s="77">
        <v>31.393848139384811</v>
      </c>
      <c r="AM17" s="93">
        <v>20992</v>
      </c>
      <c r="AN17" s="93">
        <v>37955</v>
      </c>
      <c r="AO17" s="77">
        <v>57.818885781888575</v>
      </c>
      <c r="AP17" s="93">
        <v>9298</v>
      </c>
      <c r="AQ17" s="93">
        <v>1857</v>
      </c>
      <c r="AR17" s="93">
        <v>7148</v>
      </c>
      <c r="AS17" s="93">
        <v>2150</v>
      </c>
      <c r="AT17" s="93">
        <v>482</v>
      </c>
      <c r="AU17" s="93">
        <v>336</v>
      </c>
      <c r="AV17" s="93">
        <v>1416</v>
      </c>
      <c r="AW17" s="93">
        <v>898</v>
      </c>
      <c r="AX17" s="93">
        <v>258</v>
      </c>
      <c r="AY17" s="93">
        <v>451</v>
      </c>
      <c r="AZ17" s="93">
        <v>978</v>
      </c>
      <c r="BA17" s="93">
        <v>253</v>
      </c>
      <c r="BB17" s="93">
        <v>128</v>
      </c>
      <c r="BC17" s="93">
        <v>1201</v>
      </c>
      <c r="BD17" s="93">
        <v>199</v>
      </c>
      <c r="BE17" s="93">
        <v>46</v>
      </c>
      <c r="BF17" s="93">
        <v>1836</v>
      </c>
      <c r="BG17" s="93">
        <v>151</v>
      </c>
      <c r="BH17" s="93">
        <v>38</v>
      </c>
      <c r="BI17" s="77">
        <v>22.359647235964726</v>
      </c>
      <c r="BJ17" s="105">
        <v>5.4</v>
      </c>
      <c r="BK17" s="105">
        <v>6.8</v>
      </c>
      <c r="BL17" s="105">
        <v>5.7</v>
      </c>
      <c r="BM17" s="105">
        <v>6.2</v>
      </c>
      <c r="BN17" s="105">
        <v>5.0999999999999996</v>
      </c>
      <c r="BO17" s="105">
        <v>5.3</v>
      </c>
      <c r="BP17" s="105">
        <v>5</v>
      </c>
      <c r="BQ17" s="105">
        <v>6.6</v>
      </c>
      <c r="BR17" s="105">
        <v>7.2</v>
      </c>
      <c r="BS17" s="105">
        <v>6.7</v>
      </c>
      <c r="BT17" s="105">
        <v>6.9</v>
      </c>
      <c r="BU17" s="105">
        <v>7.5</v>
      </c>
      <c r="BV17" s="105">
        <v>8</v>
      </c>
      <c r="BW17" s="105">
        <v>5.8</v>
      </c>
      <c r="BX17" s="105">
        <v>4.9000000000000004</v>
      </c>
      <c r="BY17" s="105">
        <v>3.1</v>
      </c>
      <c r="BZ17" s="105">
        <v>2.2999999999999998</v>
      </c>
      <c r="CA17" s="105">
        <v>1.5</v>
      </c>
      <c r="CB17" s="105">
        <v>17.899999999999999</v>
      </c>
      <c r="CC17" s="105">
        <v>64.5</v>
      </c>
      <c r="CD17" s="105">
        <v>17.599999999999998</v>
      </c>
    </row>
    <row r="18" spans="1:82" s="82" customFormat="1" x14ac:dyDescent="0.25">
      <c r="A18" s="80" t="s">
        <v>1832</v>
      </c>
      <c r="B18" s="80" t="s">
        <v>1833</v>
      </c>
      <c r="C18" s="80" t="s">
        <v>1834</v>
      </c>
      <c r="D18" s="80" t="s">
        <v>751</v>
      </c>
      <c r="E18" s="80" t="s">
        <v>752</v>
      </c>
      <c r="F18" s="80" t="s">
        <v>542</v>
      </c>
      <c r="G18" s="80" t="s">
        <v>1835</v>
      </c>
      <c r="H18" s="80" t="s">
        <v>1836</v>
      </c>
      <c r="I18" s="114" t="s">
        <v>1836</v>
      </c>
      <c r="J18" s="80" t="s">
        <v>2111</v>
      </c>
      <c r="K18" s="80" t="s">
        <v>2111</v>
      </c>
      <c r="L18" s="97">
        <v>512.45301512490619</v>
      </c>
      <c r="M18" s="91">
        <v>11339</v>
      </c>
      <c r="N18" s="81">
        <v>22.12690659500991</v>
      </c>
      <c r="O18" s="91">
        <v>4332</v>
      </c>
      <c r="P18" s="81">
        <v>2.538550323176362</v>
      </c>
      <c r="Q18" s="91">
        <v>10997</v>
      </c>
      <c r="R18" s="91">
        <v>489</v>
      </c>
      <c r="S18" s="91">
        <v>300</v>
      </c>
      <c r="T18" s="91">
        <v>273</v>
      </c>
      <c r="U18" s="91">
        <v>290</v>
      </c>
      <c r="V18" s="91">
        <v>276</v>
      </c>
      <c r="W18" s="91">
        <v>306</v>
      </c>
      <c r="X18" s="91">
        <v>117</v>
      </c>
      <c r="Y18" s="91">
        <v>244</v>
      </c>
      <c r="Z18" s="91">
        <v>106</v>
      </c>
      <c r="AA18" s="91">
        <v>396</v>
      </c>
      <c r="AB18" s="91">
        <v>473</v>
      </c>
      <c r="AC18" s="91">
        <v>440</v>
      </c>
      <c r="AD18" s="91">
        <v>387</v>
      </c>
      <c r="AE18" s="91">
        <v>141</v>
      </c>
      <c r="AF18" s="91">
        <v>64</v>
      </c>
      <c r="AG18" s="91">
        <v>30</v>
      </c>
      <c r="AH18" s="81">
        <v>24.51523545706371</v>
      </c>
      <c r="AI18" s="81">
        <v>13.06555863342567</v>
      </c>
      <c r="AJ18" s="81">
        <v>17.843951985226223</v>
      </c>
      <c r="AK18" s="81">
        <v>9.1412742382271475</v>
      </c>
      <c r="AL18" s="81">
        <v>35.433979686057249</v>
      </c>
      <c r="AM18" s="91">
        <v>20633</v>
      </c>
      <c r="AN18" s="91">
        <v>41266</v>
      </c>
      <c r="AO18" s="81">
        <v>52.977839335180057</v>
      </c>
      <c r="AP18" s="91">
        <v>4332</v>
      </c>
      <c r="AQ18" s="91">
        <v>1620</v>
      </c>
      <c r="AR18" s="91">
        <v>3519</v>
      </c>
      <c r="AS18" s="91">
        <v>813</v>
      </c>
      <c r="AT18" s="91">
        <v>243</v>
      </c>
      <c r="AU18" s="91">
        <v>176</v>
      </c>
      <c r="AV18" s="91">
        <v>415</v>
      </c>
      <c r="AW18" s="91">
        <v>403</v>
      </c>
      <c r="AX18" s="91">
        <v>236</v>
      </c>
      <c r="AY18" s="91">
        <v>171</v>
      </c>
      <c r="AZ18" s="91">
        <v>340</v>
      </c>
      <c r="BA18" s="91">
        <v>19</v>
      </c>
      <c r="BB18" s="91">
        <v>35</v>
      </c>
      <c r="BC18" s="91">
        <v>776</v>
      </c>
      <c r="BD18" s="91">
        <v>64</v>
      </c>
      <c r="BE18" s="91">
        <v>19</v>
      </c>
      <c r="BF18" s="91">
        <v>991</v>
      </c>
      <c r="BG18" s="91">
        <v>12</v>
      </c>
      <c r="BH18" s="91">
        <v>8</v>
      </c>
      <c r="BI18" s="81">
        <v>14.958448753462603</v>
      </c>
      <c r="BJ18" s="103">
        <v>5.4</v>
      </c>
      <c r="BK18" s="103">
        <v>6</v>
      </c>
      <c r="BL18" s="103">
        <v>5.3</v>
      </c>
      <c r="BM18" s="103">
        <v>6.2</v>
      </c>
      <c r="BN18" s="103">
        <v>4.8</v>
      </c>
      <c r="BO18" s="103">
        <v>5.8</v>
      </c>
      <c r="BP18" s="103">
        <v>5.2</v>
      </c>
      <c r="BQ18" s="103">
        <v>5.5</v>
      </c>
      <c r="BR18" s="103">
        <v>5.9</v>
      </c>
      <c r="BS18" s="103">
        <v>6.5</v>
      </c>
      <c r="BT18" s="103">
        <v>7.4</v>
      </c>
      <c r="BU18" s="103">
        <v>7.4</v>
      </c>
      <c r="BV18" s="103">
        <v>8.1</v>
      </c>
      <c r="BW18" s="103">
        <v>5.6</v>
      </c>
      <c r="BX18" s="103">
        <v>6.6</v>
      </c>
      <c r="BY18" s="103">
        <v>4.5</v>
      </c>
      <c r="BZ18" s="103">
        <v>2.1</v>
      </c>
      <c r="CA18" s="103">
        <v>1.7</v>
      </c>
      <c r="CB18" s="103">
        <v>16.7</v>
      </c>
      <c r="CC18" s="103">
        <v>62.8</v>
      </c>
      <c r="CD18" s="103">
        <v>20.5</v>
      </c>
    </row>
    <row r="19" spans="1:82" x14ac:dyDescent="0.25">
      <c r="A19" s="69" t="s">
        <v>748</v>
      </c>
      <c r="B19" s="69" t="s">
        <v>749</v>
      </c>
      <c r="C19" s="69" t="s">
        <v>750</v>
      </c>
      <c r="D19" s="69" t="s">
        <v>751</v>
      </c>
      <c r="E19" s="69" t="s">
        <v>752</v>
      </c>
      <c r="F19" s="69" t="s">
        <v>542</v>
      </c>
      <c r="G19" s="69" t="s">
        <v>753</v>
      </c>
      <c r="H19" s="69" t="s">
        <v>754</v>
      </c>
      <c r="I19" s="115" t="s">
        <v>754</v>
      </c>
      <c r="J19" s="69">
        <v>5411716</v>
      </c>
      <c r="K19" s="69" t="s">
        <v>145</v>
      </c>
      <c r="L19" s="98">
        <v>1.0891731154131634</v>
      </c>
      <c r="M19" s="92">
        <v>604</v>
      </c>
      <c r="N19" s="70">
        <v>554.54912672066882</v>
      </c>
      <c r="O19" s="92">
        <v>220</v>
      </c>
      <c r="P19" s="70">
        <v>2.75</v>
      </c>
      <c r="Q19" s="92">
        <v>604</v>
      </c>
      <c r="R19" s="92">
        <v>17</v>
      </c>
      <c r="S19" s="92">
        <v>23</v>
      </c>
      <c r="T19" s="92">
        <v>14</v>
      </c>
      <c r="U19" s="92">
        <v>11</v>
      </c>
      <c r="V19" s="92">
        <v>19</v>
      </c>
      <c r="W19" s="92">
        <v>29</v>
      </c>
      <c r="X19" s="92">
        <v>4</v>
      </c>
      <c r="Y19" s="92">
        <v>0</v>
      </c>
      <c r="Z19" s="92">
        <v>35</v>
      </c>
      <c r="AA19" s="92">
        <v>7</v>
      </c>
      <c r="AB19" s="92">
        <v>28</v>
      </c>
      <c r="AC19" s="92">
        <v>14</v>
      </c>
      <c r="AD19" s="92">
        <v>12</v>
      </c>
      <c r="AE19" s="92">
        <v>3</v>
      </c>
      <c r="AF19" s="92">
        <v>0</v>
      </c>
      <c r="AG19" s="92">
        <v>4</v>
      </c>
      <c r="AH19" s="70">
        <v>24.545454545454547</v>
      </c>
      <c r="AI19" s="70">
        <v>13.636363636363635</v>
      </c>
      <c r="AJ19" s="70">
        <v>30.909090909090907</v>
      </c>
      <c r="AK19" s="70">
        <v>3.1818181818181817</v>
      </c>
      <c r="AL19" s="70">
        <v>27.727272727272727</v>
      </c>
      <c r="AM19" s="92">
        <v>20443</v>
      </c>
      <c r="AN19" s="92">
        <v>34659</v>
      </c>
      <c r="AO19" s="70">
        <v>53.181818181818187</v>
      </c>
      <c r="AP19" s="92">
        <v>220</v>
      </c>
      <c r="AQ19" s="92">
        <v>87</v>
      </c>
      <c r="AR19" s="92">
        <v>162</v>
      </c>
      <c r="AS19" s="92">
        <v>58</v>
      </c>
      <c r="AT19" s="92">
        <v>5</v>
      </c>
      <c r="AU19" s="92">
        <v>17</v>
      </c>
      <c r="AV19" s="92">
        <v>32</v>
      </c>
      <c r="AW19" s="92">
        <v>31</v>
      </c>
      <c r="AX19" s="92">
        <v>9</v>
      </c>
      <c r="AY19" s="92">
        <v>12</v>
      </c>
      <c r="AZ19" s="92">
        <v>16</v>
      </c>
      <c r="BA19" s="92">
        <v>23</v>
      </c>
      <c r="BB19" s="92">
        <v>0</v>
      </c>
      <c r="BC19" s="92">
        <v>35</v>
      </c>
      <c r="BD19" s="92">
        <v>0</v>
      </c>
      <c r="BE19" s="92">
        <v>0</v>
      </c>
      <c r="BF19" s="92">
        <v>33</v>
      </c>
      <c r="BG19" s="92">
        <v>0</v>
      </c>
      <c r="BH19" s="92">
        <v>0</v>
      </c>
      <c r="BI19" s="70">
        <v>20</v>
      </c>
      <c r="BJ19" s="104">
        <v>11.8</v>
      </c>
      <c r="BK19" s="104">
        <v>7.6</v>
      </c>
      <c r="BL19" s="104">
        <v>4.0999999999999996</v>
      </c>
      <c r="BM19" s="104">
        <v>9.4</v>
      </c>
      <c r="BN19" s="104">
        <v>2.2000000000000002</v>
      </c>
      <c r="BO19" s="104">
        <v>10.8</v>
      </c>
      <c r="BP19" s="104">
        <v>1.8</v>
      </c>
      <c r="BQ19" s="104">
        <v>4.5</v>
      </c>
      <c r="BR19" s="104">
        <v>4.3</v>
      </c>
      <c r="BS19" s="104">
        <v>6.6</v>
      </c>
      <c r="BT19" s="104">
        <v>3.1</v>
      </c>
      <c r="BU19" s="104">
        <v>9.3000000000000007</v>
      </c>
      <c r="BV19" s="104">
        <v>2.2999999999999998</v>
      </c>
      <c r="BW19" s="104">
        <v>8.4</v>
      </c>
      <c r="BX19" s="104">
        <v>2.2999999999999998</v>
      </c>
      <c r="BY19" s="104">
        <v>7</v>
      </c>
      <c r="BZ19" s="104">
        <v>0.3</v>
      </c>
      <c r="CA19" s="104">
        <v>4.0999999999999996</v>
      </c>
      <c r="CB19" s="104">
        <v>23.5</v>
      </c>
      <c r="CC19" s="104">
        <v>54.3</v>
      </c>
      <c r="CD19" s="104">
        <v>22.1</v>
      </c>
    </row>
    <row r="20" spans="1:82" x14ac:dyDescent="0.25">
      <c r="A20" s="69" t="s">
        <v>948</v>
      </c>
      <c r="B20" s="69" t="s">
        <v>949</v>
      </c>
      <c r="C20" s="69" t="s">
        <v>950</v>
      </c>
      <c r="D20" s="69" t="s">
        <v>751</v>
      </c>
      <c r="E20" s="69" t="s">
        <v>752</v>
      </c>
      <c r="F20" s="69" t="s">
        <v>542</v>
      </c>
      <c r="G20" s="69" t="s">
        <v>951</v>
      </c>
      <c r="H20" s="69" t="s">
        <v>952</v>
      </c>
      <c r="I20" s="115" t="s">
        <v>952</v>
      </c>
      <c r="J20" s="69">
        <v>5427868</v>
      </c>
      <c r="K20" s="69" t="s">
        <v>180</v>
      </c>
      <c r="L20" s="98">
        <v>0.65546742934552948</v>
      </c>
      <c r="M20" s="92">
        <v>225</v>
      </c>
      <c r="N20" s="70">
        <v>343.26648423195917</v>
      </c>
      <c r="O20" s="92">
        <v>78</v>
      </c>
      <c r="P20" s="70">
        <v>2.88</v>
      </c>
      <c r="Q20" s="92">
        <v>225</v>
      </c>
      <c r="R20" s="92">
        <v>3</v>
      </c>
      <c r="S20" s="92">
        <v>7</v>
      </c>
      <c r="T20" s="92">
        <v>10</v>
      </c>
      <c r="U20" s="92">
        <v>18</v>
      </c>
      <c r="V20" s="92">
        <v>6</v>
      </c>
      <c r="W20" s="92">
        <v>10</v>
      </c>
      <c r="X20" s="92">
        <v>0</v>
      </c>
      <c r="Y20" s="92">
        <v>6</v>
      </c>
      <c r="Z20" s="92">
        <v>4</v>
      </c>
      <c r="AA20" s="92">
        <v>4</v>
      </c>
      <c r="AB20" s="92">
        <v>5</v>
      </c>
      <c r="AC20" s="92">
        <v>0</v>
      </c>
      <c r="AD20" s="92">
        <v>3</v>
      </c>
      <c r="AE20" s="92">
        <v>2</v>
      </c>
      <c r="AF20" s="92">
        <v>0</v>
      </c>
      <c r="AG20" s="92">
        <v>0</v>
      </c>
      <c r="AH20" s="70">
        <v>25.641025641025639</v>
      </c>
      <c r="AI20" s="70">
        <v>30.76923076923077</v>
      </c>
      <c r="AJ20" s="70">
        <v>25.641025641025639</v>
      </c>
      <c r="AK20" s="70">
        <v>5.1282051282051277</v>
      </c>
      <c r="AL20" s="70">
        <v>12.820512820512819</v>
      </c>
      <c r="AM20" s="92">
        <v>13305</v>
      </c>
      <c r="AN20" s="92">
        <v>25417</v>
      </c>
      <c r="AO20" s="70">
        <v>76.923076923076934</v>
      </c>
      <c r="AP20" s="92">
        <v>78</v>
      </c>
      <c r="AQ20" s="92">
        <v>13</v>
      </c>
      <c r="AR20" s="92">
        <v>56</v>
      </c>
      <c r="AS20" s="92">
        <v>22</v>
      </c>
      <c r="AT20" s="92">
        <v>7</v>
      </c>
      <c r="AU20" s="92">
        <v>2</v>
      </c>
      <c r="AV20" s="92">
        <v>11</v>
      </c>
      <c r="AW20" s="92">
        <v>16</v>
      </c>
      <c r="AX20" s="92">
        <v>10</v>
      </c>
      <c r="AY20" s="92">
        <v>8</v>
      </c>
      <c r="AZ20" s="92">
        <v>10</v>
      </c>
      <c r="BA20" s="92">
        <v>0</v>
      </c>
      <c r="BB20" s="92">
        <v>0</v>
      </c>
      <c r="BC20" s="92">
        <v>7</v>
      </c>
      <c r="BD20" s="92">
        <v>2</v>
      </c>
      <c r="BE20" s="92">
        <v>0</v>
      </c>
      <c r="BF20" s="92">
        <v>5</v>
      </c>
      <c r="BG20" s="92">
        <v>0</v>
      </c>
      <c r="BH20" s="92">
        <v>0</v>
      </c>
      <c r="BI20" s="70">
        <v>24.358974358974358</v>
      </c>
      <c r="BJ20" s="104">
        <v>5.8</v>
      </c>
      <c r="BK20" s="104">
        <v>8.9</v>
      </c>
      <c r="BL20" s="104">
        <v>8.4</v>
      </c>
      <c r="BM20" s="104">
        <v>8.4</v>
      </c>
      <c r="BN20" s="104">
        <v>4.4000000000000004</v>
      </c>
      <c r="BO20" s="104">
        <v>8.9</v>
      </c>
      <c r="BP20" s="104">
        <v>5.8</v>
      </c>
      <c r="BQ20" s="104">
        <v>1.8</v>
      </c>
      <c r="BR20" s="104">
        <v>5.8</v>
      </c>
      <c r="BS20" s="104">
        <v>5.3</v>
      </c>
      <c r="BT20" s="104">
        <v>4.4000000000000004</v>
      </c>
      <c r="BU20" s="104">
        <v>2.7</v>
      </c>
      <c r="BV20" s="104">
        <v>8</v>
      </c>
      <c r="BW20" s="104">
        <v>8</v>
      </c>
      <c r="BX20" s="104">
        <v>1.8</v>
      </c>
      <c r="BY20" s="104">
        <v>3.6</v>
      </c>
      <c r="BZ20" s="104">
        <v>8</v>
      </c>
      <c r="CA20" s="104">
        <v>0</v>
      </c>
      <c r="CB20" s="104">
        <v>23.1</v>
      </c>
      <c r="CC20" s="104">
        <v>55.5</v>
      </c>
      <c r="CD20" s="104">
        <v>21.4</v>
      </c>
    </row>
    <row r="21" spans="1:82" x14ac:dyDescent="0.25">
      <c r="A21" s="69" t="s">
        <v>989</v>
      </c>
      <c r="B21" s="69" t="s">
        <v>990</v>
      </c>
      <c r="C21" s="69" t="s">
        <v>991</v>
      </c>
      <c r="D21" s="69" t="s">
        <v>751</v>
      </c>
      <c r="E21" s="69" t="s">
        <v>752</v>
      </c>
      <c r="F21" s="69" t="s">
        <v>542</v>
      </c>
      <c r="G21" s="69" t="s">
        <v>992</v>
      </c>
      <c r="H21" s="69" t="s">
        <v>993</v>
      </c>
      <c r="I21" s="115" t="s">
        <v>993</v>
      </c>
      <c r="J21" s="69">
        <v>5430220</v>
      </c>
      <c r="K21" s="69" t="s">
        <v>187</v>
      </c>
      <c r="L21" s="98">
        <v>1.2162745023788388</v>
      </c>
      <c r="M21" s="92">
        <v>923</v>
      </c>
      <c r="N21" s="70">
        <v>758.87474266274535</v>
      </c>
      <c r="O21" s="92">
        <v>422</v>
      </c>
      <c r="P21" s="70">
        <v>2.19</v>
      </c>
      <c r="Q21" s="92">
        <v>923</v>
      </c>
      <c r="R21" s="92">
        <v>67</v>
      </c>
      <c r="S21" s="92">
        <v>29</v>
      </c>
      <c r="T21" s="92">
        <v>35</v>
      </c>
      <c r="U21" s="92">
        <v>31</v>
      </c>
      <c r="V21" s="92">
        <v>37</v>
      </c>
      <c r="W21" s="92">
        <v>9</v>
      </c>
      <c r="X21" s="92">
        <v>17</v>
      </c>
      <c r="Y21" s="92">
        <v>16</v>
      </c>
      <c r="Z21" s="92">
        <v>22</v>
      </c>
      <c r="AA21" s="92">
        <v>36</v>
      </c>
      <c r="AB21" s="92">
        <v>53</v>
      </c>
      <c r="AC21" s="92">
        <v>33</v>
      </c>
      <c r="AD21" s="92">
        <v>21</v>
      </c>
      <c r="AE21" s="92">
        <v>3</v>
      </c>
      <c r="AF21" s="92">
        <v>4</v>
      </c>
      <c r="AG21" s="92">
        <v>9</v>
      </c>
      <c r="AH21" s="70">
        <v>31.042654028436019</v>
      </c>
      <c r="AI21" s="70">
        <v>16.113744075829384</v>
      </c>
      <c r="AJ21" s="70">
        <v>15.165876777251185</v>
      </c>
      <c r="AK21" s="70">
        <v>8.5308056872037916</v>
      </c>
      <c r="AL21" s="70">
        <v>29.14691943127962</v>
      </c>
      <c r="AM21" s="92">
        <v>22352</v>
      </c>
      <c r="AN21" s="92">
        <v>35577</v>
      </c>
      <c r="AO21" s="70">
        <v>57.109004739336491</v>
      </c>
      <c r="AP21" s="92">
        <v>422</v>
      </c>
      <c r="AQ21" s="92">
        <v>95</v>
      </c>
      <c r="AR21" s="92">
        <v>267</v>
      </c>
      <c r="AS21" s="92">
        <v>155</v>
      </c>
      <c r="AT21" s="92">
        <v>10</v>
      </c>
      <c r="AU21" s="92">
        <v>21</v>
      </c>
      <c r="AV21" s="92">
        <v>92</v>
      </c>
      <c r="AW21" s="92">
        <v>35</v>
      </c>
      <c r="AX21" s="92">
        <v>28</v>
      </c>
      <c r="AY21" s="92">
        <v>10</v>
      </c>
      <c r="AZ21" s="92">
        <v>45</v>
      </c>
      <c r="BA21" s="92">
        <v>10</v>
      </c>
      <c r="BB21" s="92">
        <v>0</v>
      </c>
      <c r="BC21" s="92">
        <v>79</v>
      </c>
      <c r="BD21" s="92">
        <v>10</v>
      </c>
      <c r="BE21" s="92">
        <v>0</v>
      </c>
      <c r="BF21" s="92">
        <v>61</v>
      </c>
      <c r="BG21" s="92">
        <v>0</v>
      </c>
      <c r="BH21" s="92">
        <v>0</v>
      </c>
      <c r="BI21" s="70">
        <v>24.170616113744074</v>
      </c>
      <c r="BJ21" s="104">
        <v>4.9000000000000004</v>
      </c>
      <c r="BK21" s="104">
        <v>7.7</v>
      </c>
      <c r="BL21" s="104">
        <v>4.3</v>
      </c>
      <c r="BM21" s="104">
        <v>2.7</v>
      </c>
      <c r="BN21" s="104">
        <v>5</v>
      </c>
      <c r="BO21" s="104">
        <v>12.8</v>
      </c>
      <c r="BP21" s="104">
        <v>7.4</v>
      </c>
      <c r="BQ21" s="104">
        <v>6</v>
      </c>
      <c r="BR21" s="104">
        <v>4.8</v>
      </c>
      <c r="BS21" s="104">
        <v>4</v>
      </c>
      <c r="BT21" s="104">
        <v>5.2</v>
      </c>
      <c r="BU21" s="104">
        <v>8.1</v>
      </c>
      <c r="BV21" s="104">
        <v>5.9</v>
      </c>
      <c r="BW21" s="104">
        <v>4.0999999999999996</v>
      </c>
      <c r="BX21" s="104">
        <v>6.8</v>
      </c>
      <c r="BY21" s="104">
        <v>4.5999999999999996</v>
      </c>
      <c r="BZ21" s="104">
        <v>2.7</v>
      </c>
      <c r="CA21" s="104">
        <v>3.1</v>
      </c>
      <c r="CB21" s="104">
        <v>16.900000000000002</v>
      </c>
      <c r="CC21" s="104">
        <v>61.9</v>
      </c>
      <c r="CD21" s="104">
        <v>21.3</v>
      </c>
    </row>
    <row r="22" spans="1:82" x14ac:dyDescent="0.25">
      <c r="A22" s="69" t="s">
        <v>1652</v>
      </c>
      <c r="B22" s="69" t="s">
        <v>1653</v>
      </c>
      <c r="C22" s="69" t="s">
        <v>1654</v>
      </c>
      <c r="D22" s="69" t="s">
        <v>751</v>
      </c>
      <c r="E22" s="69" t="s">
        <v>752</v>
      </c>
      <c r="F22" s="69" t="s">
        <v>542</v>
      </c>
      <c r="G22" s="69" t="s">
        <v>1655</v>
      </c>
      <c r="H22" s="69" t="s">
        <v>1656</v>
      </c>
      <c r="I22" s="115" t="s">
        <v>1656</v>
      </c>
      <c r="J22" s="69">
        <v>5478580</v>
      </c>
      <c r="K22" s="69" t="s">
        <v>312</v>
      </c>
      <c r="L22" s="98">
        <v>0.82121338835938074</v>
      </c>
      <c r="M22" s="92">
        <v>1254</v>
      </c>
      <c r="N22" s="70">
        <v>1527.0087139047257</v>
      </c>
      <c r="O22" s="92">
        <v>446</v>
      </c>
      <c r="P22" s="70">
        <v>2.78</v>
      </c>
      <c r="Q22" s="92">
        <v>1242</v>
      </c>
      <c r="R22" s="92">
        <v>81</v>
      </c>
      <c r="S22" s="92">
        <v>10</v>
      </c>
      <c r="T22" s="92">
        <v>31</v>
      </c>
      <c r="U22" s="92">
        <v>13</v>
      </c>
      <c r="V22" s="92">
        <v>51</v>
      </c>
      <c r="W22" s="92">
        <v>23</v>
      </c>
      <c r="X22" s="92">
        <v>15</v>
      </c>
      <c r="Y22" s="92">
        <v>30</v>
      </c>
      <c r="Z22" s="92">
        <v>11</v>
      </c>
      <c r="AA22" s="92">
        <v>43</v>
      </c>
      <c r="AB22" s="92">
        <v>64</v>
      </c>
      <c r="AC22" s="92">
        <v>36</v>
      </c>
      <c r="AD22" s="92">
        <v>6</v>
      </c>
      <c r="AE22" s="92">
        <v>30</v>
      </c>
      <c r="AF22" s="92">
        <v>2</v>
      </c>
      <c r="AG22" s="92">
        <v>0</v>
      </c>
      <c r="AH22" s="70">
        <v>27.3542600896861</v>
      </c>
      <c r="AI22" s="70">
        <v>14.349775784753364</v>
      </c>
      <c r="AJ22" s="70">
        <v>17.713004484304935</v>
      </c>
      <c r="AK22" s="70">
        <v>9.6412556053811667</v>
      </c>
      <c r="AL22" s="70">
        <v>30.941704035874441</v>
      </c>
      <c r="AM22" s="92">
        <v>17958</v>
      </c>
      <c r="AN22" s="92">
        <v>39808</v>
      </c>
      <c r="AO22" s="70">
        <v>56.950672645739907</v>
      </c>
      <c r="AP22" s="92">
        <v>446</v>
      </c>
      <c r="AQ22" s="92">
        <v>121</v>
      </c>
      <c r="AR22" s="92">
        <v>263</v>
      </c>
      <c r="AS22" s="92">
        <v>183</v>
      </c>
      <c r="AT22" s="92">
        <v>18</v>
      </c>
      <c r="AU22" s="92">
        <v>7</v>
      </c>
      <c r="AV22" s="92">
        <v>83</v>
      </c>
      <c r="AW22" s="92">
        <v>45</v>
      </c>
      <c r="AX22" s="92">
        <v>35</v>
      </c>
      <c r="AY22" s="92">
        <v>7</v>
      </c>
      <c r="AZ22" s="92">
        <v>44</v>
      </c>
      <c r="BA22" s="92">
        <v>10</v>
      </c>
      <c r="BB22" s="92">
        <v>0</v>
      </c>
      <c r="BC22" s="92">
        <v>91</v>
      </c>
      <c r="BD22" s="92">
        <v>3</v>
      </c>
      <c r="BE22" s="92">
        <v>4</v>
      </c>
      <c r="BF22" s="92">
        <v>65</v>
      </c>
      <c r="BG22" s="92">
        <v>5</v>
      </c>
      <c r="BH22" s="92">
        <v>0</v>
      </c>
      <c r="BI22" s="70">
        <v>21.076233183856502</v>
      </c>
      <c r="BJ22" s="104">
        <v>11.1</v>
      </c>
      <c r="BK22" s="104">
        <v>5.8</v>
      </c>
      <c r="BL22" s="104">
        <v>2.8</v>
      </c>
      <c r="BM22" s="104">
        <v>4.3</v>
      </c>
      <c r="BN22" s="104">
        <v>6.9</v>
      </c>
      <c r="BO22" s="104">
        <v>12.4</v>
      </c>
      <c r="BP22" s="104">
        <v>5.3</v>
      </c>
      <c r="BQ22" s="104">
        <v>5.2</v>
      </c>
      <c r="BR22" s="104">
        <v>2.1</v>
      </c>
      <c r="BS22" s="104">
        <v>6.5</v>
      </c>
      <c r="BT22" s="104">
        <v>6.5</v>
      </c>
      <c r="BU22" s="104">
        <v>7</v>
      </c>
      <c r="BV22" s="104">
        <v>7.2</v>
      </c>
      <c r="BW22" s="104">
        <v>3.7</v>
      </c>
      <c r="BX22" s="104">
        <v>5.0999999999999996</v>
      </c>
      <c r="BY22" s="104">
        <v>3.5</v>
      </c>
      <c r="BZ22" s="104">
        <v>2.4</v>
      </c>
      <c r="CA22" s="104">
        <v>2.2000000000000002</v>
      </c>
      <c r="CB22" s="104">
        <v>19.7</v>
      </c>
      <c r="CC22" s="104">
        <v>63.400000000000006</v>
      </c>
      <c r="CD22" s="104">
        <v>16.900000000000002</v>
      </c>
    </row>
    <row r="23" spans="1:82" s="19" customFormat="1" x14ac:dyDescent="0.25">
      <c r="A23" s="75" t="s">
        <v>10</v>
      </c>
      <c r="B23" s="76" t="s">
        <v>2118</v>
      </c>
      <c r="C23" s="75"/>
      <c r="D23" s="75"/>
      <c r="E23" s="75"/>
      <c r="F23" s="75"/>
      <c r="G23" s="75"/>
      <c r="H23" s="75"/>
      <c r="I23" s="116"/>
      <c r="J23" s="75">
        <v>54007</v>
      </c>
      <c r="K23" s="75" t="s">
        <v>9</v>
      </c>
      <c r="L23" s="99">
        <v>516.23514356040312</v>
      </c>
      <c r="M23" s="93">
        <v>14345</v>
      </c>
      <c r="N23" s="77">
        <v>27.787724603684474</v>
      </c>
      <c r="O23" s="93">
        <v>5498</v>
      </c>
      <c r="P23" s="77">
        <v>2.54</v>
      </c>
      <c r="Q23" s="93">
        <v>13991</v>
      </c>
      <c r="R23" s="93">
        <v>657</v>
      </c>
      <c r="S23" s="93">
        <v>369</v>
      </c>
      <c r="T23" s="93">
        <v>363</v>
      </c>
      <c r="U23" s="93">
        <v>363</v>
      </c>
      <c r="V23" s="93">
        <v>389</v>
      </c>
      <c r="W23" s="93">
        <v>377</v>
      </c>
      <c r="X23" s="93">
        <v>153</v>
      </c>
      <c r="Y23" s="93">
        <v>296</v>
      </c>
      <c r="Z23" s="93">
        <v>178</v>
      </c>
      <c r="AA23" s="93">
        <v>486</v>
      </c>
      <c r="AB23" s="93">
        <v>623</v>
      </c>
      <c r="AC23" s="93">
        <v>523</v>
      </c>
      <c r="AD23" s="93">
        <v>429</v>
      </c>
      <c r="AE23" s="93">
        <v>179</v>
      </c>
      <c r="AF23" s="93">
        <v>70</v>
      </c>
      <c r="AG23" s="93">
        <v>43</v>
      </c>
      <c r="AH23" s="77">
        <v>25.263732266278648</v>
      </c>
      <c r="AI23" s="77">
        <v>13.677700982175336</v>
      </c>
      <c r="AJ23" s="77">
        <v>18.261185885776644</v>
      </c>
      <c r="AK23" s="77">
        <v>8.8395780283739533</v>
      </c>
      <c r="AL23" s="77">
        <v>33.95780283739542</v>
      </c>
      <c r="AM23" s="93">
        <v>20633</v>
      </c>
      <c r="AN23" s="93">
        <v>41266</v>
      </c>
      <c r="AO23" s="77">
        <v>53.965078210258277</v>
      </c>
      <c r="AP23" s="93">
        <v>5498</v>
      </c>
      <c r="AQ23" s="93">
        <v>1936</v>
      </c>
      <c r="AR23" s="93">
        <v>4267</v>
      </c>
      <c r="AS23" s="93">
        <v>1231</v>
      </c>
      <c r="AT23" s="93">
        <v>283</v>
      </c>
      <c r="AU23" s="93">
        <v>223</v>
      </c>
      <c r="AV23" s="93">
        <v>633</v>
      </c>
      <c r="AW23" s="93">
        <v>530</v>
      </c>
      <c r="AX23" s="93">
        <v>318</v>
      </c>
      <c r="AY23" s="93">
        <v>208</v>
      </c>
      <c r="AZ23" s="93">
        <v>455</v>
      </c>
      <c r="BA23" s="93">
        <v>62</v>
      </c>
      <c r="BB23" s="93">
        <v>35</v>
      </c>
      <c r="BC23" s="93">
        <v>988</v>
      </c>
      <c r="BD23" s="93">
        <v>79</v>
      </c>
      <c r="BE23" s="93">
        <v>23</v>
      </c>
      <c r="BF23" s="93">
        <v>1155</v>
      </c>
      <c r="BG23" s="93">
        <v>17</v>
      </c>
      <c r="BH23" s="93">
        <v>8</v>
      </c>
      <c r="BI23" s="77">
        <v>16.496907966533282</v>
      </c>
      <c r="BJ23" s="105">
        <v>5.4</v>
      </c>
      <c r="BK23" s="105">
        <v>6</v>
      </c>
      <c r="BL23" s="105">
        <v>5.3</v>
      </c>
      <c r="BM23" s="105">
        <v>6.2</v>
      </c>
      <c r="BN23" s="105">
        <v>4.8</v>
      </c>
      <c r="BO23" s="105">
        <v>5.8</v>
      </c>
      <c r="BP23" s="105">
        <v>5.2</v>
      </c>
      <c r="BQ23" s="105">
        <v>5.5</v>
      </c>
      <c r="BR23" s="105">
        <v>5.9</v>
      </c>
      <c r="BS23" s="105">
        <v>6.5</v>
      </c>
      <c r="BT23" s="105">
        <v>7.4</v>
      </c>
      <c r="BU23" s="105">
        <v>7.4</v>
      </c>
      <c r="BV23" s="105">
        <v>8.1</v>
      </c>
      <c r="BW23" s="105">
        <v>5.6</v>
      </c>
      <c r="BX23" s="105">
        <v>6.6</v>
      </c>
      <c r="BY23" s="105">
        <v>4.5</v>
      </c>
      <c r="BZ23" s="105">
        <v>2.1</v>
      </c>
      <c r="CA23" s="105">
        <v>1.7</v>
      </c>
      <c r="CB23" s="105">
        <v>16.7</v>
      </c>
      <c r="CC23" s="105">
        <v>62.8</v>
      </c>
      <c r="CD23" s="105">
        <v>20.5</v>
      </c>
    </row>
    <row r="24" spans="1:82" s="82" customFormat="1" x14ac:dyDescent="0.25">
      <c r="A24" s="80" t="s">
        <v>1837</v>
      </c>
      <c r="B24" s="80" t="s">
        <v>1838</v>
      </c>
      <c r="C24" s="80" t="s">
        <v>1839</v>
      </c>
      <c r="D24" s="80" t="s">
        <v>641</v>
      </c>
      <c r="E24" s="80" t="s">
        <v>642</v>
      </c>
      <c r="F24" s="80" t="s">
        <v>542</v>
      </c>
      <c r="G24" s="80" t="s">
        <v>1840</v>
      </c>
      <c r="H24" s="80" t="s">
        <v>1841</v>
      </c>
      <c r="I24" s="114" t="s">
        <v>1841</v>
      </c>
      <c r="J24" s="80" t="s">
        <v>2111</v>
      </c>
      <c r="K24" s="80" t="s">
        <v>2111</v>
      </c>
      <c r="L24" s="97">
        <v>79.690392721197</v>
      </c>
      <c r="M24" s="91">
        <v>8574</v>
      </c>
      <c r="N24" s="81">
        <v>107.59138846255661</v>
      </c>
      <c r="O24" s="91">
        <v>3794</v>
      </c>
      <c r="P24" s="81">
        <v>2.2166578808645228</v>
      </c>
      <c r="Q24" s="91">
        <v>8410</v>
      </c>
      <c r="R24" s="91">
        <v>40</v>
      </c>
      <c r="S24" s="91">
        <v>208</v>
      </c>
      <c r="T24" s="91">
        <v>272</v>
      </c>
      <c r="U24" s="91">
        <v>266</v>
      </c>
      <c r="V24" s="91">
        <v>161</v>
      </c>
      <c r="W24" s="91">
        <v>160</v>
      </c>
      <c r="X24" s="91">
        <v>251</v>
      </c>
      <c r="Y24" s="91">
        <v>154</v>
      </c>
      <c r="Z24" s="91">
        <v>148</v>
      </c>
      <c r="AA24" s="91">
        <v>240</v>
      </c>
      <c r="AB24" s="91">
        <v>442</v>
      </c>
      <c r="AC24" s="91">
        <v>908</v>
      </c>
      <c r="AD24" s="91">
        <v>220</v>
      </c>
      <c r="AE24" s="91">
        <v>222</v>
      </c>
      <c r="AF24" s="91">
        <v>141</v>
      </c>
      <c r="AG24" s="91">
        <v>2</v>
      </c>
      <c r="AH24" s="81">
        <v>13.70585134422773</v>
      </c>
      <c r="AI24" s="81">
        <v>11.254612546125461</v>
      </c>
      <c r="AJ24" s="81">
        <v>18.792830785450711</v>
      </c>
      <c r="AK24" s="81">
        <v>6.3257775434897203</v>
      </c>
      <c r="AL24" s="81">
        <v>51.00158144438587</v>
      </c>
      <c r="AM24" s="91">
        <v>25630</v>
      </c>
      <c r="AN24" s="91">
        <v>48835</v>
      </c>
      <c r="AO24" s="81">
        <v>39.852398523985237</v>
      </c>
      <c r="AP24" s="91">
        <v>3794</v>
      </c>
      <c r="AQ24" s="91">
        <v>105</v>
      </c>
      <c r="AR24" s="91">
        <v>3302</v>
      </c>
      <c r="AS24" s="91">
        <v>492</v>
      </c>
      <c r="AT24" s="91">
        <v>183</v>
      </c>
      <c r="AU24" s="91">
        <v>85</v>
      </c>
      <c r="AV24" s="91">
        <v>181</v>
      </c>
      <c r="AW24" s="91">
        <v>186</v>
      </c>
      <c r="AX24" s="91">
        <v>191</v>
      </c>
      <c r="AY24" s="91">
        <v>125</v>
      </c>
      <c r="AZ24" s="91">
        <v>399</v>
      </c>
      <c r="BA24" s="91">
        <v>61</v>
      </c>
      <c r="BB24" s="91">
        <v>45</v>
      </c>
      <c r="BC24" s="91">
        <v>609</v>
      </c>
      <c r="BD24" s="91">
        <v>72</v>
      </c>
      <c r="BE24" s="91">
        <v>2</v>
      </c>
      <c r="BF24" s="91">
        <v>1261</v>
      </c>
      <c r="BG24" s="91">
        <v>138</v>
      </c>
      <c r="BH24" s="91">
        <v>20</v>
      </c>
      <c r="BI24" s="81">
        <v>9.8313125988402739</v>
      </c>
      <c r="BJ24" s="103">
        <v>4.2</v>
      </c>
      <c r="BK24" s="103">
        <v>4.7</v>
      </c>
      <c r="BL24" s="103">
        <v>5.5</v>
      </c>
      <c r="BM24" s="103">
        <v>6.7</v>
      </c>
      <c r="BN24" s="103">
        <v>6.9</v>
      </c>
      <c r="BO24" s="103">
        <v>5.0999999999999996</v>
      </c>
      <c r="BP24" s="103">
        <v>4.4000000000000004</v>
      </c>
      <c r="BQ24" s="103">
        <v>4.5999999999999996</v>
      </c>
      <c r="BR24" s="103">
        <v>6.7</v>
      </c>
      <c r="BS24" s="103">
        <v>6.2</v>
      </c>
      <c r="BT24" s="103">
        <v>7.1</v>
      </c>
      <c r="BU24" s="103">
        <v>8.4</v>
      </c>
      <c r="BV24" s="103">
        <v>7.7</v>
      </c>
      <c r="BW24" s="103">
        <v>8.1</v>
      </c>
      <c r="BX24" s="103">
        <v>4.0999999999999996</v>
      </c>
      <c r="BY24" s="103">
        <v>4.5999999999999996</v>
      </c>
      <c r="BZ24" s="103">
        <v>2.5</v>
      </c>
      <c r="CA24" s="103">
        <v>2.5</v>
      </c>
      <c r="CB24" s="103">
        <v>14.4</v>
      </c>
      <c r="CC24" s="103">
        <v>63.800000000000011</v>
      </c>
      <c r="CD24" s="103">
        <v>21.799999999999997</v>
      </c>
    </row>
    <row r="25" spans="1:82" x14ac:dyDescent="0.25">
      <c r="A25" s="69" t="s">
        <v>638</v>
      </c>
      <c r="B25" s="69" t="s">
        <v>639</v>
      </c>
      <c r="C25" s="69" t="s">
        <v>640</v>
      </c>
      <c r="D25" s="69" t="s">
        <v>641</v>
      </c>
      <c r="E25" s="69" t="s">
        <v>642</v>
      </c>
      <c r="F25" s="69" t="s">
        <v>542</v>
      </c>
      <c r="G25" s="69" t="s">
        <v>643</v>
      </c>
      <c r="H25" s="69" t="s">
        <v>644</v>
      </c>
      <c r="I25" s="115" t="s">
        <v>644</v>
      </c>
      <c r="J25" s="69">
        <v>5405452</v>
      </c>
      <c r="K25" s="69" t="s">
        <v>127</v>
      </c>
      <c r="L25" s="98">
        <v>1.8636346850347416</v>
      </c>
      <c r="M25" s="92">
        <v>688</v>
      </c>
      <c r="N25" s="70">
        <v>369.17106422451803</v>
      </c>
      <c r="O25" s="92">
        <v>260</v>
      </c>
      <c r="P25" s="70">
        <v>2.65</v>
      </c>
      <c r="Q25" s="92">
        <v>688</v>
      </c>
      <c r="R25" s="92">
        <v>6</v>
      </c>
      <c r="S25" s="92">
        <v>19</v>
      </c>
      <c r="T25" s="92">
        <v>22</v>
      </c>
      <c r="U25" s="92">
        <v>6</v>
      </c>
      <c r="V25" s="92">
        <v>27</v>
      </c>
      <c r="W25" s="92">
        <v>28</v>
      </c>
      <c r="X25" s="92">
        <v>20</v>
      </c>
      <c r="Y25" s="92">
        <v>10</v>
      </c>
      <c r="Z25" s="92">
        <v>13</v>
      </c>
      <c r="AA25" s="92">
        <v>30</v>
      </c>
      <c r="AB25" s="92">
        <v>25</v>
      </c>
      <c r="AC25" s="92">
        <v>26</v>
      </c>
      <c r="AD25" s="92">
        <v>18</v>
      </c>
      <c r="AE25" s="92">
        <v>2</v>
      </c>
      <c r="AF25" s="92">
        <v>8</v>
      </c>
      <c r="AG25" s="92">
        <v>0</v>
      </c>
      <c r="AH25" s="70">
        <v>18.076923076923077</v>
      </c>
      <c r="AI25" s="70">
        <v>12.692307692307692</v>
      </c>
      <c r="AJ25" s="70">
        <v>27.307692307692307</v>
      </c>
      <c r="AK25" s="70">
        <v>11.538461538461538</v>
      </c>
      <c r="AL25" s="70">
        <v>30.384615384615383</v>
      </c>
      <c r="AM25" s="92">
        <v>19208</v>
      </c>
      <c r="AN25" s="92">
        <v>41000</v>
      </c>
      <c r="AO25" s="70">
        <v>53.07692307692308</v>
      </c>
      <c r="AP25" s="92">
        <v>260</v>
      </c>
      <c r="AQ25" s="92">
        <v>64</v>
      </c>
      <c r="AR25" s="92">
        <v>197</v>
      </c>
      <c r="AS25" s="92">
        <v>63</v>
      </c>
      <c r="AT25" s="92">
        <v>10</v>
      </c>
      <c r="AU25" s="92">
        <v>15</v>
      </c>
      <c r="AV25" s="92">
        <v>20</v>
      </c>
      <c r="AW25" s="92">
        <v>44</v>
      </c>
      <c r="AX25" s="92">
        <v>0</v>
      </c>
      <c r="AY25" s="92">
        <v>10</v>
      </c>
      <c r="AZ25" s="92">
        <v>31</v>
      </c>
      <c r="BA25" s="92">
        <v>12</v>
      </c>
      <c r="BB25" s="92">
        <v>0</v>
      </c>
      <c r="BC25" s="92">
        <v>50</v>
      </c>
      <c r="BD25" s="92">
        <v>5</v>
      </c>
      <c r="BE25" s="92">
        <v>0</v>
      </c>
      <c r="BF25" s="92">
        <v>54</v>
      </c>
      <c r="BG25" s="92">
        <v>0</v>
      </c>
      <c r="BH25" s="92">
        <v>0</v>
      </c>
      <c r="BI25" s="70">
        <v>11.538461538461538</v>
      </c>
      <c r="BJ25" s="104">
        <v>3.1</v>
      </c>
      <c r="BK25" s="104">
        <v>8.1</v>
      </c>
      <c r="BL25" s="104">
        <v>14.2</v>
      </c>
      <c r="BM25" s="104">
        <v>4.0999999999999996</v>
      </c>
      <c r="BN25" s="104">
        <v>3.6</v>
      </c>
      <c r="BO25" s="104">
        <v>2.5</v>
      </c>
      <c r="BP25" s="104">
        <v>8.6</v>
      </c>
      <c r="BQ25" s="104">
        <v>9.6</v>
      </c>
      <c r="BR25" s="104">
        <v>8.1</v>
      </c>
      <c r="BS25" s="104">
        <v>5.0999999999999996</v>
      </c>
      <c r="BT25" s="104">
        <v>6.8</v>
      </c>
      <c r="BU25" s="104">
        <v>7.1</v>
      </c>
      <c r="BV25" s="104">
        <v>3.8</v>
      </c>
      <c r="BW25" s="104">
        <v>3.1</v>
      </c>
      <c r="BX25" s="104">
        <v>3.3</v>
      </c>
      <c r="BY25" s="104">
        <v>4.7</v>
      </c>
      <c r="BZ25" s="104">
        <v>3.6</v>
      </c>
      <c r="CA25" s="104">
        <v>0.6</v>
      </c>
      <c r="CB25" s="104">
        <v>25.4</v>
      </c>
      <c r="CC25" s="104">
        <v>59.3</v>
      </c>
      <c r="CD25" s="104">
        <v>15.3</v>
      </c>
    </row>
    <row r="26" spans="1:82" x14ac:dyDescent="0.25">
      <c r="A26" s="69" t="s">
        <v>673</v>
      </c>
      <c r="B26" s="69" t="s">
        <v>674</v>
      </c>
      <c r="C26" s="69" t="s">
        <v>675</v>
      </c>
      <c r="D26" s="69" t="s">
        <v>641</v>
      </c>
      <c r="E26" s="69" t="s">
        <v>642</v>
      </c>
      <c r="F26" s="69" t="s">
        <v>542</v>
      </c>
      <c r="G26" s="69" t="s">
        <v>676</v>
      </c>
      <c r="H26" s="69" t="s">
        <v>677</v>
      </c>
      <c r="I26" s="115" t="s">
        <v>677</v>
      </c>
      <c r="J26" s="69">
        <v>5406844</v>
      </c>
      <c r="K26" s="69" t="s">
        <v>132</v>
      </c>
      <c r="L26" s="98">
        <v>0.7344861239997621</v>
      </c>
      <c r="M26" s="92">
        <v>1008</v>
      </c>
      <c r="N26" s="70">
        <v>1372.3880779541132</v>
      </c>
      <c r="O26" s="92">
        <v>128</v>
      </c>
      <c r="P26" s="70">
        <v>1.98</v>
      </c>
      <c r="Q26" s="92">
        <v>253</v>
      </c>
      <c r="R26" s="92">
        <v>5</v>
      </c>
      <c r="S26" s="92">
        <v>0</v>
      </c>
      <c r="T26" s="92">
        <v>0</v>
      </c>
      <c r="U26" s="92">
        <v>2</v>
      </c>
      <c r="V26" s="92">
        <v>0</v>
      </c>
      <c r="W26" s="92">
        <v>6</v>
      </c>
      <c r="X26" s="92">
        <v>2</v>
      </c>
      <c r="Y26" s="92">
        <v>13</v>
      </c>
      <c r="Z26" s="92">
        <v>11</v>
      </c>
      <c r="AA26" s="92">
        <v>24</v>
      </c>
      <c r="AB26" s="92">
        <v>9</v>
      </c>
      <c r="AC26" s="92">
        <v>27</v>
      </c>
      <c r="AD26" s="92">
        <v>15</v>
      </c>
      <c r="AE26" s="92">
        <v>8</v>
      </c>
      <c r="AF26" s="92">
        <v>6</v>
      </c>
      <c r="AG26" s="92">
        <v>0</v>
      </c>
      <c r="AH26" s="70">
        <v>3.90625</v>
      </c>
      <c r="AI26" s="70">
        <v>1.5625</v>
      </c>
      <c r="AJ26" s="70">
        <v>25</v>
      </c>
      <c r="AK26" s="70">
        <v>18.75</v>
      </c>
      <c r="AL26" s="70">
        <v>50.78125</v>
      </c>
      <c r="AM26" s="92">
        <v>12365</v>
      </c>
      <c r="AN26" s="92">
        <v>62857</v>
      </c>
      <c r="AO26" s="70">
        <v>21.875</v>
      </c>
      <c r="AP26" s="92">
        <v>128</v>
      </c>
      <c r="AQ26" s="92">
        <v>35</v>
      </c>
      <c r="AR26" s="92">
        <v>86</v>
      </c>
      <c r="AS26" s="92">
        <v>42</v>
      </c>
      <c r="AT26" s="92">
        <v>0</v>
      </c>
      <c r="AU26" s="92">
        <v>0</v>
      </c>
      <c r="AV26" s="92">
        <v>5</v>
      </c>
      <c r="AW26" s="92">
        <v>5</v>
      </c>
      <c r="AX26" s="92">
        <v>2</v>
      </c>
      <c r="AY26" s="92">
        <v>0</v>
      </c>
      <c r="AZ26" s="92">
        <v>19</v>
      </c>
      <c r="BA26" s="92">
        <v>2</v>
      </c>
      <c r="BB26" s="92">
        <v>5</v>
      </c>
      <c r="BC26" s="92">
        <v>18</v>
      </c>
      <c r="BD26" s="92">
        <v>9</v>
      </c>
      <c r="BE26" s="92">
        <v>6</v>
      </c>
      <c r="BF26" s="92">
        <v>55</v>
      </c>
      <c r="BG26" s="92">
        <v>0</v>
      </c>
      <c r="BH26" s="92">
        <v>1</v>
      </c>
      <c r="BI26" s="70">
        <v>13.28125</v>
      </c>
      <c r="BJ26" s="104">
        <v>0.5</v>
      </c>
      <c r="BK26" s="104">
        <v>0.4</v>
      </c>
      <c r="BL26" s="104">
        <v>0.2</v>
      </c>
      <c r="BM26" s="104">
        <v>48</v>
      </c>
      <c r="BN26" s="104">
        <v>30.1</v>
      </c>
      <c r="BO26" s="104">
        <v>2.2999999999999998</v>
      </c>
      <c r="BP26" s="104">
        <v>1</v>
      </c>
      <c r="BQ26" s="104">
        <v>0.8</v>
      </c>
      <c r="BR26" s="104">
        <v>1.8</v>
      </c>
      <c r="BS26" s="104">
        <v>3.9</v>
      </c>
      <c r="BT26" s="104">
        <v>1.2</v>
      </c>
      <c r="BU26" s="104">
        <v>3.3</v>
      </c>
      <c r="BV26" s="104">
        <v>2</v>
      </c>
      <c r="BW26" s="104">
        <v>1.6</v>
      </c>
      <c r="BX26" s="104">
        <v>1.7</v>
      </c>
      <c r="BY26" s="104">
        <v>0.9</v>
      </c>
      <c r="BZ26" s="104">
        <v>0.4</v>
      </c>
      <c r="CA26" s="104">
        <v>0.1</v>
      </c>
      <c r="CB26" s="104">
        <v>1.1000000000000001</v>
      </c>
      <c r="CC26" s="104">
        <v>94.399999999999991</v>
      </c>
      <c r="CD26" s="104">
        <v>4.7</v>
      </c>
    </row>
    <row r="27" spans="1:82" x14ac:dyDescent="0.25">
      <c r="A27" s="69" t="s">
        <v>960</v>
      </c>
      <c r="B27" s="69" t="s">
        <v>961</v>
      </c>
      <c r="C27" s="69" t="s">
        <v>962</v>
      </c>
      <c r="D27" s="69" t="s">
        <v>641</v>
      </c>
      <c r="E27" s="69" t="s">
        <v>642</v>
      </c>
      <c r="F27" s="69" t="s">
        <v>542</v>
      </c>
      <c r="G27" s="69" t="s">
        <v>963</v>
      </c>
      <c r="H27" s="69" t="s">
        <v>964</v>
      </c>
      <c r="I27" s="115" t="s">
        <v>964</v>
      </c>
      <c r="J27" s="69">
        <v>5428204</v>
      </c>
      <c r="K27" s="69" t="s">
        <v>182</v>
      </c>
      <c r="L27" s="98">
        <v>2.0887728018185237</v>
      </c>
      <c r="M27" s="92">
        <v>2856</v>
      </c>
      <c r="N27" s="70">
        <v>1367.3100288904157</v>
      </c>
      <c r="O27" s="92">
        <v>1330</v>
      </c>
      <c r="P27" s="70">
        <v>2.15</v>
      </c>
      <c r="Q27" s="92">
        <v>2856</v>
      </c>
      <c r="R27" s="92">
        <v>136</v>
      </c>
      <c r="S27" s="92">
        <v>60</v>
      </c>
      <c r="T27" s="92">
        <v>92</v>
      </c>
      <c r="U27" s="92">
        <v>28</v>
      </c>
      <c r="V27" s="92">
        <v>37</v>
      </c>
      <c r="W27" s="92">
        <v>62</v>
      </c>
      <c r="X27" s="92">
        <v>66</v>
      </c>
      <c r="Y27" s="92">
        <v>68</v>
      </c>
      <c r="Z27" s="92">
        <v>105</v>
      </c>
      <c r="AA27" s="92">
        <v>95</v>
      </c>
      <c r="AB27" s="92">
        <v>153</v>
      </c>
      <c r="AC27" s="92">
        <v>214</v>
      </c>
      <c r="AD27" s="92">
        <v>109</v>
      </c>
      <c r="AE27" s="92">
        <v>61</v>
      </c>
      <c r="AF27" s="92">
        <v>0</v>
      </c>
      <c r="AG27" s="92">
        <v>44</v>
      </c>
      <c r="AH27" s="70">
        <v>21.654135338345863</v>
      </c>
      <c r="AI27" s="70">
        <v>4.8872180451127818</v>
      </c>
      <c r="AJ27" s="70">
        <v>22.631578947368421</v>
      </c>
      <c r="AK27" s="70">
        <v>7.1428571428571423</v>
      </c>
      <c r="AL27" s="70">
        <v>43.684210526315795</v>
      </c>
      <c r="AM27" s="92">
        <v>28715</v>
      </c>
      <c r="AN27" s="92">
        <v>50655</v>
      </c>
      <c r="AO27" s="70">
        <v>41.278195488721806</v>
      </c>
      <c r="AP27" s="92">
        <v>1330</v>
      </c>
      <c r="AQ27" s="92">
        <v>228</v>
      </c>
      <c r="AR27" s="92">
        <v>1039</v>
      </c>
      <c r="AS27" s="92">
        <v>291</v>
      </c>
      <c r="AT27" s="92">
        <v>50</v>
      </c>
      <c r="AU27" s="92">
        <v>82</v>
      </c>
      <c r="AV27" s="92">
        <v>125</v>
      </c>
      <c r="AW27" s="92">
        <v>61</v>
      </c>
      <c r="AX27" s="92">
        <v>26</v>
      </c>
      <c r="AY27" s="92">
        <v>28</v>
      </c>
      <c r="AZ27" s="92">
        <v>157</v>
      </c>
      <c r="BA27" s="92">
        <v>77</v>
      </c>
      <c r="BB27" s="92">
        <v>0</v>
      </c>
      <c r="BC27" s="92">
        <v>204</v>
      </c>
      <c r="BD27" s="92">
        <v>32</v>
      </c>
      <c r="BE27" s="92">
        <v>12</v>
      </c>
      <c r="BF27" s="92">
        <v>404</v>
      </c>
      <c r="BG27" s="92">
        <v>13</v>
      </c>
      <c r="BH27" s="92">
        <v>0</v>
      </c>
      <c r="BI27" s="70">
        <v>12.406015037593985</v>
      </c>
      <c r="BJ27" s="104">
        <v>4.8</v>
      </c>
      <c r="BK27" s="104">
        <v>6</v>
      </c>
      <c r="BL27" s="104">
        <v>2.5</v>
      </c>
      <c r="BM27" s="104">
        <v>2.9</v>
      </c>
      <c r="BN27" s="104">
        <v>7.1</v>
      </c>
      <c r="BO27" s="104">
        <v>4.4000000000000004</v>
      </c>
      <c r="BP27" s="104">
        <v>6.6</v>
      </c>
      <c r="BQ27" s="104">
        <v>6.7</v>
      </c>
      <c r="BR27" s="104">
        <v>5.8</v>
      </c>
      <c r="BS27" s="104">
        <v>8.6</v>
      </c>
      <c r="BT27" s="104">
        <v>4.5999999999999996</v>
      </c>
      <c r="BU27" s="104">
        <v>7.1</v>
      </c>
      <c r="BV27" s="104">
        <v>9.3000000000000007</v>
      </c>
      <c r="BW27" s="104">
        <v>8.1999999999999993</v>
      </c>
      <c r="BX27" s="104">
        <v>5</v>
      </c>
      <c r="BY27" s="104">
        <v>4.9000000000000004</v>
      </c>
      <c r="BZ27" s="104">
        <v>4.5999999999999996</v>
      </c>
      <c r="CA27" s="104">
        <v>1.1000000000000001</v>
      </c>
      <c r="CB27" s="104">
        <v>13.3</v>
      </c>
      <c r="CC27" s="104">
        <v>63.100000000000009</v>
      </c>
      <c r="CD27" s="104">
        <v>23.800000000000004</v>
      </c>
    </row>
    <row r="28" spans="1:82" s="11" customFormat="1" x14ac:dyDescent="0.25">
      <c r="A28" s="73" t="s">
        <v>1717</v>
      </c>
      <c r="B28" s="73" t="s">
        <v>1718</v>
      </c>
      <c r="C28" s="73" t="s">
        <v>1719</v>
      </c>
      <c r="D28" s="73" t="s">
        <v>1720</v>
      </c>
      <c r="E28" s="73" t="s">
        <v>822</v>
      </c>
      <c r="F28" s="73" t="s">
        <v>542</v>
      </c>
      <c r="G28" s="73" t="s">
        <v>1721</v>
      </c>
      <c r="H28" s="73">
        <v>540014</v>
      </c>
      <c r="I28" s="117" t="s">
        <v>2133</v>
      </c>
      <c r="J28" s="73">
        <v>5485156</v>
      </c>
      <c r="K28" s="73" t="s">
        <v>325</v>
      </c>
      <c r="L28" s="100">
        <v>6.8848665104384335</v>
      </c>
      <c r="M28" s="94">
        <v>6903</v>
      </c>
      <c r="N28" s="74">
        <v>1002.6338186127608</v>
      </c>
      <c r="O28" s="94">
        <v>3006</v>
      </c>
      <c r="P28" s="74">
        <v>2.272787757817698</v>
      </c>
      <c r="Q28" s="94">
        <v>6832</v>
      </c>
      <c r="R28" s="94">
        <v>247</v>
      </c>
      <c r="S28" s="94">
        <v>196</v>
      </c>
      <c r="T28" s="94">
        <v>208</v>
      </c>
      <c r="U28" s="94">
        <v>164</v>
      </c>
      <c r="V28" s="94">
        <v>246</v>
      </c>
      <c r="W28" s="94">
        <v>127</v>
      </c>
      <c r="X28" s="94">
        <v>189</v>
      </c>
      <c r="Y28" s="94">
        <v>124</v>
      </c>
      <c r="Z28" s="94">
        <v>187</v>
      </c>
      <c r="AA28" s="94">
        <v>268</v>
      </c>
      <c r="AB28" s="94">
        <v>291</v>
      </c>
      <c r="AC28" s="94">
        <v>370</v>
      </c>
      <c r="AD28" s="94">
        <v>167</v>
      </c>
      <c r="AE28" s="94">
        <v>81</v>
      </c>
      <c r="AF28" s="94">
        <v>57</v>
      </c>
      <c r="AG28" s="94">
        <v>43</v>
      </c>
      <c r="AH28" s="74">
        <v>21.656686626746506</v>
      </c>
      <c r="AI28" s="74">
        <v>13.639387890884896</v>
      </c>
      <c r="AJ28" s="74">
        <v>20.858283433133732</v>
      </c>
      <c r="AK28" s="74">
        <v>8.9155023286759807</v>
      </c>
      <c r="AL28" s="74">
        <v>33.566200931470391</v>
      </c>
      <c r="AM28" s="94">
        <v>26014</v>
      </c>
      <c r="AN28" s="94">
        <v>45058</v>
      </c>
      <c r="AO28" s="74">
        <v>49.933466400532268</v>
      </c>
      <c r="AP28" s="94">
        <v>3006</v>
      </c>
      <c r="AQ28" s="94">
        <v>309</v>
      </c>
      <c r="AR28" s="94">
        <v>1974</v>
      </c>
      <c r="AS28" s="94">
        <v>1032</v>
      </c>
      <c r="AT28" s="94">
        <v>64</v>
      </c>
      <c r="AU28" s="94">
        <v>86</v>
      </c>
      <c r="AV28" s="94">
        <v>440</v>
      </c>
      <c r="AW28" s="94">
        <v>195</v>
      </c>
      <c r="AX28" s="94">
        <v>177</v>
      </c>
      <c r="AY28" s="94">
        <v>139</v>
      </c>
      <c r="AZ28" s="94">
        <v>324</v>
      </c>
      <c r="BA28" s="94">
        <v>136</v>
      </c>
      <c r="BB28" s="94">
        <v>38</v>
      </c>
      <c r="BC28" s="94">
        <v>425</v>
      </c>
      <c r="BD28" s="94">
        <v>113</v>
      </c>
      <c r="BE28" s="94">
        <v>16</v>
      </c>
      <c r="BF28" s="94">
        <v>713</v>
      </c>
      <c r="BG28" s="94">
        <v>46</v>
      </c>
      <c r="BH28" s="94">
        <v>0</v>
      </c>
      <c r="BI28" s="74">
        <v>21.057884231536928</v>
      </c>
      <c r="BJ28" s="106">
        <v>5.6</v>
      </c>
      <c r="BK28" s="106">
        <v>4.3</v>
      </c>
      <c r="BL28" s="106">
        <v>5.3</v>
      </c>
      <c r="BM28" s="106">
        <v>4.9000000000000004</v>
      </c>
      <c r="BN28" s="106">
        <v>6</v>
      </c>
      <c r="BO28" s="106">
        <v>6</v>
      </c>
      <c r="BP28" s="106">
        <v>4.8</v>
      </c>
      <c r="BQ28" s="106">
        <v>4.4000000000000004</v>
      </c>
      <c r="BR28" s="106">
        <v>7.2</v>
      </c>
      <c r="BS28" s="106">
        <v>6.6</v>
      </c>
      <c r="BT28" s="106">
        <v>7.8</v>
      </c>
      <c r="BU28" s="106">
        <v>8.5</v>
      </c>
      <c r="BV28" s="106">
        <v>7.2</v>
      </c>
      <c r="BW28" s="106">
        <v>6.1</v>
      </c>
      <c r="BX28" s="106">
        <v>3.3</v>
      </c>
      <c r="BY28" s="106">
        <v>4</v>
      </c>
      <c r="BZ28" s="106">
        <v>3.7</v>
      </c>
      <c r="CA28" s="106">
        <v>4.2</v>
      </c>
      <c r="CB28" s="106">
        <v>15.2</v>
      </c>
      <c r="CC28" s="106">
        <v>63.400000000000006</v>
      </c>
      <c r="CD28" s="106">
        <v>21.299999999999997</v>
      </c>
    </row>
    <row r="29" spans="1:82" x14ac:dyDescent="0.25">
      <c r="A29" s="69" t="s">
        <v>1729</v>
      </c>
      <c r="B29" s="69" t="s">
        <v>1730</v>
      </c>
      <c r="C29" s="69" t="s">
        <v>1731</v>
      </c>
      <c r="D29" s="69" t="s">
        <v>641</v>
      </c>
      <c r="E29" s="69" t="s">
        <v>642</v>
      </c>
      <c r="F29" s="69" t="s">
        <v>542</v>
      </c>
      <c r="G29" s="69" t="s">
        <v>1732</v>
      </c>
      <c r="H29" s="69" t="s">
        <v>1733</v>
      </c>
      <c r="I29" s="115" t="s">
        <v>1733</v>
      </c>
      <c r="J29" s="69">
        <v>5485324</v>
      </c>
      <c r="K29" s="69" t="s">
        <v>327</v>
      </c>
      <c r="L29" s="98">
        <v>1.3278982683030653</v>
      </c>
      <c r="M29" s="92">
        <v>2669</v>
      </c>
      <c r="N29" s="70">
        <v>2009.9431287087543</v>
      </c>
      <c r="O29" s="92">
        <v>1295</v>
      </c>
      <c r="P29" s="70">
        <v>2.06</v>
      </c>
      <c r="Q29" s="92">
        <v>2669</v>
      </c>
      <c r="R29" s="92">
        <v>177</v>
      </c>
      <c r="S29" s="92">
        <v>69</v>
      </c>
      <c r="T29" s="92">
        <v>138</v>
      </c>
      <c r="U29" s="92">
        <v>93</v>
      </c>
      <c r="V29" s="92">
        <v>12</v>
      </c>
      <c r="W29" s="92">
        <v>147</v>
      </c>
      <c r="X29" s="92">
        <v>12</v>
      </c>
      <c r="Y29" s="92">
        <v>74</v>
      </c>
      <c r="Z29" s="92">
        <v>104</v>
      </c>
      <c r="AA29" s="92">
        <v>59</v>
      </c>
      <c r="AB29" s="92">
        <v>127</v>
      </c>
      <c r="AC29" s="92">
        <v>84</v>
      </c>
      <c r="AD29" s="92">
        <v>92</v>
      </c>
      <c r="AE29" s="92">
        <v>39</v>
      </c>
      <c r="AF29" s="92">
        <v>26</v>
      </c>
      <c r="AG29" s="92">
        <v>42</v>
      </c>
      <c r="AH29" s="70">
        <v>29.65250965250965</v>
      </c>
      <c r="AI29" s="70">
        <v>8.1081081081081088</v>
      </c>
      <c r="AJ29" s="70">
        <v>26.023166023166024</v>
      </c>
      <c r="AK29" s="70">
        <v>4.5559845559845558</v>
      </c>
      <c r="AL29" s="70">
        <v>31.660231660231659</v>
      </c>
      <c r="AM29" s="92">
        <v>26630</v>
      </c>
      <c r="AN29" s="92">
        <v>37396</v>
      </c>
      <c r="AO29" s="70">
        <v>55.752895752895746</v>
      </c>
      <c r="AP29" s="92">
        <v>1295</v>
      </c>
      <c r="AQ29" s="92">
        <v>154</v>
      </c>
      <c r="AR29" s="92">
        <v>712</v>
      </c>
      <c r="AS29" s="92">
        <v>583</v>
      </c>
      <c r="AT29" s="92">
        <v>0</v>
      </c>
      <c r="AU29" s="92">
        <v>38</v>
      </c>
      <c r="AV29" s="92">
        <v>306</v>
      </c>
      <c r="AW29" s="92">
        <v>114</v>
      </c>
      <c r="AX29" s="92">
        <v>76</v>
      </c>
      <c r="AY29" s="92">
        <v>62</v>
      </c>
      <c r="AZ29" s="92">
        <v>111</v>
      </c>
      <c r="BA29" s="92">
        <v>47</v>
      </c>
      <c r="BB29" s="92">
        <v>14</v>
      </c>
      <c r="BC29" s="92">
        <v>142</v>
      </c>
      <c r="BD29" s="92">
        <v>44</v>
      </c>
      <c r="BE29" s="92">
        <v>0</v>
      </c>
      <c r="BF29" s="92">
        <v>283</v>
      </c>
      <c r="BG29" s="92">
        <v>0</v>
      </c>
      <c r="BH29" s="92">
        <v>0</v>
      </c>
      <c r="BI29" s="70">
        <v>29.498069498069494</v>
      </c>
      <c r="BJ29" s="104">
        <v>5.7</v>
      </c>
      <c r="BK29" s="104">
        <v>3.4</v>
      </c>
      <c r="BL29" s="104">
        <v>8.1</v>
      </c>
      <c r="BM29" s="104">
        <v>5.4</v>
      </c>
      <c r="BN29" s="104">
        <v>7.7</v>
      </c>
      <c r="BO29" s="104">
        <v>6.3</v>
      </c>
      <c r="BP29" s="104">
        <v>6.1</v>
      </c>
      <c r="BQ29" s="104">
        <v>2.7</v>
      </c>
      <c r="BR29" s="104">
        <v>6.6</v>
      </c>
      <c r="BS29" s="104">
        <v>5.9</v>
      </c>
      <c r="BT29" s="104">
        <v>6.1</v>
      </c>
      <c r="BU29" s="104">
        <v>7.4</v>
      </c>
      <c r="BV29" s="104">
        <v>7.7</v>
      </c>
      <c r="BW29" s="104">
        <v>5.9</v>
      </c>
      <c r="BX29" s="104">
        <v>3.6</v>
      </c>
      <c r="BY29" s="104">
        <v>7.7</v>
      </c>
      <c r="BZ29" s="104">
        <v>3</v>
      </c>
      <c r="CA29" s="104">
        <v>0.7</v>
      </c>
      <c r="CB29" s="104">
        <v>17.2</v>
      </c>
      <c r="CC29" s="104">
        <v>61.9</v>
      </c>
      <c r="CD29" s="104">
        <v>20.9</v>
      </c>
    </row>
    <row r="30" spans="1:82" x14ac:dyDescent="0.25">
      <c r="A30" s="69" t="s">
        <v>1802</v>
      </c>
      <c r="B30" s="69" t="s">
        <v>1803</v>
      </c>
      <c r="C30" s="69" t="s">
        <v>1804</v>
      </c>
      <c r="D30" s="69" t="s">
        <v>641</v>
      </c>
      <c r="E30" s="69" t="s">
        <v>642</v>
      </c>
      <c r="F30" s="69" t="s">
        <v>542</v>
      </c>
      <c r="G30" s="69" t="s">
        <v>1805</v>
      </c>
      <c r="H30" s="69" t="s">
        <v>1806</v>
      </c>
      <c r="I30" s="115" t="s">
        <v>1806</v>
      </c>
      <c r="J30" s="69">
        <v>5487892</v>
      </c>
      <c r="K30" s="69" t="s">
        <v>341</v>
      </c>
      <c r="L30" s="98">
        <v>0.1428014770705138</v>
      </c>
      <c r="M30" s="92">
        <v>369</v>
      </c>
      <c r="N30" s="70">
        <v>2584.0068854315273</v>
      </c>
      <c r="O30" s="92">
        <v>148</v>
      </c>
      <c r="P30" s="70">
        <v>2.48</v>
      </c>
      <c r="Q30" s="92">
        <v>367</v>
      </c>
      <c r="R30" s="92">
        <v>14</v>
      </c>
      <c r="S30" s="92">
        <v>8</v>
      </c>
      <c r="T30" s="92">
        <v>8</v>
      </c>
      <c r="U30" s="92">
        <v>9</v>
      </c>
      <c r="V30" s="92">
        <v>7</v>
      </c>
      <c r="W30" s="92">
        <v>16</v>
      </c>
      <c r="X30" s="92">
        <v>13</v>
      </c>
      <c r="Y30" s="92">
        <v>5</v>
      </c>
      <c r="Z30" s="92">
        <v>6</v>
      </c>
      <c r="AA30" s="92">
        <v>10</v>
      </c>
      <c r="AB30" s="92">
        <v>26</v>
      </c>
      <c r="AC30" s="92">
        <v>15</v>
      </c>
      <c r="AD30" s="92">
        <v>7</v>
      </c>
      <c r="AE30" s="92">
        <v>1</v>
      </c>
      <c r="AF30" s="92">
        <v>0</v>
      </c>
      <c r="AG30" s="92">
        <v>3</v>
      </c>
      <c r="AH30" s="70">
        <v>20.27027027027027</v>
      </c>
      <c r="AI30" s="70">
        <v>10.810810810810811</v>
      </c>
      <c r="AJ30" s="70">
        <v>27.027027027027028</v>
      </c>
      <c r="AK30" s="70">
        <v>6.756756756756757</v>
      </c>
      <c r="AL30" s="70">
        <v>35.135135135135137</v>
      </c>
      <c r="AM30" s="92">
        <v>21712</v>
      </c>
      <c r="AN30" s="92">
        <v>39792</v>
      </c>
      <c r="AO30" s="70">
        <v>54.054054054054056</v>
      </c>
      <c r="AP30" s="92">
        <v>148</v>
      </c>
      <c r="AQ30" s="92">
        <v>14</v>
      </c>
      <c r="AR30" s="92">
        <v>130</v>
      </c>
      <c r="AS30" s="92">
        <v>18</v>
      </c>
      <c r="AT30" s="92">
        <v>0</v>
      </c>
      <c r="AU30" s="92">
        <v>0</v>
      </c>
      <c r="AV30" s="92">
        <v>23</v>
      </c>
      <c r="AW30" s="92">
        <v>13</v>
      </c>
      <c r="AX30" s="92">
        <v>7</v>
      </c>
      <c r="AY30" s="92">
        <v>10</v>
      </c>
      <c r="AZ30" s="92">
        <v>17</v>
      </c>
      <c r="BA30" s="92">
        <v>5</v>
      </c>
      <c r="BB30" s="92">
        <v>2</v>
      </c>
      <c r="BC30" s="92">
        <v>28</v>
      </c>
      <c r="BD30" s="92">
        <v>8</v>
      </c>
      <c r="BE30" s="92">
        <v>0</v>
      </c>
      <c r="BF30" s="92">
        <v>24</v>
      </c>
      <c r="BG30" s="92">
        <v>0</v>
      </c>
      <c r="BH30" s="92">
        <v>0</v>
      </c>
      <c r="BI30" s="70">
        <v>23.648648648648649</v>
      </c>
      <c r="BJ30" s="104">
        <v>3.8</v>
      </c>
      <c r="BK30" s="104">
        <v>8.9</v>
      </c>
      <c r="BL30" s="104">
        <v>5.7</v>
      </c>
      <c r="BM30" s="104">
        <v>7.9</v>
      </c>
      <c r="BN30" s="104">
        <v>6.5</v>
      </c>
      <c r="BO30" s="104">
        <v>3</v>
      </c>
      <c r="BP30" s="104">
        <v>1.1000000000000001</v>
      </c>
      <c r="BQ30" s="104">
        <v>5.4</v>
      </c>
      <c r="BR30" s="104">
        <v>10</v>
      </c>
      <c r="BS30" s="104">
        <v>6.8</v>
      </c>
      <c r="BT30" s="104">
        <v>5.7</v>
      </c>
      <c r="BU30" s="104">
        <v>11.1</v>
      </c>
      <c r="BV30" s="104">
        <v>6</v>
      </c>
      <c r="BW30" s="104">
        <v>7</v>
      </c>
      <c r="BX30" s="104">
        <v>4.5999999999999996</v>
      </c>
      <c r="BY30" s="104">
        <v>3.5</v>
      </c>
      <c r="BZ30" s="104">
        <v>1.6</v>
      </c>
      <c r="CA30" s="104">
        <v>1.4</v>
      </c>
      <c r="CB30" s="104">
        <v>18.399999999999999</v>
      </c>
      <c r="CC30" s="104">
        <v>63.5</v>
      </c>
      <c r="CD30" s="104">
        <v>18.099999999999998</v>
      </c>
    </row>
    <row r="31" spans="1:82" s="19" customFormat="1" x14ac:dyDescent="0.25">
      <c r="A31" s="75" t="s">
        <v>12</v>
      </c>
      <c r="B31" s="76" t="s">
        <v>2118</v>
      </c>
      <c r="C31" s="75"/>
      <c r="D31" s="75"/>
      <c r="E31" s="75"/>
      <c r="F31" s="75"/>
      <c r="G31" s="75"/>
      <c r="H31" s="75"/>
      <c r="I31" s="116"/>
      <c r="J31" s="75">
        <v>54009</v>
      </c>
      <c r="K31" s="75" t="s">
        <v>11</v>
      </c>
      <c r="L31" s="99">
        <v>92.732852587862027</v>
      </c>
      <c r="M31" s="93">
        <v>23067</v>
      </c>
      <c r="N31" s="77">
        <v>248.74679637558438</v>
      </c>
      <c r="O31" s="93">
        <v>9961</v>
      </c>
      <c r="P31" s="77">
        <v>2.2200000000000002</v>
      </c>
      <c r="Q31" s="93">
        <v>22075</v>
      </c>
      <c r="R31" s="93">
        <v>625</v>
      </c>
      <c r="S31" s="93">
        <v>560</v>
      </c>
      <c r="T31" s="93">
        <v>740</v>
      </c>
      <c r="U31" s="93">
        <v>568</v>
      </c>
      <c r="V31" s="93">
        <v>490</v>
      </c>
      <c r="W31" s="93">
        <v>546</v>
      </c>
      <c r="X31" s="93">
        <v>553</v>
      </c>
      <c r="Y31" s="93">
        <v>448</v>
      </c>
      <c r="Z31" s="93">
        <v>574</v>
      </c>
      <c r="AA31" s="93">
        <v>726</v>
      </c>
      <c r="AB31" s="93">
        <v>1073</v>
      </c>
      <c r="AC31" s="93">
        <v>1644</v>
      </c>
      <c r="AD31" s="93">
        <v>628</v>
      </c>
      <c r="AE31" s="93">
        <v>414</v>
      </c>
      <c r="AF31" s="93">
        <v>238</v>
      </c>
      <c r="AG31" s="93">
        <v>134</v>
      </c>
      <c r="AH31" s="77">
        <v>19.325368938861558</v>
      </c>
      <c r="AI31" s="77">
        <v>10.621423551852224</v>
      </c>
      <c r="AJ31" s="77">
        <v>21.29304286718201</v>
      </c>
      <c r="AK31" s="77">
        <v>7.2884248569420746</v>
      </c>
      <c r="AL31" s="77">
        <v>41.471739785162129</v>
      </c>
      <c r="AM31" s="93">
        <v>25630</v>
      </c>
      <c r="AN31" s="93">
        <v>48835</v>
      </c>
      <c r="AO31" s="77">
        <v>45.477361710671623</v>
      </c>
      <c r="AP31" s="93">
        <v>9961</v>
      </c>
      <c r="AQ31" s="93">
        <v>909</v>
      </c>
      <c r="AR31" s="93">
        <v>7440</v>
      </c>
      <c r="AS31" s="93">
        <v>2521</v>
      </c>
      <c r="AT31" s="93">
        <v>307</v>
      </c>
      <c r="AU31" s="93">
        <v>306</v>
      </c>
      <c r="AV31" s="93">
        <v>1100</v>
      </c>
      <c r="AW31" s="93">
        <v>618</v>
      </c>
      <c r="AX31" s="93">
        <v>479</v>
      </c>
      <c r="AY31" s="93">
        <v>374</v>
      </c>
      <c r="AZ31" s="93">
        <v>1058</v>
      </c>
      <c r="BA31" s="93">
        <v>340</v>
      </c>
      <c r="BB31" s="93">
        <v>104</v>
      </c>
      <c r="BC31" s="93">
        <v>1476</v>
      </c>
      <c r="BD31" s="93">
        <v>283</v>
      </c>
      <c r="BE31" s="93">
        <v>36</v>
      </c>
      <c r="BF31" s="93">
        <v>2794</v>
      </c>
      <c r="BG31" s="93">
        <v>197</v>
      </c>
      <c r="BH31" s="93">
        <v>21</v>
      </c>
      <c r="BI31" s="77">
        <v>16.414014657162934</v>
      </c>
      <c r="BJ31" s="105">
        <v>4.2</v>
      </c>
      <c r="BK31" s="105">
        <v>4.7</v>
      </c>
      <c r="BL31" s="105">
        <v>5.5</v>
      </c>
      <c r="BM31" s="105">
        <v>6.7</v>
      </c>
      <c r="BN31" s="105">
        <v>6.9</v>
      </c>
      <c r="BO31" s="105">
        <v>5.0999999999999996</v>
      </c>
      <c r="BP31" s="105">
        <v>4.4000000000000004</v>
      </c>
      <c r="BQ31" s="105">
        <v>4.5999999999999996</v>
      </c>
      <c r="BR31" s="105">
        <v>6.7</v>
      </c>
      <c r="BS31" s="105">
        <v>6.2</v>
      </c>
      <c r="BT31" s="105">
        <v>7.1</v>
      </c>
      <c r="BU31" s="105">
        <v>8.4</v>
      </c>
      <c r="BV31" s="105">
        <v>7.7</v>
      </c>
      <c r="BW31" s="105">
        <v>8.1</v>
      </c>
      <c r="BX31" s="105">
        <v>4.0999999999999996</v>
      </c>
      <c r="BY31" s="105">
        <v>4.5999999999999996</v>
      </c>
      <c r="BZ31" s="105">
        <v>2.5</v>
      </c>
      <c r="CA31" s="105">
        <v>2.5</v>
      </c>
      <c r="CB31" s="105">
        <v>14.4</v>
      </c>
      <c r="CC31" s="105">
        <v>63.800000000000011</v>
      </c>
      <c r="CD31" s="105">
        <v>21.799999999999997</v>
      </c>
    </row>
    <row r="32" spans="1:82" s="82" customFormat="1" x14ac:dyDescent="0.25">
      <c r="A32" s="80" t="s">
        <v>1842</v>
      </c>
      <c r="B32" s="80" t="s">
        <v>1843</v>
      </c>
      <c r="C32" s="80" t="s">
        <v>1844</v>
      </c>
      <c r="D32" s="80" t="s">
        <v>606</v>
      </c>
      <c r="E32" s="80" t="s">
        <v>607</v>
      </c>
      <c r="F32" s="80" t="s">
        <v>542</v>
      </c>
      <c r="G32" s="80" t="s">
        <v>1845</v>
      </c>
      <c r="H32" s="80" t="s">
        <v>1846</v>
      </c>
      <c r="I32" s="114" t="s">
        <v>1846</v>
      </c>
      <c r="J32" s="80" t="s">
        <v>2111</v>
      </c>
      <c r="K32" s="80" t="s">
        <v>2111</v>
      </c>
      <c r="L32" s="97">
        <v>265.03821272465291</v>
      </c>
      <c r="M32" s="91">
        <v>44781</v>
      </c>
      <c r="N32" s="81">
        <v>168.96054172581822</v>
      </c>
      <c r="O32" s="91">
        <v>18533</v>
      </c>
      <c r="P32" s="81">
        <v>2.3975611072141585</v>
      </c>
      <c r="Q32" s="91">
        <v>44434</v>
      </c>
      <c r="R32" s="91">
        <v>1632</v>
      </c>
      <c r="S32" s="91">
        <v>1611</v>
      </c>
      <c r="T32" s="91">
        <v>1051</v>
      </c>
      <c r="U32" s="91">
        <v>1138</v>
      </c>
      <c r="V32" s="91">
        <v>1055</v>
      </c>
      <c r="W32" s="91">
        <v>880</v>
      </c>
      <c r="X32" s="91">
        <v>891</v>
      </c>
      <c r="Y32" s="91">
        <v>665</v>
      </c>
      <c r="Z32" s="91">
        <v>916</v>
      </c>
      <c r="AA32" s="91">
        <v>1219</v>
      </c>
      <c r="AB32" s="91">
        <v>1855</v>
      </c>
      <c r="AC32" s="91">
        <v>2201</v>
      </c>
      <c r="AD32" s="91">
        <v>1420</v>
      </c>
      <c r="AE32" s="91">
        <v>716</v>
      </c>
      <c r="AF32" s="91">
        <v>690</v>
      </c>
      <c r="AG32" s="91">
        <v>592</v>
      </c>
      <c r="AH32" s="81">
        <v>23.169481465493984</v>
      </c>
      <c r="AI32" s="81">
        <v>11.832946635730858</v>
      </c>
      <c r="AJ32" s="81">
        <v>18.086656234824368</v>
      </c>
      <c r="AK32" s="81">
        <v>6.5774564290724644</v>
      </c>
      <c r="AL32" s="81">
        <v>40.328063454378679</v>
      </c>
      <c r="AM32" s="91">
        <v>24646</v>
      </c>
      <c r="AN32" s="91">
        <v>37816</v>
      </c>
      <c r="AO32" s="81">
        <v>48.146549398370475</v>
      </c>
      <c r="AP32" s="91">
        <v>18533</v>
      </c>
      <c r="AQ32" s="91">
        <v>1973</v>
      </c>
      <c r="AR32" s="91">
        <v>13498</v>
      </c>
      <c r="AS32" s="91">
        <v>5035</v>
      </c>
      <c r="AT32" s="91">
        <v>608</v>
      </c>
      <c r="AU32" s="91">
        <v>698</v>
      </c>
      <c r="AV32" s="91">
        <v>2302</v>
      </c>
      <c r="AW32" s="91">
        <v>1038</v>
      </c>
      <c r="AX32" s="91">
        <v>850</v>
      </c>
      <c r="AY32" s="91">
        <v>1084</v>
      </c>
      <c r="AZ32" s="91">
        <v>1422</v>
      </c>
      <c r="BA32" s="91">
        <v>650</v>
      </c>
      <c r="BB32" s="91">
        <v>357</v>
      </c>
      <c r="BC32" s="91">
        <v>2263</v>
      </c>
      <c r="BD32" s="91">
        <v>566</v>
      </c>
      <c r="BE32" s="91">
        <v>118</v>
      </c>
      <c r="BF32" s="91">
        <v>4877</v>
      </c>
      <c r="BG32" s="91">
        <v>661</v>
      </c>
      <c r="BH32" s="91">
        <v>51</v>
      </c>
      <c r="BI32" s="81">
        <v>21.108293314627961</v>
      </c>
      <c r="BJ32" s="103">
        <v>5.8</v>
      </c>
      <c r="BK32" s="103">
        <v>5.0999999999999996</v>
      </c>
      <c r="BL32" s="103">
        <v>5.8</v>
      </c>
      <c r="BM32" s="103">
        <v>6.8</v>
      </c>
      <c r="BN32" s="103">
        <v>10.1</v>
      </c>
      <c r="BO32" s="103">
        <v>6.2</v>
      </c>
      <c r="BP32" s="103">
        <v>6.5</v>
      </c>
      <c r="BQ32" s="103">
        <v>5.6</v>
      </c>
      <c r="BR32" s="103">
        <v>6</v>
      </c>
      <c r="BS32" s="103">
        <v>5.8</v>
      </c>
      <c r="BT32" s="103">
        <v>6.1</v>
      </c>
      <c r="BU32" s="103">
        <v>6.6</v>
      </c>
      <c r="BV32" s="103">
        <v>6.3</v>
      </c>
      <c r="BW32" s="103">
        <v>5.7</v>
      </c>
      <c r="BX32" s="103">
        <v>4.0999999999999996</v>
      </c>
      <c r="BY32" s="103">
        <v>3.3</v>
      </c>
      <c r="BZ32" s="103">
        <v>2</v>
      </c>
      <c r="CA32" s="103">
        <v>2.2999999999999998</v>
      </c>
      <c r="CB32" s="103">
        <v>16.7</v>
      </c>
      <c r="CC32" s="103">
        <v>66</v>
      </c>
      <c r="CD32" s="103">
        <v>17.400000000000002</v>
      </c>
    </row>
    <row r="33" spans="1:82" x14ac:dyDescent="0.25">
      <c r="A33" s="69" t="s">
        <v>603</v>
      </c>
      <c r="B33" s="69" t="s">
        <v>604</v>
      </c>
      <c r="C33" s="69" t="s">
        <v>605</v>
      </c>
      <c r="D33" s="69" t="s">
        <v>606</v>
      </c>
      <c r="E33" s="69" t="s">
        <v>607</v>
      </c>
      <c r="F33" s="69" t="s">
        <v>542</v>
      </c>
      <c r="G33" s="69" t="s">
        <v>608</v>
      </c>
      <c r="H33" s="69" t="s">
        <v>609</v>
      </c>
      <c r="I33" s="115" t="s">
        <v>609</v>
      </c>
      <c r="J33" s="69">
        <v>5404276</v>
      </c>
      <c r="K33" s="69" t="s">
        <v>122</v>
      </c>
      <c r="L33" s="98">
        <v>4.1844626244946816</v>
      </c>
      <c r="M33" s="92">
        <v>4186</v>
      </c>
      <c r="N33" s="70">
        <v>1000.3674009408804</v>
      </c>
      <c r="O33" s="92">
        <v>1680</v>
      </c>
      <c r="P33" s="70">
        <v>2.08</v>
      </c>
      <c r="Q33" s="92">
        <v>3491</v>
      </c>
      <c r="R33" s="92">
        <v>87</v>
      </c>
      <c r="S33" s="92">
        <v>24</v>
      </c>
      <c r="T33" s="92">
        <v>96</v>
      </c>
      <c r="U33" s="92">
        <v>236</v>
      </c>
      <c r="V33" s="92">
        <v>148</v>
      </c>
      <c r="W33" s="92">
        <v>166</v>
      </c>
      <c r="X33" s="92">
        <v>100</v>
      </c>
      <c r="Y33" s="92">
        <v>79</v>
      </c>
      <c r="Z33" s="92">
        <v>52</v>
      </c>
      <c r="AA33" s="92">
        <v>139</v>
      </c>
      <c r="AB33" s="92">
        <v>105</v>
      </c>
      <c r="AC33" s="92">
        <v>153</v>
      </c>
      <c r="AD33" s="92">
        <v>132</v>
      </c>
      <c r="AE33" s="92">
        <v>51</v>
      </c>
      <c r="AF33" s="92">
        <v>18</v>
      </c>
      <c r="AG33" s="92">
        <v>94</v>
      </c>
      <c r="AH33" s="70">
        <v>12.321428571428573</v>
      </c>
      <c r="AI33" s="70">
        <v>22.857142857142858</v>
      </c>
      <c r="AJ33" s="70">
        <v>23.63095238095238</v>
      </c>
      <c r="AK33" s="70">
        <v>8.2738095238095237</v>
      </c>
      <c r="AL33" s="70">
        <v>32.916666666666664</v>
      </c>
      <c r="AM33" s="92">
        <v>30382</v>
      </c>
      <c r="AN33" s="92">
        <v>38629</v>
      </c>
      <c r="AO33" s="70">
        <v>55.714285714285715</v>
      </c>
      <c r="AP33" s="92">
        <v>1680</v>
      </c>
      <c r="AQ33" s="92">
        <v>111</v>
      </c>
      <c r="AR33" s="92">
        <v>870</v>
      </c>
      <c r="AS33" s="92">
        <v>810</v>
      </c>
      <c r="AT33" s="92">
        <v>30</v>
      </c>
      <c r="AU33" s="92">
        <v>15</v>
      </c>
      <c r="AV33" s="92">
        <v>151</v>
      </c>
      <c r="AW33" s="92">
        <v>95</v>
      </c>
      <c r="AX33" s="92">
        <v>44</v>
      </c>
      <c r="AY33" s="92">
        <v>378</v>
      </c>
      <c r="AZ33" s="92">
        <v>105</v>
      </c>
      <c r="BA33" s="92">
        <v>67</v>
      </c>
      <c r="BB33" s="92">
        <v>59</v>
      </c>
      <c r="BC33" s="92">
        <v>179</v>
      </c>
      <c r="BD33" s="92">
        <v>19</v>
      </c>
      <c r="BE33" s="92">
        <v>32</v>
      </c>
      <c r="BF33" s="92">
        <v>431</v>
      </c>
      <c r="BG33" s="92">
        <v>17</v>
      </c>
      <c r="BH33" s="92">
        <v>0</v>
      </c>
      <c r="BI33" s="70">
        <v>36.904761904761905</v>
      </c>
      <c r="BJ33" s="104">
        <v>5.5</v>
      </c>
      <c r="BK33" s="104">
        <v>2.2999999999999998</v>
      </c>
      <c r="BL33" s="104">
        <v>6.4</v>
      </c>
      <c r="BM33" s="104">
        <v>4.0999999999999996</v>
      </c>
      <c r="BN33" s="104">
        <v>10.1</v>
      </c>
      <c r="BO33" s="104">
        <v>10.3</v>
      </c>
      <c r="BP33" s="104">
        <v>9.9</v>
      </c>
      <c r="BQ33" s="104">
        <v>8.1999999999999993</v>
      </c>
      <c r="BR33" s="104">
        <v>5.2</v>
      </c>
      <c r="BS33" s="104">
        <v>3.1</v>
      </c>
      <c r="BT33" s="104">
        <v>5</v>
      </c>
      <c r="BU33" s="104">
        <v>9.3000000000000007</v>
      </c>
      <c r="BV33" s="104">
        <v>5.5</v>
      </c>
      <c r="BW33" s="104">
        <v>3.7</v>
      </c>
      <c r="BX33" s="104">
        <v>4.8</v>
      </c>
      <c r="BY33" s="104">
        <v>1.8</v>
      </c>
      <c r="BZ33" s="104">
        <v>2.6</v>
      </c>
      <c r="CA33" s="104">
        <v>2.2000000000000002</v>
      </c>
      <c r="CB33" s="104">
        <v>14.2</v>
      </c>
      <c r="CC33" s="104">
        <v>70.7</v>
      </c>
      <c r="CD33" s="104">
        <v>15.100000000000001</v>
      </c>
    </row>
    <row r="34" spans="1:82" s="11" customFormat="1" x14ac:dyDescent="0.25">
      <c r="A34" s="73" t="s">
        <v>1118</v>
      </c>
      <c r="B34" s="73" t="s">
        <v>1119</v>
      </c>
      <c r="C34" s="73" t="s">
        <v>1120</v>
      </c>
      <c r="D34" s="73" t="s">
        <v>1121</v>
      </c>
      <c r="E34" s="73" t="s">
        <v>607</v>
      </c>
      <c r="F34" s="73" t="s">
        <v>542</v>
      </c>
      <c r="G34" s="73" t="s">
        <v>1122</v>
      </c>
      <c r="H34" s="73" t="s">
        <v>1123</v>
      </c>
      <c r="I34" s="117" t="s">
        <v>2134</v>
      </c>
      <c r="J34" s="73">
        <v>5439460</v>
      </c>
      <c r="K34" s="73" t="s">
        <v>210</v>
      </c>
      <c r="L34" s="100">
        <v>17.068851532910667</v>
      </c>
      <c r="M34" s="94">
        <v>44534</v>
      </c>
      <c r="N34" s="74">
        <v>2609.0800493597026</v>
      </c>
      <c r="O34" s="94">
        <v>18829</v>
      </c>
      <c r="P34" s="74">
        <v>2.21</v>
      </c>
      <c r="Q34" s="94">
        <v>41653</v>
      </c>
      <c r="R34" s="94">
        <v>3207</v>
      </c>
      <c r="S34" s="94">
        <v>2190</v>
      </c>
      <c r="T34" s="94">
        <v>1538</v>
      </c>
      <c r="U34" s="94">
        <v>1402</v>
      </c>
      <c r="V34" s="94">
        <v>994</v>
      </c>
      <c r="W34" s="94">
        <v>950</v>
      </c>
      <c r="X34" s="94">
        <v>817</v>
      </c>
      <c r="Y34" s="94">
        <v>833</v>
      </c>
      <c r="Z34" s="94">
        <v>754</v>
      </c>
      <c r="AA34" s="94">
        <v>1165</v>
      </c>
      <c r="AB34" s="94">
        <v>1348</v>
      </c>
      <c r="AC34" s="94">
        <v>1695</v>
      </c>
      <c r="AD34" s="94">
        <v>751</v>
      </c>
      <c r="AE34" s="94">
        <v>406</v>
      </c>
      <c r="AF34" s="94">
        <v>284</v>
      </c>
      <c r="AG34" s="94">
        <v>496</v>
      </c>
      <c r="AH34" s="74">
        <v>36.831483350151359</v>
      </c>
      <c r="AI34" s="74">
        <v>12.725051781825908</v>
      </c>
      <c r="AJ34" s="74">
        <v>17.812948111954963</v>
      </c>
      <c r="AK34" s="74">
        <v>6.1872643263051676</v>
      </c>
      <c r="AL34" s="74">
        <v>26.448563386265867</v>
      </c>
      <c r="AM34" s="94">
        <v>21690</v>
      </c>
      <c r="AN34" s="94">
        <v>30359</v>
      </c>
      <c r="AO34" s="74">
        <v>63.365022040469491</v>
      </c>
      <c r="AP34" s="94">
        <v>18829</v>
      </c>
      <c r="AQ34" s="94">
        <v>3916</v>
      </c>
      <c r="AR34" s="94">
        <v>9440</v>
      </c>
      <c r="AS34" s="94">
        <v>9389</v>
      </c>
      <c r="AT34" s="94">
        <v>719</v>
      </c>
      <c r="AU34" s="94">
        <v>653</v>
      </c>
      <c r="AV34" s="94">
        <v>4656</v>
      </c>
      <c r="AW34" s="94">
        <v>964</v>
      </c>
      <c r="AX34" s="94">
        <v>855</v>
      </c>
      <c r="AY34" s="94">
        <v>1460</v>
      </c>
      <c r="AZ34" s="94">
        <v>1180</v>
      </c>
      <c r="BA34" s="94">
        <v>715</v>
      </c>
      <c r="BB34" s="94">
        <v>337</v>
      </c>
      <c r="BC34" s="94">
        <v>1767</v>
      </c>
      <c r="BD34" s="94">
        <v>561</v>
      </c>
      <c r="BE34" s="94">
        <v>113</v>
      </c>
      <c r="BF34" s="94">
        <v>3319</v>
      </c>
      <c r="BG34" s="94">
        <v>231</v>
      </c>
      <c r="BH34" s="94">
        <v>34</v>
      </c>
      <c r="BI34" s="74">
        <v>35.041691008550643</v>
      </c>
      <c r="BJ34" s="106">
        <v>6</v>
      </c>
      <c r="BK34" s="106">
        <v>5.3</v>
      </c>
      <c r="BL34" s="106">
        <v>5.2</v>
      </c>
      <c r="BM34" s="106">
        <v>7.7</v>
      </c>
      <c r="BN34" s="106">
        <v>13.9</v>
      </c>
      <c r="BO34" s="106">
        <v>7</v>
      </c>
      <c r="BP34" s="106">
        <v>6</v>
      </c>
      <c r="BQ34" s="106">
        <v>5.5</v>
      </c>
      <c r="BR34" s="106">
        <v>5.6</v>
      </c>
      <c r="BS34" s="106">
        <v>5.0999999999999996</v>
      </c>
      <c r="BT34" s="106">
        <v>5.6</v>
      </c>
      <c r="BU34" s="106">
        <v>5.9</v>
      </c>
      <c r="BV34" s="106">
        <v>6</v>
      </c>
      <c r="BW34" s="106">
        <v>5.3</v>
      </c>
      <c r="BX34" s="106">
        <v>3.4</v>
      </c>
      <c r="BY34" s="106">
        <v>2.8</v>
      </c>
      <c r="BZ34" s="106">
        <v>1.7</v>
      </c>
      <c r="CA34" s="106">
        <v>2.1</v>
      </c>
      <c r="CB34" s="106">
        <v>16.5</v>
      </c>
      <c r="CC34" s="106">
        <v>68.300000000000011</v>
      </c>
      <c r="CD34" s="106">
        <v>15.299999999999999</v>
      </c>
    </row>
    <row r="35" spans="1:82" x14ac:dyDescent="0.25">
      <c r="A35" s="69" t="s">
        <v>1287</v>
      </c>
      <c r="B35" s="69" t="s">
        <v>1288</v>
      </c>
      <c r="C35" s="69" t="s">
        <v>1289</v>
      </c>
      <c r="D35" s="69" t="s">
        <v>606</v>
      </c>
      <c r="E35" s="69" t="s">
        <v>607</v>
      </c>
      <c r="F35" s="69" t="s">
        <v>542</v>
      </c>
      <c r="G35" s="69" t="s">
        <v>1290</v>
      </c>
      <c r="H35" s="69" t="s">
        <v>1291</v>
      </c>
      <c r="I35" s="115" t="s">
        <v>1291</v>
      </c>
      <c r="J35" s="69">
        <v>5454484</v>
      </c>
      <c r="K35" s="69" t="s">
        <v>243</v>
      </c>
      <c r="L35" s="98">
        <v>1.5694563158958368</v>
      </c>
      <c r="M35" s="92">
        <v>2599</v>
      </c>
      <c r="N35" s="70">
        <v>1655.9874739275592</v>
      </c>
      <c r="O35" s="92">
        <v>1197</v>
      </c>
      <c r="P35" s="70">
        <v>2.17</v>
      </c>
      <c r="Q35" s="92">
        <v>2599</v>
      </c>
      <c r="R35" s="92">
        <v>128</v>
      </c>
      <c r="S35" s="92">
        <v>105</v>
      </c>
      <c r="T35" s="92">
        <v>91</v>
      </c>
      <c r="U35" s="92">
        <v>74</v>
      </c>
      <c r="V35" s="92">
        <v>41</v>
      </c>
      <c r="W35" s="92">
        <v>103</v>
      </c>
      <c r="X35" s="92">
        <v>81</v>
      </c>
      <c r="Y35" s="92">
        <v>34</v>
      </c>
      <c r="Z35" s="92">
        <v>69</v>
      </c>
      <c r="AA35" s="92">
        <v>105</v>
      </c>
      <c r="AB35" s="92">
        <v>127</v>
      </c>
      <c r="AC35" s="92">
        <v>109</v>
      </c>
      <c r="AD35" s="92">
        <v>62</v>
      </c>
      <c r="AE35" s="92">
        <v>36</v>
      </c>
      <c r="AF35" s="92">
        <v>20</v>
      </c>
      <c r="AG35" s="92">
        <v>12</v>
      </c>
      <c r="AH35" s="70">
        <v>27.06766917293233</v>
      </c>
      <c r="AI35" s="70">
        <v>9.6073517126148698</v>
      </c>
      <c r="AJ35" s="70">
        <v>23.976608187134502</v>
      </c>
      <c r="AK35" s="70">
        <v>8.7719298245614024</v>
      </c>
      <c r="AL35" s="70">
        <v>30.576441102756892</v>
      </c>
      <c r="AM35" s="92">
        <v>22841</v>
      </c>
      <c r="AN35" s="92">
        <v>38299</v>
      </c>
      <c r="AO35" s="70">
        <v>54.887218045112782</v>
      </c>
      <c r="AP35" s="92">
        <v>1197</v>
      </c>
      <c r="AQ35" s="92">
        <v>168</v>
      </c>
      <c r="AR35" s="92">
        <v>715</v>
      </c>
      <c r="AS35" s="92">
        <v>482</v>
      </c>
      <c r="AT35" s="92">
        <v>11</v>
      </c>
      <c r="AU35" s="92">
        <v>47</v>
      </c>
      <c r="AV35" s="92">
        <v>208</v>
      </c>
      <c r="AW35" s="92">
        <v>74</v>
      </c>
      <c r="AX35" s="92">
        <v>66</v>
      </c>
      <c r="AY35" s="92">
        <v>78</v>
      </c>
      <c r="AZ35" s="92">
        <v>98</v>
      </c>
      <c r="BA35" s="92">
        <v>61</v>
      </c>
      <c r="BB35" s="92">
        <v>18</v>
      </c>
      <c r="BC35" s="92">
        <v>198</v>
      </c>
      <c r="BD35" s="92">
        <v>27</v>
      </c>
      <c r="BE35" s="92">
        <v>7</v>
      </c>
      <c r="BF35" s="92">
        <v>205</v>
      </c>
      <c r="BG35" s="92">
        <v>13</v>
      </c>
      <c r="BH35" s="92">
        <v>0</v>
      </c>
      <c r="BI35" s="70">
        <v>25.981620718462821</v>
      </c>
      <c r="BJ35" s="104">
        <v>2.7</v>
      </c>
      <c r="BK35" s="104">
        <v>6</v>
      </c>
      <c r="BL35" s="104">
        <v>5.8</v>
      </c>
      <c r="BM35" s="104">
        <v>6.8</v>
      </c>
      <c r="BN35" s="104">
        <v>7.1</v>
      </c>
      <c r="BO35" s="104">
        <v>6.7</v>
      </c>
      <c r="BP35" s="104">
        <v>3.9</v>
      </c>
      <c r="BQ35" s="104">
        <v>3.5</v>
      </c>
      <c r="BR35" s="104">
        <v>6.7</v>
      </c>
      <c r="BS35" s="104">
        <v>7.3</v>
      </c>
      <c r="BT35" s="104">
        <v>8.9</v>
      </c>
      <c r="BU35" s="104">
        <v>8.6999999999999993</v>
      </c>
      <c r="BV35" s="104">
        <v>6.8</v>
      </c>
      <c r="BW35" s="104">
        <v>6.5</v>
      </c>
      <c r="BX35" s="104">
        <v>3.6</v>
      </c>
      <c r="BY35" s="104">
        <v>3.2</v>
      </c>
      <c r="BZ35" s="104">
        <v>3.3</v>
      </c>
      <c r="CA35" s="104">
        <v>2.6</v>
      </c>
      <c r="CB35" s="104">
        <v>14.5</v>
      </c>
      <c r="CC35" s="104">
        <v>66.399999999999991</v>
      </c>
      <c r="CD35" s="104">
        <v>19.200000000000003</v>
      </c>
    </row>
    <row r="36" spans="1:82" s="19" customFormat="1" x14ac:dyDescent="0.25">
      <c r="A36" s="75" t="s">
        <v>14</v>
      </c>
      <c r="B36" s="76" t="s">
        <v>2118</v>
      </c>
      <c r="C36" s="75"/>
      <c r="D36" s="75"/>
      <c r="E36" s="75"/>
      <c r="F36" s="75"/>
      <c r="G36" s="75"/>
      <c r="H36" s="75"/>
      <c r="I36" s="116"/>
      <c r="J36" s="75">
        <v>54011</v>
      </c>
      <c r="K36" s="75" t="s">
        <v>13</v>
      </c>
      <c r="L36" s="99">
        <v>287.86098319795411</v>
      </c>
      <c r="M36" s="93">
        <v>96100</v>
      </c>
      <c r="N36" s="77">
        <v>333.84170001918829</v>
      </c>
      <c r="O36" s="93">
        <v>40239</v>
      </c>
      <c r="P36" s="77">
        <v>2.29</v>
      </c>
      <c r="Q36" s="93">
        <v>92177</v>
      </c>
      <c r="R36" s="93">
        <v>5054</v>
      </c>
      <c r="S36" s="93">
        <v>3930</v>
      </c>
      <c r="T36" s="93">
        <v>2776</v>
      </c>
      <c r="U36" s="93">
        <v>2850</v>
      </c>
      <c r="V36" s="93">
        <v>2238</v>
      </c>
      <c r="W36" s="93">
        <v>2099</v>
      </c>
      <c r="X36" s="93">
        <v>1889</v>
      </c>
      <c r="Y36" s="93">
        <v>1611</v>
      </c>
      <c r="Z36" s="93">
        <v>1791</v>
      </c>
      <c r="AA36" s="93">
        <v>2628</v>
      </c>
      <c r="AB36" s="93">
        <v>3435</v>
      </c>
      <c r="AC36" s="93">
        <v>4158</v>
      </c>
      <c r="AD36" s="93">
        <v>2365</v>
      </c>
      <c r="AE36" s="93">
        <v>1209</v>
      </c>
      <c r="AF36" s="93">
        <v>1012</v>
      </c>
      <c r="AG36" s="93">
        <v>1194</v>
      </c>
      <c r="AH36" s="77">
        <v>29.225378364273467</v>
      </c>
      <c r="AI36" s="77">
        <v>12.644449414746886</v>
      </c>
      <c r="AJ36" s="77">
        <v>18.365267526528989</v>
      </c>
      <c r="AK36" s="77">
        <v>6.5309774099753968</v>
      </c>
      <c r="AL36" s="77">
        <v>33.233927284475264</v>
      </c>
      <c r="AM36" s="93">
        <v>24646</v>
      </c>
      <c r="AN36" s="93">
        <v>37816</v>
      </c>
      <c r="AO36" s="77">
        <v>55.784189467929124</v>
      </c>
      <c r="AP36" s="93">
        <v>40239</v>
      </c>
      <c r="AQ36" s="93">
        <v>6168</v>
      </c>
      <c r="AR36" s="93">
        <v>24523</v>
      </c>
      <c r="AS36" s="93">
        <v>15716</v>
      </c>
      <c r="AT36" s="93">
        <v>1368</v>
      </c>
      <c r="AU36" s="93">
        <v>1413</v>
      </c>
      <c r="AV36" s="93">
        <v>7317</v>
      </c>
      <c r="AW36" s="93">
        <v>2171</v>
      </c>
      <c r="AX36" s="93">
        <v>1815</v>
      </c>
      <c r="AY36" s="93">
        <v>3000</v>
      </c>
      <c r="AZ36" s="93">
        <v>2805</v>
      </c>
      <c r="BA36" s="93">
        <v>1493</v>
      </c>
      <c r="BB36" s="93">
        <v>771</v>
      </c>
      <c r="BC36" s="93">
        <v>4407</v>
      </c>
      <c r="BD36" s="93">
        <v>1173</v>
      </c>
      <c r="BE36" s="93">
        <v>270</v>
      </c>
      <c r="BF36" s="93">
        <v>8832</v>
      </c>
      <c r="BG36" s="93">
        <v>922</v>
      </c>
      <c r="BH36" s="93">
        <v>85</v>
      </c>
      <c r="BI36" s="77">
        <v>28.437585427073238</v>
      </c>
      <c r="BJ36" s="105">
        <v>5.8</v>
      </c>
      <c r="BK36" s="105">
        <v>5.0999999999999996</v>
      </c>
      <c r="BL36" s="105">
        <v>5.8</v>
      </c>
      <c r="BM36" s="105">
        <v>6.8</v>
      </c>
      <c r="BN36" s="105">
        <v>10.1</v>
      </c>
      <c r="BO36" s="105">
        <v>6.2</v>
      </c>
      <c r="BP36" s="105">
        <v>6.5</v>
      </c>
      <c r="BQ36" s="105">
        <v>5.6</v>
      </c>
      <c r="BR36" s="105">
        <v>6</v>
      </c>
      <c r="BS36" s="105">
        <v>5.8</v>
      </c>
      <c r="BT36" s="105">
        <v>6.1</v>
      </c>
      <c r="BU36" s="105">
        <v>6.6</v>
      </c>
      <c r="BV36" s="105">
        <v>6.3</v>
      </c>
      <c r="BW36" s="105">
        <v>5.7</v>
      </c>
      <c r="BX36" s="105">
        <v>4.0999999999999996</v>
      </c>
      <c r="BY36" s="105">
        <v>3.3</v>
      </c>
      <c r="BZ36" s="105">
        <v>2</v>
      </c>
      <c r="CA36" s="105">
        <v>2.2999999999999998</v>
      </c>
      <c r="CB36" s="105">
        <v>16.7</v>
      </c>
      <c r="CC36" s="105">
        <v>66</v>
      </c>
      <c r="CD36" s="105">
        <v>17.400000000000002</v>
      </c>
    </row>
    <row r="37" spans="1:82" s="82" customFormat="1" x14ac:dyDescent="0.25">
      <c r="A37" s="80" t="s">
        <v>1847</v>
      </c>
      <c r="B37" s="80" t="s">
        <v>1848</v>
      </c>
      <c r="C37" s="80" t="s">
        <v>1849</v>
      </c>
      <c r="D37" s="80" t="s">
        <v>1029</v>
      </c>
      <c r="E37" s="80" t="s">
        <v>1030</v>
      </c>
      <c r="F37" s="80" t="s">
        <v>542</v>
      </c>
      <c r="G37" s="80" t="s">
        <v>1850</v>
      </c>
      <c r="H37" s="80" t="s">
        <v>1851</v>
      </c>
      <c r="I37" s="114" t="s">
        <v>1851</v>
      </c>
      <c r="J37" s="80" t="s">
        <v>2111</v>
      </c>
      <c r="K37" s="80" t="s">
        <v>2111</v>
      </c>
      <c r="L37" s="97">
        <v>279.81012937132573</v>
      </c>
      <c r="M37" s="91">
        <v>6860</v>
      </c>
      <c r="N37" s="81">
        <v>24.516624953546074</v>
      </c>
      <c r="O37" s="91">
        <v>2598</v>
      </c>
      <c r="P37" s="81">
        <v>2.6404926866820633</v>
      </c>
      <c r="Q37" s="91">
        <v>6860</v>
      </c>
      <c r="R37" s="91">
        <v>292</v>
      </c>
      <c r="S37" s="91">
        <v>125</v>
      </c>
      <c r="T37" s="91">
        <v>236</v>
      </c>
      <c r="U37" s="91">
        <v>277</v>
      </c>
      <c r="V37" s="91">
        <v>112</v>
      </c>
      <c r="W37" s="91">
        <v>217</v>
      </c>
      <c r="X37" s="91">
        <v>109</v>
      </c>
      <c r="Y37" s="91">
        <v>85</v>
      </c>
      <c r="Z37" s="91">
        <v>152</v>
      </c>
      <c r="AA37" s="91">
        <v>161</v>
      </c>
      <c r="AB37" s="91">
        <v>242</v>
      </c>
      <c r="AC37" s="91">
        <v>355</v>
      </c>
      <c r="AD37" s="91">
        <v>94</v>
      </c>
      <c r="AE37" s="91">
        <v>56</v>
      </c>
      <c r="AF37" s="91">
        <v>59</v>
      </c>
      <c r="AG37" s="91">
        <v>26</v>
      </c>
      <c r="AH37" s="81">
        <v>25.13471901462664</v>
      </c>
      <c r="AI37" s="81">
        <v>14.973056197074671</v>
      </c>
      <c r="AJ37" s="81">
        <v>21.670515781370284</v>
      </c>
      <c r="AK37" s="81">
        <v>6.1970746728252504</v>
      </c>
      <c r="AL37" s="81">
        <v>32.024634334103155</v>
      </c>
      <c r="AM37" s="91">
        <v>19696</v>
      </c>
      <c r="AN37" s="91">
        <v>36279</v>
      </c>
      <c r="AO37" s="81">
        <v>55.927636643571979</v>
      </c>
      <c r="AP37" s="91">
        <v>2598</v>
      </c>
      <c r="AQ37" s="91">
        <v>1064</v>
      </c>
      <c r="AR37" s="91">
        <v>2235</v>
      </c>
      <c r="AS37" s="91">
        <v>363</v>
      </c>
      <c r="AT37" s="91">
        <v>259</v>
      </c>
      <c r="AU37" s="91">
        <v>95</v>
      </c>
      <c r="AV37" s="91">
        <v>188</v>
      </c>
      <c r="AW37" s="91">
        <v>405</v>
      </c>
      <c r="AX37" s="91">
        <v>102</v>
      </c>
      <c r="AY37" s="91">
        <v>65</v>
      </c>
      <c r="AZ37" s="91">
        <v>260</v>
      </c>
      <c r="BA37" s="91">
        <v>86</v>
      </c>
      <c r="BB37" s="91">
        <v>0</v>
      </c>
      <c r="BC37" s="91">
        <v>362</v>
      </c>
      <c r="BD37" s="91">
        <v>41</v>
      </c>
      <c r="BE37" s="91">
        <v>0</v>
      </c>
      <c r="BF37" s="91">
        <v>530</v>
      </c>
      <c r="BG37" s="91">
        <v>52</v>
      </c>
      <c r="BH37" s="91">
        <v>0</v>
      </c>
      <c r="BI37" s="81">
        <v>9.7382602001539649</v>
      </c>
      <c r="BJ37" s="103">
        <v>5</v>
      </c>
      <c r="BK37" s="103">
        <v>4.5999999999999996</v>
      </c>
      <c r="BL37" s="103">
        <v>6.5</v>
      </c>
      <c r="BM37" s="103">
        <v>5.0999999999999996</v>
      </c>
      <c r="BN37" s="103">
        <v>4.2</v>
      </c>
      <c r="BO37" s="103">
        <v>4.8</v>
      </c>
      <c r="BP37" s="103">
        <v>5.0999999999999996</v>
      </c>
      <c r="BQ37" s="103">
        <v>4.3</v>
      </c>
      <c r="BR37" s="103">
        <v>7.2</v>
      </c>
      <c r="BS37" s="103">
        <v>6.6</v>
      </c>
      <c r="BT37" s="103">
        <v>7.8</v>
      </c>
      <c r="BU37" s="103">
        <v>8.1999999999999993</v>
      </c>
      <c r="BV37" s="103">
        <v>8.3000000000000007</v>
      </c>
      <c r="BW37" s="103">
        <v>7.2</v>
      </c>
      <c r="BX37" s="103">
        <v>6</v>
      </c>
      <c r="BY37" s="103">
        <v>3.4</v>
      </c>
      <c r="BZ37" s="103">
        <v>1.9</v>
      </c>
      <c r="CA37" s="103">
        <v>3.7</v>
      </c>
      <c r="CB37" s="103">
        <v>16.100000000000001</v>
      </c>
      <c r="CC37" s="103">
        <v>61.599999999999994</v>
      </c>
      <c r="CD37" s="103">
        <v>22.199999999999996</v>
      </c>
    </row>
    <row r="38" spans="1:82" x14ac:dyDescent="0.25">
      <c r="A38" s="69" t="s">
        <v>1026</v>
      </c>
      <c r="B38" s="69" t="s">
        <v>1027</v>
      </c>
      <c r="C38" s="69" t="s">
        <v>1028</v>
      </c>
      <c r="D38" s="69" t="s">
        <v>1029</v>
      </c>
      <c r="E38" s="69" t="s">
        <v>1030</v>
      </c>
      <c r="F38" s="69" t="s">
        <v>542</v>
      </c>
      <c r="G38" s="69" t="s">
        <v>1031</v>
      </c>
      <c r="H38" s="69" t="s">
        <v>1032</v>
      </c>
      <c r="I38" s="115" t="s">
        <v>1032</v>
      </c>
      <c r="J38" s="69">
        <v>5432884</v>
      </c>
      <c r="K38" s="69" t="s">
        <v>194</v>
      </c>
      <c r="L38" s="98">
        <v>0.46144171353345187</v>
      </c>
      <c r="M38" s="92">
        <v>590</v>
      </c>
      <c r="N38" s="70">
        <v>1278.6013546155671</v>
      </c>
      <c r="O38" s="92">
        <v>210</v>
      </c>
      <c r="P38" s="70">
        <v>2.7</v>
      </c>
      <c r="Q38" s="92">
        <v>567</v>
      </c>
      <c r="R38" s="92">
        <v>35</v>
      </c>
      <c r="S38" s="92">
        <v>15</v>
      </c>
      <c r="T38" s="92">
        <v>29</v>
      </c>
      <c r="U38" s="92">
        <v>18</v>
      </c>
      <c r="V38" s="92">
        <v>10</v>
      </c>
      <c r="W38" s="92">
        <v>16</v>
      </c>
      <c r="X38" s="92">
        <v>4</v>
      </c>
      <c r="Y38" s="92">
        <v>8</v>
      </c>
      <c r="Z38" s="92">
        <v>2</v>
      </c>
      <c r="AA38" s="92">
        <v>2</v>
      </c>
      <c r="AB38" s="92">
        <v>30</v>
      </c>
      <c r="AC38" s="92">
        <v>16</v>
      </c>
      <c r="AD38" s="92">
        <v>17</v>
      </c>
      <c r="AE38" s="92">
        <v>2</v>
      </c>
      <c r="AF38" s="92">
        <v>4</v>
      </c>
      <c r="AG38" s="92">
        <v>2</v>
      </c>
      <c r="AH38" s="70">
        <v>37.61904761904762</v>
      </c>
      <c r="AI38" s="70">
        <v>13.333333333333334</v>
      </c>
      <c r="AJ38" s="70">
        <v>14.285714285714285</v>
      </c>
      <c r="AK38" s="70">
        <v>0.95238095238095244</v>
      </c>
      <c r="AL38" s="70">
        <v>33.80952380952381</v>
      </c>
      <c r="AM38" s="92">
        <v>18152</v>
      </c>
      <c r="AN38" s="92">
        <v>29167</v>
      </c>
      <c r="AO38" s="70">
        <v>64.285714285714292</v>
      </c>
      <c r="AP38" s="92">
        <v>210</v>
      </c>
      <c r="AQ38" s="92">
        <v>101</v>
      </c>
      <c r="AR38" s="92">
        <v>120</v>
      </c>
      <c r="AS38" s="92">
        <v>90</v>
      </c>
      <c r="AT38" s="92">
        <v>0</v>
      </c>
      <c r="AU38" s="92">
        <v>2</v>
      </c>
      <c r="AV38" s="92">
        <v>62</v>
      </c>
      <c r="AW38" s="92">
        <v>10</v>
      </c>
      <c r="AX38" s="92">
        <v>11</v>
      </c>
      <c r="AY38" s="92">
        <v>23</v>
      </c>
      <c r="AZ38" s="92">
        <v>10</v>
      </c>
      <c r="BA38" s="92">
        <v>2</v>
      </c>
      <c r="BB38" s="92">
        <v>2</v>
      </c>
      <c r="BC38" s="92">
        <v>30</v>
      </c>
      <c r="BD38" s="92">
        <v>2</v>
      </c>
      <c r="BE38" s="92">
        <v>0</v>
      </c>
      <c r="BF38" s="92">
        <v>37</v>
      </c>
      <c r="BG38" s="92">
        <v>0</v>
      </c>
      <c r="BH38" s="92">
        <v>0</v>
      </c>
      <c r="BI38" s="70">
        <v>41.428571428571431</v>
      </c>
      <c r="BJ38" s="104">
        <v>6.6</v>
      </c>
      <c r="BK38" s="104">
        <v>3.7</v>
      </c>
      <c r="BL38" s="104">
        <v>14.9</v>
      </c>
      <c r="BM38" s="104">
        <v>5.6</v>
      </c>
      <c r="BN38" s="104">
        <v>1.5</v>
      </c>
      <c r="BO38" s="104">
        <v>8.3000000000000007</v>
      </c>
      <c r="BP38" s="104">
        <v>5.0999999999999996</v>
      </c>
      <c r="BQ38" s="104">
        <v>3.1</v>
      </c>
      <c r="BR38" s="104">
        <v>5.4</v>
      </c>
      <c r="BS38" s="104">
        <v>5.4</v>
      </c>
      <c r="BT38" s="104">
        <v>7.5</v>
      </c>
      <c r="BU38" s="104">
        <v>5.0999999999999996</v>
      </c>
      <c r="BV38" s="104">
        <v>5.4</v>
      </c>
      <c r="BW38" s="104">
        <v>3.1</v>
      </c>
      <c r="BX38" s="104">
        <v>4.9000000000000004</v>
      </c>
      <c r="BY38" s="104">
        <v>3.7</v>
      </c>
      <c r="BZ38" s="104">
        <v>2.7</v>
      </c>
      <c r="CA38" s="104">
        <v>8</v>
      </c>
      <c r="CB38" s="104">
        <v>25.200000000000003</v>
      </c>
      <c r="CC38" s="104">
        <v>52.4</v>
      </c>
      <c r="CD38" s="104">
        <v>22.4</v>
      </c>
    </row>
    <row r="39" spans="1:82" s="19" customFormat="1" x14ac:dyDescent="0.25">
      <c r="A39" s="75" t="s">
        <v>16</v>
      </c>
      <c r="B39" s="76" t="s">
        <v>2118</v>
      </c>
      <c r="C39" s="75"/>
      <c r="D39" s="75"/>
      <c r="E39" s="75"/>
      <c r="F39" s="75"/>
      <c r="G39" s="75"/>
      <c r="H39" s="75"/>
      <c r="I39" s="116"/>
      <c r="J39" s="75">
        <v>54013</v>
      </c>
      <c r="K39" s="75" t="s">
        <v>15</v>
      </c>
      <c r="L39" s="99">
        <v>280.2715710848592</v>
      </c>
      <c r="M39" s="93">
        <v>7450</v>
      </c>
      <c r="N39" s="77">
        <v>26.5813616813256</v>
      </c>
      <c r="O39" s="93">
        <v>2808</v>
      </c>
      <c r="P39" s="77">
        <v>2.64</v>
      </c>
      <c r="Q39" s="93">
        <v>7427</v>
      </c>
      <c r="R39" s="93">
        <v>327</v>
      </c>
      <c r="S39" s="93">
        <v>140</v>
      </c>
      <c r="T39" s="93">
        <v>265</v>
      </c>
      <c r="U39" s="93">
        <v>295</v>
      </c>
      <c r="V39" s="93">
        <v>122</v>
      </c>
      <c r="W39" s="93">
        <v>233</v>
      </c>
      <c r="X39" s="93">
        <v>113</v>
      </c>
      <c r="Y39" s="93">
        <v>93</v>
      </c>
      <c r="Z39" s="93">
        <v>154</v>
      </c>
      <c r="AA39" s="93">
        <v>163</v>
      </c>
      <c r="AB39" s="93">
        <v>272</v>
      </c>
      <c r="AC39" s="93">
        <v>371</v>
      </c>
      <c r="AD39" s="93">
        <v>111</v>
      </c>
      <c r="AE39" s="93">
        <v>58</v>
      </c>
      <c r="AF39" s="93">
        <v>63</v>
      </c>
      <c r="AG39" s="93">
        <v>28</v>
      </c>
      <c r="AH39" s="77">
        <v>26.068376068376072</v>
      </c>
      <c r="AI39" s="77">
        <v>14.850427350427351</v>
      </c>
      <c r="AJ39" s="77">
        <v>21.118233618233617</v>
      </c>
      <c r="AK39" s="77">
        <v>5.8048433048433044</v>
      </c>
      <c r="AL39" s="77">
        <v>32.158119658119659</v>
      </c>
      <c r="AM39" s="93">
        <v>19696</v>
      </c>
      <c r="AN39" s="93">
        <v>36279</v>
      </c>
      <c r="AO39" s="77">
        <v>56.552706552706553</v>
      </c>
      <c r="AP39" s="93">
        <v>2808</v>
      </c>
      <c r="AQ39" s="93">
        <v>1165</v>
      </c>
      <c r="AR39" s="93">
        <v>2355</v>
      </c>
      <c r="AS39" s="93">
        <v>453</v>
      </c>
      <c r="AT39" s="93">
        <v>259</v>
      </c>
      <c r="AU39" s="93">
        <v>97</v>
      </c>
      <c r="AV39" s="93">
        <v>250</v>
      </c>
      <c r="AW39" s="93">
        <v>415</v>
      </c>
      <c r="AX39" s="93">
        <v>113</v>
      </c>
      <c r="AY39" s="93">
        <v>88</v>
      </c>
      <c r="AZ39" s="93">
        <v>270</v>
      </c>
      <c r="BA39" s="93">
        <v>88</v>
      </c>
      <c r="BB39" s="93">
        <v>2</v>
      </c>
      <c r="BC39" s="93">
        <v>392</v>
      </c>
      <c r="BD39" s="93">
        <v>43</v>
      </c>
      <c r="BE39" s="93">
        <v>0</v>
      </c>
      <c r="BF39" s="93">
        <v>567</v>
      </c>
      <c r="BG39" s="93">
        <v>52</v>
      </c>
      <c r="BH39" s="93">
        <v>0</v>
      </c>
      <c r="BI39" s="77">
        <v>12.108262108262108</v>
      </c>
      <c r="BJ39" s="105">
        <v>5</v>
      </c>
      <c r="BK39" s="105">
        <v>4.5999999999999996</v>
      </c>
      <c r="BL39" s="105">
        <v>6.5</v>
      </c>
      <c r="BM39" s="105">
        <v>5.0999999999999996</v>
      </c>
      <c r="BN39" s="105">
        <v>4.2</v>
      </c>
      <c r="BO39" s="105">
        <v>4.8</v>
      </c>
      <c r="BP39" s="105">
        <v>5.0999999999999996</v>
      </c>
      <c r="BQ39" s="105">
        <v>4.3</v>
      </c>
      <c r="BR39" s="105">
        <v>7.2</v>
      </c>
      <c r="BS39" s="105">
        <v>6.6</v>
      </c>
      <c r="BT39" s="105">
        <v>7.8</v>
      </c>
      <c r="BU39" s="105">
        <v>8.1999999999999993</v>
      </c>
      <c r="BV39" s="105">
        <v>8.3000000000000007</v>
      </c>
      <c r="BW39" s="105">
        <v>7.2</v>
      </c>
      <c r="BX39" s="105">
        <v>6</v>
      </c>
      <c r="BY39" s="105">
        <v>3.4</v>
      </c>
      <c r="BZ39" s="105">
        <v>1.9</v>
      </c>
      <c r="CA39" s="105">
        <v>3.7</v>
      </c>
      <c r="CB39" s="105">
        <v>16.100000000000001</v>
      </c>
      <c r="CC39" s="105">
        <v>61.599999999999994</v>
      </c>
      <c r="CD39" s="105">
        <v>22.199999999999996</v>
      </c>
    </row>
    <row r="40" spans="1:82" s="82" customFormat="1" x14ac:dyDescent="0.25">
      <c r="A40" s="80" t="s">
        <v>1852</v>
      </c>
      <c r="B40" s="80" t="s">
        <v>1853</v>
      </c>
      <c r="C40" s="80" t="s">
        <v>1854</v>
      </c>
      <c r="D40" s="80" t="s">
        <v>833</v>
      </c>
      <c r="E40" s="80" t="s">
        <v>834</v>
      </c>
      <c r="F40" s="80" t="s">
        <v>542</v>
      </c>
      <c r="G40" s="80" t="s">
        <v>1855</v>
      </c>
      <c r="H40" s="80" t="s">
        <v>1856</v>
      </c>
      <c r="I40" s="114" t="s">
        <v>1856</v>
      </c>
      <c r="J40" s="80" t="s">
        <v>2111</v>
      </c>
      <c r="K40" s="80" t="s">
        <v>2111</v>
      </c>
      <c r="L40" s="97">
        <v>342.98739680840686</v>
      </c>
      <c r="M40" s="91">
        <v>8248</v>
      </c>
      <c r="N40" s="81">
        <v>24.047530832765094</v>
      </c>
      <c r="O40" s="91">
        <v>3112</v>
      </c>
      <c r="P40" s="81">
        <v>2.6323907455012852</v>
      </c>
      <c r="Q40" s="91">
        <v>8192</v>
      </c>
      <c r="R40" s="91">
        <v>347</v>
      </c>
      <c r="S40" s="91">
        <v>323</v>
      </c>
      <c r="T40" s="91">
        <v>293</v>
      </c>
      <c r="U40" s="91">
        <v>230</v>
      </c>
      <c r="V40" s="91">
        <v>210</v>
      </c>
      <c r="W40" s="91">
        <v>160</v>
      </c>
      <c r="X40" s="91">
        <v>233</v>
      </c>
      <c r="Y40" s="91">
        <v>178</v>
      </c>
      <c r="Z40" s="91">
        <v>166</v>
      </c>
      <c r="AA40" s="91">
        <v>233</v>
      </c>
      <c r="AB40" s="91">
        <v>283</v>
      </c>
      <c r="AC40" s="91">
        <v>284</v>
      </c>
      <c r="AD40" s="91">
        <v>89</v>
      </c>
      <c r="AE40" s="91">
        <v>61</v>
      </c>
      <c r="AF40" s="91">
        <v>12</v>
      </c>
      <c r="AG40" s="91">
        <v>10</v>
      </c>
      <c r="AH40" s="81">
        <v>30.944730077120823</v>
      </c>
      <c r="AI40" s="81">
        <v>14.138817480719796</v>
      </c>
      <c r="AJ40" s="81">
        <v>23.682519280205653</v>
      </c>
      <c r="AK40" s="81">
        <v>7.4871465295629829</v>
      </c>
      <c r="AL40" s="81">
        <v>23.746786632390744</v>
      </c>
      <c r="AM40" s="91">
        <v>16229</v>
      </c>
      <c r="AN40" s="91">
        <v>34242</v>
      </c>
      <c r="AO40" s="81">
        <v>63.431876606683801</v>
      </c>
      <c r="AP40" s="91">
        <v>3112</v>
      </c>
      <c r="AQ40" s="91">
        <v>1163</v>
      </c>
      <c r="AR40" s="91">
        <v>2599</v>
      </c>
      <c r="AS40" s="91">
        <v>513</v>
      </c>
      <c r="AT40" s="91">
        <v>351</v>
      </c>
      <c r="AU40" s="91">
        <v>82</v>
      </c>
      <c r="AV40" s="91">
        <v>391</v>
      </c>
      <c r="AW40" s="91">
        <v>402</v>
      </c>
      <c r="AX40" s="91">
        <v>20</v>
      </c>
      <c r="AY40" s="91">
        <v>118</v>
      </c>
      <c r="AZ40" s="91">
        <v>427</v>
      </c>
      <c r="BA40" s="91">
        <v>70</v>
      </c>
      <c r="BB40" s="91">
        <v>9</v>
      </c>
      <c r="BC40" s="91">
        <v>356</v>
      </c>
      <c r="BD40" s="91">
        <v>130</v>
      </c>
      <c r="BE40" s="91">
        <v>30</v>
      </c>
      <c r="BF40" s="91">
        <v>444</v>
      </c>
      <c r="BG40" s="91">
        <v>12</v>
      </c>
      <c r="BH40" s="91">
        <v>0</v>
      </c>
      <c r="BI40" s="81">
        <v>17.609254498714652</v>
      </c>
      <c r="BJ40" s="103">
        <v>5.7</v>
      </c>
      <c r="BK40" s="103">
        <v>6</v>
      </c>
      <c r="BL40" s="103">
        <v>6.8</v>
      </c>
      <c r="BM40" s="103">
        <v>6.4</v>
      </c>
      <c r="BN40" s="103">
        <v>5</v>
      </c>
      <c r="BO40" s="103">
        <v>4.4000000000000004</v>
      </c>
      <c r="BP40" s="103">
        <v>5</v>
      </c>
      <c r="BQ40" s="103">
        <v>5</v>
      </c>
      <c r="BR40" s="103">
        <v>7.5</v>
      </c>
      <c r="BS40" s="103">
        <v>6.4</v>
      </c>
      <c r="BT40" s="103">
        <v>7.6</v>
      </c>
      <c r="BU40" s="103">
        <v>9.1</v>
      </c>
      <c r="BV40" s="103">
        <v>6.2</v>
      </c>
      <c r="BW40" s="103">
        <v>7</v>
      </c>
      <c r="BX40" s="103">
        <v>4.2</v>
      </c>
      <c r="BY40" s="103">
        <v>3.5</v>
      </c>
      <c r="BZ40" s="103">
        <v>2.6</v>
      </c>
      <c r="CA40" s="103">
        <v>1.6</v>
      </c>
      <c r="CB40" s="103">
        <v>18.5</v>
      </c>
      <c r="CC40" s="103">
        <v>62.6</v>
      </c>
      <c r="CD40" s="103">
        <v>18.900000000000002</v>
      </c>
    </row>
    <row r="41" spans="1:82" x14ac:dyDescent="0.25">
      <c r="A41" s="69" t="s">
        <v>830</v>
      </c>
      <c r="B41" s="69" t="s">
        <v>831</v>
      </c>
      <c r="C41" s="69" t="s">
        <v>832</v>
      </c>
      <c r="D41" s="69" t="s">
        <v>833</v>
      </c>
      <c r="E41" s="69" t="s">
        <v>834</v>
      </c>
      <c r="F41" s="69" t="s">
        <v>542</v>
      </c>
      <c r="G41" s="69" t="s">
        <v>835</v>
      </c>
      <c r="H41" s="69" t="s">
        <v>836</v>
      </c>
      <c r="I41" s="115" t="s">
        <v>836</v>
      </c>
      <c r="J41" s="69">
        <v>5415676</v>
      </c>
      <c r="K41" s="69" t="s">
        <v>159</v>
      </c>
      <c r="L41" s="98">
        <v>0.61435526202115986</v>
      </c>
      <c r="M41" s="92">
        <v>653</v>
      </c>
      <c r="N41" s="70">
        <v>1062.9029168753325</v>
      </c>
      <c r="O41" s="92">
        <v>253</v>
      </c>
      <c r="P41" s="70">
        <v>2.52</v>
      </c>
      <c r="Q41" s="92">
        <v>638</v>
      </c>
      <c r="R41" s="92">
        <v>65</v>
      </c>
      <c r="S41" s="92">
        <v>31</v>
      </c>
      <c r="T41" s="92">
        <v>22</v>
      </c>
      <c r="U41" s="92">
        <v>3</v>
      </c>
      <c r="V41" s="92">
        <v>21</v>
      </c>
      <c r="W41" s="92">
        <v>6</v>
      </c>
      <c r="X41" s="92">
        <v>8</v>
      </c>
      <c r="Y41" s="92">
        <v>10</v>
      </c>
      <c r="Z41" s="92">
        <v>33</v>
      </c>
      <c r="AA41" s="92">
        <v>23</v>
      </c>
      <c r="AB41" s="92">
        <v>14</v>
      </c>
      <c r="AC41" s="92">
        <v>0</v>
      </c>
      <c r="AD41" s="92">
        <v>0</v>
      </c>
      <c r="AE41" s="92">
        <v>0</v>
      </c>
      <c r="AF41" s="92">
        <v>4</v>
      </c>
      <c r="AG41" s="92">
        <v>13</v>
      </c>
      <c r="AH41" s="70">
        <v>46.640316205533601</v>
      </c>
      <c r="AI41" s="70">
        <v>9.4861660079051369</v>
      </c>
      <c r="AJ41" s="70">
        <v>22.529644268774703</v>
      </c>
      <c r="AK41" s="70">
        <v>9.0909090909090917</v>
      </c>
      <c r="AL41" s="70">
        <v>12.252964426877471</v>
      </c>
      <c r="AM41" s="92">
        <v>17372</v>
      </c>
      <c r="AN41" s="92">
        <v>28155</v>
      </c>
      <c r="AO41" s="70">
        <v>65.612648221343875</v>
      </c>
      <c r="AP41" s="92">
        <v>253</v>
      </c>
      <c r="AQ41" s="92">
        <v>102</v>
      </c>
      <c r="AR41" s="92">
        <v>140</v>
      </c>
      <c r="AS41" s="92">
        <v>113</v>
      </c>
      <c r="AT41" s="92">
        <v>3</v>
      </c>
      <c r="AU41" s="92">
        <v>22</v>
      </c>
      <c r="AV41" s="92">
        <v>89</v>
      </c>
      <c r="AW41" s="92">
        <v>7</v>
      </c>
      <c r="AX41" s="92">
        <v>15</v>
      </c>
      <c r="AY41" s="92">
        <v>3</v>
      </c>
      <c r="AZ41" s="92">
        <v>38</v>
      </c>
      <c r="BA41" s="92">
        <v>10</v>
      </c>
      <c r="BB41" s="92">
        <v>0</v>
      </c>
      <c r="BC41" s="92">
        <v>31</v>
      </c>
      <c r="BD41" s="92">
        <v>4</v>
      </c>
      <c r="BE41" s="92">
        <v>0</v>
      </c>
      <c r="BF41" s="92">
        <v>17</v>
      </c>
      <c r="BG41" s="92">
        <v>0</v>
      </c>
      <c r="BH41" s="92">
        <v>0</v>
      </c>
      <c r="BI41" s="70">
        <v>36.363636363636367</v>
      </c>
      <c r="BJ41" s="104">
        <v>5.7</v>
      </c>
      <c r="BK41" s="104">
        <v>9.1999999999999993</v>
      </c>
      <c r="BL41" s="104">
        <v>8.3000000000000007</v>
      </c>
      <c r="BM41" s="104">
        <v>4.5999999999999996</v>
      </c>
      <c r="BN41" s="104">
        <v>9.1999999999999993</v>
      </c>
      <c r="BO41" s="104">
        <v>8.4</v>
      </c>
      <c r="BP41" s="104">
        <v>2.6</v>
      </c>
      <c r="BQ41" s="104">
        <v>3.4</v>
      </c>
      <c r="BR41" s="104">
        <v>6.9</v>
      </c>
      <c r="BS41" s="104">
        <v>4.9000000000000004</v>
      </c>
      <c r="BT41" s="104">
        <v>5.0999999999999996</v>
      </c>
      <c r="BU41" s="104">
        <v>10.3</v>
      </c>
      <c r="BV41" s="104">
        <v>5.5</v>
      </c>
      <c r="BW41" s="104">
        <v>5.7</v>
      </c>
      <c r="BX41" s="104">
        <v>3.2</v>
      </c>
      <c r="BY41" s="104">
        <v>3.8</v>
      </c>
      <c r="BZ41" s="104">
        <v>1.7</v>
      </c>
      <c r="CA41" s="104">
        <v>1.7</v>
      </c>
      <c r="CB41" s="104">
        <v>23.2</v>
      </c>
      <c r="CC41" s="104">
        <v>60.900000000000006</v>
      </c>
      <c r="CD41" s="104">
        <v>16.099999999999998</v>
      </c>
    </row>
    <row r="42" spans="1:82" s="19" customFormat="1" x14ac:dyDescent="0.25">
      <c r="A42" s="75" t="s">
        <v>18</v>
      </c>
      <c r="B42" s="76" t="s">
        <v>2118</v>
      </c>
      <c r="C42" s="75"/>
      <c r="D42" s="75"/>
      <c r="E42" s="75"/>
      <c r="F42" s="75"/>
      <c r="G42" s="75"/>
      <c r="H42" s="75"/>
      <c r="I42" s="116"/>
      <c r="J42" s="75">
        <v>54015</v>
      </c>
      <c r="K42" s="75" t="s">
        <v>17</v>
      </c>
      <c r="L42" s="99">
        <v>343.60175207042801</v>
      </c>
      <c r="M42" s="93">
        <v>8901</v>
      </c>
      <c r="N42" s="77">
        <v>25.904990141539102</v>
      </c>
      <c r="O42" s="93">
        <v>3365</v>
      </c>
      <c r="P42" s="77">
        <v>2.62</v>
      </c>
      <c r="Q42" s="93">
        <v>8830</v>
      </c>
      <c r="R42" s="93">
        <v>412</v>
      </c>
      <c r="S42" s="93">
        <v>354</v>
      </c>
      <c r="T42" s="93">
        <v>315</v>
      </c>
      <c r="U42" s="93">
        <v>233</v>
      </c>
      <c r="V42" s="93">
        <v>231</v>
      </c>
      <c r="W42" s="93">
        <v>166</v>
      </c>
      <c r="X42" s="93">
        <v>241</v>
      </c>
      <c r="Y42" s="93">
        <v>188</v>
      </c>
      <c r="Z42" s="93">
        <v>199</v>
      </c>
      <c r="AA42" s="93">
        <v>256</v>
      </c>
      <c r="AB42" s="93">
        <v>297</v>
      </c>
      <c r="AC42" s="93">
        <v>284</v>
      </c>
      <c r="AD42" s="93">
        <v>89</v>
      </c>
      <c r="AE42" s="93">
        <v>61</v>
      </c>
      <c r="AF42" s="93">
        <v>16</v>
      </c>
      <c r="AG42" s="93">
        <v>23</v>
      </c>
      <c r="AH42" s="77">
        <v>32.12481426448737</v>
      </c>
      <c r="AI42" s="77">
        <v>13.789004457652304</v>
      </c>
      <c r="AJ42" s="77">
        <v>23.595839524517086</v>
      </c>
      <c r="AK42" s="77">
        <v>7.6077265973254082</v>
      </c>
      <c r="AL42" s="77">
        <v>22.882615156017831</v>
      </c>
      <c r="AM42" s="93">
        <v>16229</v>
      </c>
      <c r="AN42" s="93">
        <v>34242</v>
      </c>
      <c r="AO42" s="77">
        <v>63.595839524517082</v>
      </c>
      <c r="AP42" s="93">
        <v>3365</v>
      </c>
      <c r="AQ42" s="93">
        <v>1265</v>
      </c>
      <c r="AR42" s="93">
        <v>2739</v>
      </c>
      <c r="AS42" s="93">
        <v>626</v>
      </c>
      <c r="AT42" s="93">
        <v>354</v>
      </c>
      <c r="AU42" s="93">
        <v>104</v>
      </c>
      <c r="AV42" s="93">
        <v>480</v>
      </c>
      <c r="AW42" s="93">
        <v>409</v>
      </c>
      <c r="AX42" s="93">
        <v>35</v>
      </c>
      <c r="AY42" s="93">
        <v>121</v>
      </c>
      <c r="AZ42" s="93">
        <v>465</v>
      </c>
      <c r="BA42" s="93">
        <v>80</v>
      </c>
      <c r="BB42" s="93">
        <v>9</v>
      </c>
      <c r="BC42" s="93">
        <v>387</v>
      </c>
      <c r="BD42" s="93">
        <v>134</v>
      </c>
      <c r="BE42" s="93">
        <v>30</v>
      </c>
      <c r="BF42" s="93">
        <v>461</v>
      </c>
      <c r="BG42" s="93">
        <v>12</v>
      </c>
      <c r="BH42" s="93">
        <v>0</v>
      </c>
      <c r="BI42" s="77">
        <v>19.019316493313521</v>
      </c>
      <c r="BJ42" s="105">
        <v>5.7</v>
      </c>
      <c r="BK42" s="105">
        <v>6</v>
      </c>
      <c r="BL42" s="105">
        <v>6.8</v>
      </c>
      <c r="BM42" s="105">
        <v>6.4</v>
      </c>
      <c r="BN42" s="105">
        <v>5</v>
      </c>
      <c r="BO42" s="105">
        <v>4.4000000000000004</v>
      </c>
      <c r="BP42" s="105">
        <v>5</v>
      </c>
      <c r="BQ42" s="105">
        <v>5</v>
      </c>
      <c r="BR42" s="105">
        <v>7.5</v>
      </c>
      <c r="BS42" s="105">
        <v>6.4</v>
      </c>
      <c r="BT42" s="105">
        <v>7.6</v>
      </c>
      <c r="BU42" s="105">
        <v>9.1</v>
      </c>
      <c r="BV42" s="105">
        <v>6.2</v>
      </c>
      <c r="BW42" s="105">
        <v>7</v>
      </c>
      <c r="BX42" s="105">
        <v>4.2</v>
      </c>
      <c r="BY42" s="105">
        <v>3.5</v>
      </c>
      <c r="BZ42" s="105">
        <v>2.6</v>
      </c>
      <c r="CA42" s="105">
        <v>1.6</v>
      </c>
      <c r="CB42" s="105">
        <v>18.5</v>
      </c>
      <c r="CC42" s="105">
        <v>62.6</v>
      </c>
      <c r="CD42" s="105">
        <v>18.900000000000002</v>
      </c>
    </row>
    <row r="43" spans="1:82" s="82" customFormat="1" x14ac:dyDescent="0.25">
      <c r="A43" s="80" t="s">
        <v>1857</v>
      </c>
      <c r="B43" s="80" t="s">
        <v>1858</v>
      </c>
      <c r="C43" s="80" t="s">
        <v>1859</v>
      </c>
      <c r="D43" s="80" t="s">
        <v>1767</v>
      </c>
      <c r="E43" s="80" t="s">
        <v>1768</v>
      </c>
      <c r="F43" s="80" t="s">
        <v>542</v>
      </c>
      <c r="G43" s="80" t="s">
        <v>1860</v>
      </c>
      <c r="H43" s="80" t="s">
        <v>1861</v>
      </c>
      <c r="I43" s="114" t="s">
        <v>1861</v>
      </c>
      <c r="J43" s="80" t="s">
        <v>2111</v>
      </c>
      <c r="K43" s="80" t="s">
        <v>2111</v>
      </c>
      <c r="L43" s="97">
        <v>319.80611426508415</v>
      </c>
      <c r="M43" s="91">
        <v>7591</v>
      </c>
      <c r="N43" s="81">
        <v>23.736256629877609</v>
      </c>
      <c r="O43" s="91">
        <v>2340</v>
      </c>
      <c r="P43" s="81">
        <v>2.970940170940171</v>
      </c>
      <c r="Q43" s="91">
        <v>6952</v>
      </c>
      <c r="R43" s="91">
        <v>142</v>
      </c>
      <c r="S43" s="91">
        <v>162</v>
      </c>
      <c r="T43" s="91">
        <v>104</v>
      </c>
      <c r="U43" s="91">
        <v>135</v>
      </c>
      <c r="V43" s="91">
        <v>112</v>
      </c>
      <c r="W43" s="91">
        <v>185</v>
      </c>
      <c r="X43" s="91">
        <v>194</v>
      </c>
      <c r="Y43" s="91">
        <v>124</v>
      </c>
      <c r="Z43" s="91">
        <v>89</v>
      </c>
      <c r="AA43" s="91">
        <v>179</v>
      </c>
      <c r="AB43" s="91">
        <v>246</v>
      </c>
      <c r="AC43" s="91">
        <v>297</v>
      </c>
      <c r="AD43" s="91">
        <v>203</v>
      </c>
      <c r="AE43" s="91">
        <v>85</v>
      </c>
      <c r="AF43" s="91">
        <v>63</v>
      </c>
      <c r="AG43" s="91">
        <v>20</v>
      </c>
      <c r="AH43" s="81">
        <v>17.435897435897434</v>
      </c>
      <c r="AI43" s="81">
        <v>10.555555555555555</v>
      </c>
      <c r="AJ43" s="81">
        <v>25.299145299145298</v>
      </c>
      <c r="AK43" s="81">
        <v>7.6495726495726499</v>
      </c>
      <c r="AL43" s="81">
        <v>39.059829059829063</v>
      </c>
      <c r="AM43" s="91">
        <v>21164</v>
      </c>
      <c r="AN43" s="91">
        <v>44437</v>
      </c>
      <c r="AO43" s="81">
        <v>49.487179487179489</v>
      </c>
      <c r="AP43" s="91">
        <v>2340</v>
      </c>
      <c r="AQ43" s="91">
        <v>1121</v>
      </c>
      <c r="AR43" s="91">
        <v>2022</v>
      </c>
      <c r="AS43" s="91">
        <v>318</v>
      </c>
      <c r="AT43" s="91">
        <v>164</v>
      </c>
      <c r="AU43" s="91">
        <v>61</v>
      </c>
      <c r="AV43" s="91">
        <v>137</v>
      </c>
      <c r="AW43" s="91">
        <v>198</v>
      </c>
      <c r="AX43" s="91">
        <v>59</v>
      </c>
      <c r="AY43" s="91">
        <v>133</v>
      </c>
      <c r="AZ43" s="91">
        <v>319</v>
      </c>
      <c r="BA43" s="91">
        <v>9</v>
      </c>
      <c r="BB43" s="91">
        <v>12</v>
      </c>
      <c r="BC43" s="91">
        <v>330</v>
      </c>
      <c r="BD43" s="91">
        <v>72</v>
      </c>
      <c r="BE43" s="91">
        <v>0</v>
      </c>
      <c r="BF43" s="91">
        <v>586</v>
      </c>
      <c r="BG43" s="91">
        <v>24</v>
      </c>
      <c r="BH43" s="91">
        <v>0</v>
      </c>
      <c r="BI43" s="81">
        <v>12.051282051282051</v>
      </c>
      <c r="BJ43" s="103">
        <v>4</v>
      </c>
      <c r="BK43" s="103">
        <v>5.5</v>
      </c>
      <c r="BL43" s="103">
        <v>3.9</v>
      </c>
      <c r="BM43" s="103">
        <v>6.7</v>
      </c>
      <c r="BN43" s="103">
        <v>7</v>
      </c>
      <c r="BO43" s="103">
        <v>5.0999999999999996</v>
      </c>
      <c r="BP43" s="103">
        <v>5.6</v>
      </c>
      <c r="BQ43" s="103">
        <v>6.1</v>
      </c>
      <c r="BR43" s="103">
        <v>6.3</v>
      </c>
      <c r="BS43" s="103">
        <v>7.7</v>
      </c>
      <c r="BT43" s="103">
        <v>7.7</v>
      </c>
      <c r="BU43" s="103">
        <v>5.5</v>
      </c>
      <c r="BV43" s="103">
        <v>9.3000000000000007</v>
      </c>
      <c r="BW43" s="103">
        <v>7.6</v>
      </c>
      <c r="BX43" s="103">
        <v>4.4000000000000004</v>
      </c>
      <c r="BY43" s="103">
        <v>3</v>
      </c>
      <c r="BZ43" s="103">
        <v>3</v>
      </c>
      <c r="CA43" s="103">
        <v>1.4</v>
      </c>
      <c r="CB43" s="103">
        <v>13.4</v>
      </c>
      <c r="CC43" s="103">
        <v>67</v>
      </c>
      <c r="CD43" s="103">
        <v>19.399999999999999</v>
      </c>
    </row>
    <row r="44" spans="1:82" x14ac:dyDescent="0.25">
      <c r="A44" s="69" t="s">
        <v>1764</v>
      </c>
      <c r="B44" s="69" t="s">
        <v>1765</v>
      </c>
      <c r="C44" s="69" t="s">
        <v>1766</v>
      </c>
      <c r="D44" s="69" t="s">
        <v>1767</v>
      </c>
      <c r="E44" s="69" t="s">
        <v>1768</v>
      </c>
      <c r="F44" s="69" t="s">
        <v>542</v>
      </c>
      <c r="G44" s="69" t="s">
        <v>1769</v>
      </c>
      <c r="H44" s="69" t="s">
        <v>1770</v>
      </c>
      <c r="I44" s="115" t="s">
        <v>1770</v>
      </c>
      <c r="J44" s="69">
        <v>5486116</v>
      </c>
      <c r="K44" s="69" t="s">
        <v>334</v>
      </c>
      <c r="L44" s="98">
        <v>0.37511695623768293</v>
      </c>
      <c r="M44" s="92">
        <v>979</v>
      </c>
      <c r="N44" s="70">
        <v>2609.852697193679</v>
      </c>
      <c r="O44" s="92">
        <v>322</v>
      </c>
      <c r="P44" s="70">
        <v>3.04</v>
      </c>
      <c r="Q44" s="92">
        <v>979</v>
      </c>
      <c r="R44" s="92">
        <v>51</v>
      </c>
      <c r="S44" s="92">
        <v>18</v>
      </c>
      <c r="T44" s="92">
        <v>30</v>
      </c>
      <c r="U44" s="92">
        <v>15</v>
      </c>
      <c r="V44" s="92">
        <v>21</v>
      </c>
      <c r="W44" s="92">
        <v>19</v>
      </c>
      <c r="X44" s="92">
        <v>14</v>
      </c>
      <c r="Y44" s="92">
        <v>21</v>
      </c>
      <c r="Z44" s="92">
        <v>9</v>
      </c>
      <c r="AA44" s="92">
        <v>22</v>
      </c>
      <c r="AB44" s="92">
        <v>57</v>
      </c>
      <c r="AC44" s="92">
        <v>33</v>
      </c>
      <c r="AD44" s="92">
        <v>5</v>
      </c>
      <c r="AE44" s="92">
        <v>0</v>
      </c>
      <c r="AF44" s="92">
        <v>2</v>
      </c>
      <c r="AG44" s="92">
        <v>5</v>
      </c>
      <c r="AH44" s="70">
        <v>30.745341614906835</v>
      </c>
      <c r="AI44" s="70">
        <v>11.180124223602485</v>
      </c>
      <c r="AJ44" s="70">
        <v>19.565217391304348</v>
      </c>
      <c r="AK44" s="70">
        <v>6.8322981366459627</v>
      </c>
      <c r="AL44" s="70">
        <v>31.677018633540371</v>
      </c>
      <c r="AM44" s="92">
        <v>17985</v>
      </c>
      <c r="AN44" s="92">
        <v>38250</v>
      </c>
      <c r="AO44" s="70">
        <v>58.695652173913047</v>
      </c>
      <c r="AP44" s="92">
        <v>322</v>
      </c>
      <c r="AQ44" s="92">
        <v>147</v>
      </c>
      <c r="AR44" s="92">
        <v>215</v>
      </c>
      <c r="AS44" s="92">
        <v>107</v>
      </c>
      <c r="AT44" s="92">
        <v>21</v>
      </c>
      <c r="AU44" s="92">
        <v>13</v>
      </c>
      <c r="AV44" s="92">
        <v>43</v>
      </c>
      <c r="AW44" s="92">
        <v>23</v>
      </c>
      <c r="AX44" s="92">
        <v>7</v>
      </c>
      <c r="AY44" s="92">
        <v>25</v>
      </c>
      <c r="AZ44" s="92">
        <v>39</v>
      </c>
      <c r="BA44" s="92">
        <v>2</v>
      </c>
      <c r="BB44" s="92">
        <v>3</v>
      </c>
      <c r="BC44" s="92">
        <v>74</v>
      </c>
      <c r="BD44" s="92">
        <v>3</v>
      </c>
      <c r="BE44" s="92">
        <v>0</v>
      </c>
      <c r="BF44" s="92">
        <v>42</v>
      </c>
      <c r="BG44" s="92">
        <v>3</v>
      </c>
      <c r="BH44" s="92">
        <v>0</v>
      </c>
      <c r="BI44" s="70">
        <v>22.049689440993788</v>
      </c>
      <c r="BJ44" s="104">
        <v>3.8</v>
      </c>
      <c r="BK44" s="104">
        <v>6.4</v>
      </c>
      <c r="BL44" s="104">
        <v>5.5</v>
      </c>
      <c r="BM44" s="104">
        <v>6.1</v>
      </c>
      <c r="BN44" s="104">
        <v>6.5</v>
      </c>
      <c r="BO44" s="104">
        <v>6.6</v>
      </c>
      <c r="BP44" s="104">
        <v>11.2</v>
      </c>
      <c r="BQ44" s="104">
        <v>9.1</v>
      </c>
      <c r="BR44" s="104">
        <v>5</v>
      </c>
      <c r="BS44" s="104">
        <v>7.2</v>
      </c>
      <c r="BT44" s="104">
        <v>5.7</v>
      </c>
      <c r="BU44" s="104">
        <v>3.9</v>
      </c>
      <c r="BV44" s="104">
        <v>5.4</v>
      </c>
      <c r="BW44" s="104">
        <v>4.0999999999999996</v>
      </c>
      <c r="BX44" s="104">
        <v>3.9</v>
      </c>
      <c r="BY44" s="104">
        <v>2.1</v>
      </c>
      <c r="BZ44" s="104">
        <v>3.8</v>
      </c>
      <c r="CA44" s="104">
        <v>3.6</v>
      </c>
      <c r="CB44" s="104">
        <v>15.7</v>
      </c>
      <c r="CC44" s="104">
        <v>66.7</v>
      </c>
      <c r="CD44" s="104">
        <v>17.5</v>
      </c>
    </row>
    <row r="45" spans="1:82" s="19" customFormat="1" x14ac:dyDescent="0.25">
      <c r="A45" s="75" t="s">
        <v>20</v>
      </c>
      <c r="B45" s="76" t="s">
        <v>2118</v>
      </c>
      <c r="C45" s="75"/>
      <c r="D45" s="75"/>
      <c r="E45" s="75"/>
      <c r="F45" s="75"/>
      <c r="G45" s="75"/>
      <c r="H45" s="75"/>
      <c r="I45" s="116"/>
      <c r="J45" s="75">
        <v>54017</v>
      </c>
      <c r="K45" s="75" t="s">
        <v>19</v>
      </c>
      <c r="L45" s="99">
        <v>320.18123122132181</v>
      </c>
      <c r="M45" s="93">
        <v>8570</v>
      </c>
      <c r="N45" s="77">
        <v>26.766091089443279</v>
      </c>
      <c r="O45" s="93">
        <v>2662</v>
      </c>
      <c r="P45" s="77">
        <v>2.98</v>
      </c>
      <c r="Q45" s="93">
        <v>7931</v>
      </c>
      <c r="R45" s="93">
        <v>193</v>
      </c>
      <c r="S45" s="93">
        <v>180</v>
      </c>
      <c r="T45" s="93">
        <v>134</v>
      </c>
      <c r="U45" s="93">
        <v>150</v>
      </c>
      <c r="V45" s="93">
        <v>133</v>
      </c>
      <c r="W45" s="93">
        <v>204</v>
      </c>
      <c r="X45" s="93">
        <v>208</v>
      </c>
      <c r="Y45" s="93">
        <v>145</v>
      </c>
      <c r="Z45" s="93">
        <v>98</v>
      </c>
      <c r="AA45" s="93">
        <v>201</v>
      </c>
      <c r="AB45" s="93">
        <v>303</v>
      </c>
      <c r="AC45" s="93">
        <v>330</v>
      </c>
      <c r="AD45" s="93">
        <v>208</v>
      </c>
      <c r="AE45" s="93">
        <v>85</v>
      </c>
      <c r="AF45" s="93">
        <v>65</v>
      </c>
      <c r="AG45" s="93">
        <v>25</v>
      </c>
      <c r="AH45" s="77">
        <v>19.045830202854997</v>
      </c>
      <c r="AI45" s="77">
        <v>10.631104432757326</v>
      </c>
      <c r="AJ45" s="77">
        <v>24.605559729526671</v>
      </c>
      <c r="AK45" s="77">
        <v>7.5507137490608569</v>
      </c>
      <c r="AL45" s="77">
        <v>38.166791885800151</v>
      </c>
      <c r="AM45" s="93">
        <v>21164</v>
      </c>
      <c r="AN45" s="93">
        <v>44437</v>
      </c>
      <c r="AO45" s="77">
        <v>50.601051840721269</v>
      </c>
      <c r="AP45" s="93">
        <v>2662</v>
      </c>
      <c r="AQ45" s="93">
        <v>1268</v>
      </c>
      <c r="AR45" s="93">
        <v>2237</v>
      </c>
      <c r="AS45" s="93">
        <v>425</v>
      </c>
      <c r="AT45" s="93">
        <v>185</v>
      </c>
      <c r="AU45" s="93">
        <v>74</v>
      </c>
      <c r="AV45" s="93">
        <v>180</v>
      </c>
      <c r="AW45" s="93">
        <v>221</v>
      </c>
      <c r="AX45" s="93">
        <v>66</v>
      </c>
      <c r="AY45" s="93">
        <v>158</v>
      </c>
      <c r="AZ45" s="93">
        <v>358</v>
      </c>
      <c r="BA45" s="93">
        <v>11</v>
      </c>
      <c r="BB45" s="93">
        <v>15</v>
      </c>
      <c r="BC45" s="93">
        <v>404</v>
      </c>
      <c r="BD45" s="93">
        <v>75</v>
      </c>
      <c r="BE45" s="93">
        <v>0</v>
      </c>
      <c r="BF45" s="93">
        <v>628</v>
      </c>
      <c r="BG45" s="93">
        <v>27</v>
      </c>
      <c r="BH45" s="93">
        <v>0</v>
      </c>
      <c r="BI45" s="77">
        <v>13.260706235912847</v>
      </c>
      <c r="BJ45" s="105">
        <v>4</v>
      </c>
      <c r="BK45" s="105">
        <v>5.5</v>
      </c>
      <c r="BL45" s="105">
        <v>3.9</v>
      </c>
      <c r="BM45" s="105">
        <v>6.7</v>
      </c>
      <c r="BN45" s="105">
        <v>7</v>
      </c>
      <c r="BO45" s="105">
        <v>5.0999999999999996</v>
      </c>
      <c r="BP45" s="105">
        <v>5.6</v>
      </c>
      <c r="BQ45" s="105">
        <v>6.1</v>
      </c>
      <c r="BR45" s="105">
        <v>6.3</v>
      </c>
      <c r="BS45" s="105">
        <v>7.7</v>
      </c>
      <c r="BT45" s="105">
        <v>7.7</v>
      </c>
      <c r="BU45" s="105">
        <v>5.5</v>
      </c>
      <c r="BV45" s="105">
        <v>9.3000000000000007</v>
      </c>
      <c r="BW45" s="105">
        <v>7.6</v>
      </c>
      <c r="BX45" s="105">
        <v>4.4000000000000004</v>
      </c>
      <c r="BY45" s="105">
        <v>3</v>
      </c>
      <c r="BZ45" s="105">
        <v>3</v>
      </c>
      <c r="CA45" s="105">
        <v>1.4</v>
      </c>
      <c r="CB45" s="105">
        <v>13.4</v>
      </c>
      <c r="CC45" s="105">
        <v>67</v>
      </c>
      <c r="CD45" s="105">
        <v>19.399999999999999</v>
      </c>
    </row>
    <row r="46" spans="1:82" s="82" customFormat="1" x14ac:dyDescent="0.25">
      <c r="A46" s="80" t="s">
        <v>1862</v>
      </c>
      <c r="B46" s="80" t="s">
        <v>1863</v>
      </c>
      <c r="C46" s="80" t="s">
        <v>1864</v>
      </c>
      <c r="D46" s="80" t="s">
        <v>578</v>
      </c>
      <c r="E46" s="80" t="s">
        <v>579</v>
      </c>
      <c r="F46" s="80" t="s">
        <v>542</v>
      </c>
      <c r="G46" s="80" t="s">
        <v>1865</v>
      </c>
      <c r="H46" s="80" t="s">
        <v>1866</v>
      </c>
      <c r="I46" s="114" t="s">
        <v>1866</v>
      </c>
      <c r="J46" s="80" t="s">
        <v>2111</v>
      </c>
      <c r="K46" s="80" t="s">
        <v>2111</v>
      </c>
      <c r="L46" s="97">
        <v>645.80234122743434</v>
      </c>
      <c r="M46" s="91">
        <v>27205</v>
      </c>
      <c r="N46" s="81">
        <v>42.125892495671714</v>
      </c>
      <c r="O46" s="91">
        <v>10523</v>
      </c>
      <c r="P46" s="81">
        <v>2.4737242231302861</v>
      </c>
      <c r="Q46" s="91">
        <v>26031</v>
      </c>
      <c r="R46" s="91">
        <v>870</v>
      </c>
      <c r="S46" s="91">
        <v>727</v>
      </c>
      <c r="T46" s="91">
        <v>675</v>
      </c>
      <c r="U46" s="91">
        <v>815</v>
      </c>
      <c r="V46" s="91">
        <v>676</v>
      </c>
      <c r="W46" s="91">
        <v>551</v>
      </c>
      <c r="X46" s="91">
        <v>798</v>
      </c>
      <c r="Y46" s="91">
        <v>646</v>
      </c>
      <c r="Z46" s="91">
        <v>533</v>
      </c>
      <c r="AA46" s="91">
        <v>1095</v>
      </c>
      <c r="AB46" s="91">
        <v>840</v>
      </c>
      <c r="AC46" s="91">
        <v>1012</v>
      </c>
      <c r="AD46" s="91">
        <v>644</v>
      </c>
      <c r="AE46" s="91">
        <v>328</v>
      </c>
      <c r="AF46" s="91">
        <v>188</v>
      </c>
      <c r="AG46" s="91">
        <v>125</v>
      </c>
      <c r="AH46" s="81">
        <v>21.590801102347239</v>
      </c>
      <c r="AI46" s="81">
        <v>14.168963223415377</v>
      </c>
      <c r="AJ46" s="81">
        <v>24.023567423738477</v>
      </c>
      <c r="AK46" s="81">
        <v>10.405777820013304</v>
      </c>
      <c r="AL46" s="81">
        <v>29.810890430485603</v>
      </c>
      <c r="AM46" s="91">
        <v>20758</v>
      </c>
      <c r="AN46" s="91">
        <v>39297</v>
      </c>
      <c r="AO46" s="81">
        <v>54.718236244416993</v>
      </c>
      <c r="AP46" s="91">
        <v>10523</v>
      </c>
      <c r="AQ46" s="91">
        <v>2615</v>
      </c>
      <c r="AR46" s="91">
        <v>9110</v>
      </c>
      <c r="AS46" s="91">
        <v>1412</v>
      </c>
      <c r="AT46" s="91">
        <v>542</v>
      </c>
      <c r="AU46" s="91">
        <v>284</v>
      </c>
      <c r="AV46" s="91">
        <v>1122</v>
      </c>
      <c r="AW46" s="91">
        <v>1114</v>
      </c>
      <c r="AX46" s="91">
        <v>461</v>
      </c>
      <c r="AY46" s="91">
        <v>460</v>
      </c>
      <c r="AZ46" s="91">
        <v>1383</v>
      </c>
      <c r="BA46" s="91">
        <v>416</v>
      </c>
      <c r="BB46" s="91">
        <v>137</v>
      </c>
      <c r="BC46" s="91">
        <v>1723</v>
      </c>
      <c r="BD46" s="91">
        <v>140</v>
      </c>
      <c r="BE46" s="91">
        <v>42</v>
      </c>
      <c r="BF46" s="91">
        <v>2108</v>
      </c>
      <c r="BG46" s="91">
        <v>184</v>
      </c>
      <c r="BH46" s="91">
        <v>0</v>
      </c>
      <c r="BI46" s="81">
        <v>16.734771453007696</v>
      </c>
      <c r="BJ46" s="103">
        <v>5.9</v>
      </c>
      <c r="BK46" s="103">
        <v>5.6</v>
      </c>
      <c r="BL46" s="103">
        <v>5.9</v>
      </c>
      <c r="BM46" s="103">
        <v>5.6</v>
      </c>
      <c r="BN46" s="103">
        <v>5.2</v>
      </c>
      <c r="BO46" s="103">
        <v>5.9</v>
      </c>
      <c r="BP46" s="103">
        <v>5.5</v>
      </c>
      <c r="BQ46" s="103">
        <v>6.4</v>
      </c>
      <c r="BR46" s="103">
        <v>6.3</v>
      </c>
      <c r="BS46" s="103">
        <v>6.4</v>
      </c>
      <c r="BT46" s="103">
        <v>6.7</v>
      </c>
      <c r="BU46" s="103">
        <v>7.5</v>
      </c>
      <c r="BV46" s="103">
        <v>8.1999999999999993</v>
      </c>
      <c r="BW46" s="103">
        <v>7.4</v>
      </c>
      <c r="BX46" s="103">
        <v>3.8</v>
      </c>
      <c r="BY46" s="103">
        <v>2.9</v>
      </c>
      <c r="BZ46" s="103">
        <v>2.5</v>
      </c>
      <c r="CA46" s="103">
        <v>2.5</v>
      </c>
      <c r="CB46" s="103">
        <v>17.399999999999999</v>
      </c>
      <c r="CC46" s="103">
        <v>63.7</v>
      </c>
      <c r="CD46" s="103">
        <v>19.100000000000001</v>
      </c>
    </row>
    <row r="47" spans="1:82" x14ac:dyDescent="0.25">
      <c r="A47" s="69" t="s">
        <v>575</v>
      </c>
      <c r="B47" s="69" t="s">
        <v>576</v>
      </c>
      <c r="C47" s="69" t="s">
        <v>577</v>
      </c>
      <c r="D47" s="69" t="s">
        <v>578</v>
      </c>
      <c r="E47" s="69" t="s">
        <v>579</v>
      </c>
      <c r="F47" s="69" t="s">
        <v>542</v>
      </c>
      <c r="G47" s="69" t="s">
        <v>580</v>
      </c>
      <c r="H47" s="69" t="s">
        <v>581</v>
      </c>
      <c r="I47" s="115" t="s">
        <v>581</v>
      </c>
      <c r="J47" s="69">
        <v>5401996</v>
      </c>
      <c r="K47" s="69" t="s">
        <v>118</v>
      </c>
      <c r="L47" s="98">
        <v>1.6625905258673119</v>
      </c>
      <c r="M47" s="92">
        <v>1472</v>
      </c>
      <c r="N47" s="70">
        <v>885.3653242322622</v>
      </c>
      <c r="O47" s="92">
        <v>569</v>
      </c>
      <c r="P47" s="70">
        <v>2.5499999999999998</v>
      </c>
      <c r="Q47" s="92">
        <v>1450</v>
      </c>
      <c r="R47" s="92">
        <v>43</v>
      </c>
      <c r="S47" s="92">
        <v>43</v>
      </c>
      <c r="T47" s="92">
        <v>21</v>
      </c>
      <c r="U47" s="92">
        <v>53</v>
      </c>
      <c r="V47" s="92">
        <v>69</v>
      </c>
      <c r="W47" s="92">
        <v>33</v>
      </c>
      <c r="X47" s="92">
        <v>47</v>
      </c>
      <c r="Y47" s="92">
        <v>66</v>
      </c>
      <c r="Z47" s="92">
        <v>33</v>
      </c>
      <c r="AA47" s="92">
        <v>29</v>
      </c>
      <c r="AB47" s="92">
        <v>67</v>
      </c>
      <c r="AC47" s="92">
        <v>39</v>
      </c>
      <c r="AD47" s="92">
        <v>24</v>
      </c>
      <c r="AE47" s="92">
        <v>0</v>
      </c>
      <c r="AF47" s="92">
        <v>0</v>
      </c>
      <c r="AG47" s="92">
        <v>2</v>
      </c>
      <c r="AH47" s="70">
        <v>18.804920913884008</v>
      </c>
      <c r="AI47" s="70">
        <v>21.441124780316343</v>
      </c>
      <c r="AJ47" s="70">
        <v>31.458699472759228</v>
      </c>
      <c r="AK47" s="70">
        <v>5.0966608084358525</v>
      </c>
      <c r="AL47" s="70">
        <v>23.198594024604567</v>
      </c>
      <c r="AM47" s="92">
        <v>17080</v>
      </c>
      <c r="AN47" s="92">
        <v>36815</v>
      </c>
      <c r="AO47" s="70">
        <v>65.905096660808439</v>
      </c>
      <c r="AP47" s="92">
        <v>569</v>
      </c>
      <c r="AQ47" s="92">
        <v>178</v>
      </c>
      <c r="AR47" s="92">
        <v>449</v>
      </c>
      <c r="AS47" s="92">
        <v>120</v>
      </c>
      <c r="AT47" s="92">
        <v>15</v>
      </c>
      <c r="AU47" s="92">
        <v>22</v>
      </c>
      <c r="AV47" s="92">
        <v>57</v>
      </c>
      <c r="AW47" s="92">
        <v>52</v>
      </c>
      <c r="AX47" s="92">
        <v>52</v>
      </c>
      <c r="AY47" s="92">
        <v>46</v>
      </c>
      <c r="AZ47" s="92">
        <v>102</v>
      </c>
      <c r="BA47" s="92">
        <v>16</v>
      </c>
      <c r="BB47" s="92">
        <v>21</v>
      </c>
      <c r="BC47" s="92">
        <v>92</v>
      </c>
      <c r="BD47" s="92">
        <v>4</v>
      </c>
      <c r="BE47" s="92">
        <v>0</v>
      </c>
      <c r="BF47" s="92">
        <v>65</v>
      </c>
      <c r="BG47" s="92">
        <v>0</v>
      </c>
      <c r="BH47" s="92">
        <v>0</v>
      </c>
      <c r="BI47" s="70">
        <v>21.79261862917399</v>
      </c>
      <c r="BJ47" s="104">
        <v>7</v>
      </c>
      <c r="BK47" s="104">
        <v>4</v>
      </c>
      <c r="BL47" s="104">
        <v>7.9</v>
      </c>
      <c r="BM47" s="104">
        <v>6.1</v>
      </c>
      <c r="BN47" s="104">
        <v>4.7</v>
      </c>
      <c r="BO47" s="104">
        <v>4.7</v>
      </c>
      <c r="BP47" s="104">
        <v>3.7</v>
      </c>
      <c r="BQ47" s="104">
        <v>5.2</v>
      </c>
      <c r="BR47" s="104">
        <v>9.4</v>
      </c>
      <c r="BS47" s="104">
        <v>5.0999999999999996</v>
      </c>
      <c r="BT47" s="104">
        <v>7.3</v>
      </c>
      <c r="BU47" s="104">
        <v>7.2</v>
      </c>
      <c r="BV47" s="104">
        <v>6</v>
      </c>
      <c r="BW47" s="104">
        <v>8.4</v>
      </c>
      <c r="BX47" s="104">
        <v>6.3</v>
      </c>
      <c r="BY47" s="104">
        <v>2.7</v>
      </c>
      <c r="BZ47" s="104">
        <v>1</v>
      </c>
      <c r="CA47" s="104">
        <v>3.3</v>
      </c>
      <c r="CB47" s="104">
        <v>18.899999999999999</v>
      </c>
      <c r="CC47" s="104">
        <v>59.4</v>
      </c>
      <c r="CD47" s="104">
        <v>21.7</v>
      </c>
    </row>
    <row r="48" spans="1:82" x14ac:dyDescent="0.25">
      <c r="A48" s="69" t="s">
        <v>943</v>
      </c>
      <c r="B48" s="69" t="s">
        <v>944</v>
      </c>
      <c r="C48" s="69" t="s">
        <v>945</v>
      </c>
      <c r="D48" s="69" t="s">
        <v>578</v>
      </c>
      <c r="E48" s="69" t="s">
        <v>579</v>
      </c>
      <c r="F48" s="69" t="s">
        <v>542</v>
      </c>
      <c r="G48" s="69" t="s">
        <v>946</v>
      </c>
      <c r="H48" s="69" t="s">
        <v>947</v>
      </c>
      <c r="I48" s="115" t="s">
        <v>947</v>
      </c>
      <c r="J48" s="69">
        <v>5427028</v>
      </c>
      <c r="K48" s="69" t="s">
        <v>179</v>
      </c>
      <c r="L48" s="98">
        <v>5.5801743854668189</v>
      </c>
      <c r="M48" s="92">
        <v>2844</v>
      </c>
      <c r="N48" s="70">
        <v>509.6614914772203</v>
      </c>
      <c r="O48" s="92">
        <v>1166</v>
      </c>
      <c r="P48" s="70">
        <v>2.41</v>
      </c>
      <c r="Q48" s="92">
        <v>2805</v>
      </c>
      <c r="R48" s="92">
        <v>47</v>
      </c>
      <c r="S48" s="92">
        <v>187</v>
      </c>
      <c r="T48" s="92">
        <v>60</v>
      </c>
      <c r="U48" s="92">
        <v>71</v>
      </c>
      <c r="V48" s="92">
        <v>44</v>
      </c>
      <c r="W48" s="92">
        <v>60</v>
      </c>
      <c r="X48" s="92">
        <v>108</v>
      </c>
      <c r="Y48" s="92">
        <v>123</v>
      </c>
      <c r="Z48" s="92">
        <v>61</v>
      </c>
      <c r="AA48" s="92">
        <v>92</v>
      </c>
      <c r="AB48" s="92">
        <v>58</v>
      </c>
      <c r="AC48" s="92">
        <v>83</v>
      </c>
      <c r="AD48" s="92">
        <v>12</v>
      </c>
      <c r="AE48" s="92">
        <v>42</v>
      </c>
      <c r="AF48" s="92">
        <v>62</v>
      </c>
      <c r="AG48" s="92">
        <v>56</v>
      </c>
      <c r="AH48" s="70">
        <v>25.21440823327616</v>
      </c>
      <c r="AI48" s="70">
        <v>9.8627787307032584</v>
      </c>
      <c r="AJ48" s="70">
        <v>30.188679245283019</v>
      </c>
      <c r="AK48" s="70">
        <v>7.8902229845626071</v>
      </c>
      <c r="AL48" s="70">
        <v>26.843910806174957</v>
      </c>
      <c r="AM48" s="92">
        <v>25240</v>
      </c>
      <c r="AN48" s="92">
        <v>41154</v>
      </c>
      <c r="AO48" s="70">
        <v>60.03430531732419</v>
      </c>
      <c r="AP48" s="92">
        <v>1166</v>
      </c>
      <c r="AQ48" s="92">
        <v>73</v>
      </c>
      <c r="AR48" s="92">
        <v>828</v>
      </c>
      <c r="AS48" s="92">
        <v>338</v>
      </c>
      <c r="AT48" s="92">
        <v>37</v>
      </c>
      <c r="AU48" s="92">
        <v>57</v>
      </c>
      <c r="AV48" s="92">
        <v>188</v>
      </c>
      <c r="AW48" s="92">
        <v>38</v>
      </c>
      <c r="AX48" s="92">
        <v>88</v>
      </c>
      <c r="AY48" s="92">
        <v>32</v>
      </c>
      <c r="AZ48" s="92">
        <v>111</v>
      </c>
      <c r="BA48" s="92">
        <v>71</v>
      </c>
      <c r="BB48" s="92">
        <v>13</v>
      </c>
      <c r="BC48" s="92">
        <v>142</v>
      </c>
      <c r="BD48" s="92">
        <v>8</v>
      </c>
      <c r="BE48" s="92">
        <v>0</v>
      </c>
      <c r="BF48" s="92">
        <v>249</v>
      </c>
      <c r="BG48" s="92">
        <v>6</v>
      </c>
      <c r="BH48" s="92">
        <v>0</v>
      </c>
      <c r="BI48" s="70">
        <v>19.982847341337909</v>
      </c>
      <c r="BJ48" s="104">
        <v>5.6</v>
      </c>
      <c r="BK48" s="104">
        <v>4.7</v>
      </c>
      <c r="BL48" s="104">
        <v>9.9</v>
      </c>
      <c r="BM48" s="104">
        <v>4.0999999999999996</v>
      </c>
      <c r="BN48" s="104">
        <v>4.8</v>
      </c>
      <c r="BO48" s="104">
        <v>2.6</v>
      </c>
      <c r="BP48" s="104">
        <v>6.9</v>
      </c>
      <c r="BQ48" s="104">
        <v>12.3</v>
      </c>
      <c r="BR48" s="104">
        <v>5.8</v>
      </c>
      <c r="BS48" s="104">
        <v>4.9000000000000004</v>
      </c>
      <c r="BT48" s="104">
        <v>4</v>
      </c>
      <c r="BU48" s="104">
        <v>4.8</v>
      </c>
      <c r="BV48" s="104">
        <v>9.6999999999999993</v>
      </c>
      <c r="BW48" s="104">
        <v>8.9</v>
      </c>
      <c r="BX48" s="104">
        <v>4.3</v>
      </c>
      <c r="BY48" s="104">
        <v>2.9</v>
      </c>
      <c r="BZ48" s="104">
        <v>1.8</v>
      </c>
      <c r="CA48" s="104">
        <v>1.9</v>
      </c>
      <c r="CB48" s="104">
        <v>20.200000000000003</v>
      </c>
      <c r="CC48" s="104">
        <v>59.899999999999991</v>
      </c>
      <c r="CD48" s="104">
        <v>19.799999999999997</v>
      </c>
    </row>
    <row r="49" spans="1:82" x14ac:dyDescent="0.25">
      <c r="A49" s="69" t="s">
        <v>994</v>
      </c>
      <c r="B49" s="69" t="s">
        <v>995</v>
      </c>
      <c r="C49" s="69" t="s">
        <v>996</v>
      </c>
      <c r="D49" s="69" t="s">
        <v>578</v>
      </c>
      <c r="E49" s="69" t="s">
        <v>579</v>
      </c>
      <c r="F49" s="69" t="s">
        <v>542</v>
      </c>
      <c r="G49" s="69" t="s">
        <v>997</v>
      </c>
      <c r="H49" s="69" t="s">
        <v>998</v>
      </c>
      <c r="I49" s="115" t="s">
        <v>998</v>
      </c>
      <c r="J49" s="69">
        <v>5430364</v>
      </c>
      <c r="K49" s="69" t="s">
        <v>188</v>
      </c>
      <c r="L49" s="98">
        <v>1.627237878215593</v>
      </c>
      <c r="M49" s="92">
        <v>726</v>
      </c>
      <c r="N49" s="70">
        <v>446.15480607919585</v>
      </c>
      <c r="O49" s="92">
        <v>298</v>
      </c>
      <c r="P49" s="70">
        <v>2.44</v>
      </c>
      <c r="Q49" s="92">
        <v>726</v>
      </c>
      <c r="R49" s="92">
        <v>72</v>
      </c>
      <c r="S49" s="92">
        <v>6</v>
      </c>
      <c r="T49" s="92">
        <v>22</v>
      </c>
      <c r="U49" s="92">
        <v>24</v>
      </c>
      <c r="V49" s="92">
        <v>17</v>
      </c>
      <c r="W49" s="92">
        <v>24</v>
      </c>
      <c r="X49" s="92">
        <v>12</v>
      </c>
      <c r="Y49" s="92">
        <v>15</v>
      </c>
      <c r="Z49" s="92">
        <v>20</v>
      </c>
      <c r="AA49" s="92">
        <v>54</v>
      </c>
      <c r="AB49" s="92">
        <v>7</v>
      </c>
      <c r="AC49" s="92">
        <v>13</v>
      </c>
      <c r="AD49" s="92">
        <v>12</v>
      </c>
      <c r="AE49" s="92">
        <v>0</v>
      </c>
      <c r="AF49" s="92">
        <v>0</v>
      </c>
      <c r="AG49" s="92">
        <v>0</v>
      </c>
      <c r="AH49" s="70">
        <v>33.557046979865774</v>
      </c>
      <c r="AI49" s="70">
        <v>13.758389261744966</v>
      </c>
      <c r="AJ49" s="70">
        <v>23.825503355704697</v>
      </c>
      <c r="AK49" s="70">
        <v>18.120805369127517</v>
      </c>
      <c r="AL49" s="70">
        <v>10.738255033557047</v>
      </c>
      <c r="AM49" s="92">
        <v>14428</v>
      </c>
      <c r="AN49" s="92">
        <v>33333</v>
      </c>
      <c r="AO49" s="70">
        <v>64.429530201342274</v>
      </c>
      <c r="AP49" s="92">
        <v>298</v>
      </c>
      <c r="AQ49" s="92">
        <v>97</v>
      </c>
      <c r="AR49" s="92">
        <v>129</v>
      </c>
      <c r="AS49" s="92">
        <v>169</v>
      </c>
      <c r="AT49" s="92">
        <v>3</v>
      </c>
      <c r="AU49" s="92">
        <v>9</v>
      </c>
      <c r="AV49" s="92">
        <v>63</v>
      </c>
      <c r="AW49" s="92">
        <v>20</v>
      </c>
      <c r="AX49" s="92">
        <v>21</v>
      </c>
      <c r="AY49" s="92">
        <v>24</v>
      </c>
      <c r="AZ49" s="92">
        <v>39</v>
      </c>
      <c r="BA49" s="92">
        <v>8</v>
      </c>
      <c r="BB49" s="92">
        <v>0</v>
      </c>
      <c r="BC49" s="92">
        <v>53</v>
      </c>
      <c r="BD49" s="92">
        <v>8</v>
      </c>
      <c r="BE49" s="92">
        <v>0</v>
      </c>
      <c r="BF49" s="92">
        <v>21</v>
      </c>
      <c r="BG49" s="92">
        <v>0</v>
      </c>
      <c r="BH49" s="92">
        <v>0</v>
      </c>
      <c r="BI49" s="70">
        <v>29.194630872483224</v>
      </c>
      <c r="BJ49" s="104">
        <v>14.3</v>
      </c>
      <c r="BK49" s="104">
        <v>6.3</v>
      </c>
      <c r="BL49" s="104">
        <v>2.9</v>
      </c>
      <c r="BM49" s="104">
        <v>5.2</v>
      </c>
      <c r="BN49" s="104">
        <v>10.6</v>
      </c>
      <c r="BO49" s="104">
        <v>6.1</v>
      </c>
      <c r="BP49" s="104">
        <v>6.2</v>
      </c>
      <c r="BQ49" s="104">
        <v>5.0999999999999996</v>
      </c>
      <c r="BR49" s="104">
        <v>5.5</v>
      </c>
      <c r="BS49" s="104">
        <v>11.3</v>
      </c>
      <c r="BT49" s="104">
        <v>8.1</v>
      </c>
      <c r="BU49" s="104">
        <v>4</v>
      </c>
      <c r="BV49" s="104">
        <v>4.3</v>
      </c>
      <c r="BW49" s="104">
        <v>3.2</v>
      </c>
      <c r="BX49" s="104">
        <v>2.2999999999999998</v>
      </c>
      <c r="BY49" s="104">
        <v>2.5</v>
      </c>
      <c r="BZ49" s="104">
        <v>0.8</v>
      </c>
      <c r="CA49" s="104">
        <v>1.2</v>
      </c>
      <c r="CB49" s="104">
        <v>23.5</v>
      </c>
      <c r="CC49" s="104">
        <v>66.400000000000006</v>
      </c>
      <c r="CD49" s="104">
        <v>10</v>
      </c>
    </row>
    <row r="50" spans="1:82" x14ac:dyDescent="0.25">
      <c r="A50" s="69" t="s">
        <v>1272</v>
      </c>
      <c r="B50" s="69" t="s">
        <v>1273</v>
      </c>
      <c r="C50" s="69" t="s">
        <v>1274</v>
      </c>
      <c r="D50" s="69" t="s">
        <v>578</v>
      </c>
      <c r="E50" s="69" t="s">
        <v>579</v>
      </c>
      <c r="F50" s="69" t="s">
        <v>542</v>
      </c>
      <c r="G50" s="69" t="s">
        <v>1275</v>
      </c>
      <c r="H50" s="69" t="s">
        <v>1276</v>
      </c>
      <c r="I50" s="115" t="s">
        <v>1276</v>
      </c>
      <c r="J50" s="69">
        <v>5452780</v>
      </c>
      <c r="K50" s="69" t="s">
        <v>240</v>
      </c>
      <c r="L50" s="98">
        <v>0.40584699649928635</v>
      </c>
      <c r="M50" s="92">
        <v>318</v>
      </c>
      <c r="N50" s="70">
        <v>783.54651566470113</v>
      </c>
      <c r="O50" s="92">
        <v>135</v>
      </c>
      <c r="P50" s="70">
        <v>2.36</v>
      </c>
      <c r="Q50" s="92">
        <v>318</v>
      </c>
      <c r="R50" s="92">
        <v>6</v>
      </c>
      <c r="S50" s="92">
        <v>17</v>
      </c>
      <c r="T50" s="92">
        <v>15</v>
      </c>
      <c r="U50" s="92">
        <v>9</v>
      </c>
      <c r="V50" s="92">
        <v>5</v>
      </c>
      <c r="W50" s="92">
        <v>19</v>
      </c>
      <c r="X50" s="92">
        <v>21</v>
      </c>
      <c r="Y50" s="92">
        <v>9</v>
      </c>
      <c r="Z50" s="92">
        <v>6</v>
      </c>
      <c r="AA50" s="92">
        <v>15</v>
      </c>
      <c r="AB50" s="92">
        <v>5</v>
      </c>
      <c r="AC50" s="92">
        <v>4</v>
      </c>
      <c r="AD50" s="92">
        <v>4</v>
      </c>
      <c r="AE50" s="92">
        <v>0</v>
      </c>
      <c r="AF50" s="92">
        <v>0</v>
      </c>
      <c r="AG50" s="92">
        <v>0</v>
      </c>
      <c r="AH50" s="70">
        <v>28.148148148148149</v>
      </c>
      <c r="AI50" s="70">
        <v>10.37037037037037</v>
      </c>
      <c r="AJ50" s="70">
        <v>40.74074074074074</v>
      </c>
      <c r="AK50" s="70">
        <v>11.111111111111111</v>
      </c>
      <c r="AL50" s="70">
        <v>9.6296296296296298</v>
      </c>
      <c r="AM50" s="92">
        <v>16185</v>
      </c>
      <c r="AN50" s="92">
        <v>34327</v>
      </c>
      <c r="AO50" s="70">
        <v>74.81481481481481</v>
      </c>
      <c r="AP50" s="92">
        <v>135</v>
      </c>
      <c r="AQ50" s="92">
        <v>27</v>
      </c>
      <c r="AR50" s="92">
        <v>100</v>
      </c>
      <c r="AS50" s="92">
        <v>35</v>
      </c>
      <c r="AT50" s="92">
        <v>4</v>
      </c>
      <c r="AU50" s="92">
        <v>7</v>
      </c>
      <c r="AV50" s="92">
        <v>20</v>
      </c>
      <c r="AW50" s="92">
        <v>16</v>
      </c>
      <c r="AX50" s="92">
        <v>10</v>
      </c>
      <c r="AY50" s="92">
        <v>7</v>
      </c>
      <c r="AZ50" s="92">
        <v>15</v>
      </c>
      <c r="BA50" s="92">
        <v>16</v>
      </c>
      <c r="BB50" s="92">
        <v>5</v>
      </c>
      <c r="BC50" s="92">
        <v>18</v>
      </c>
      <c r="BD50" s="92">
        <v>2</v>
      </c>
      <c r="BE50" s="92">
        <v>0</v>
      </c>
      <c r="BF50" s="92">
        <v>8</v>
      </c>
      <c r="BG50" s="92">
        <v>0</v>
      </c>
      <c r="BH50" s="92">
        <v>0</v>
      </c>
      <c r="BI50" s="70">
        <v>23.703703703703706</v>
      </c>
      <c r="BJ50" s="104">
        <v>11</v>
      </c>
      <c r="BK50" s="104">
        <v>11.3</v>
      </c>
      <c r="BL50" s="104">
        <v>4.4000000000000004</v>
      </c>
      <c r="BM50" s="104">
        <v>3.5</v>
      </c>
      <c r="BN50" s="104">
        <v>5.3</v>
      </c>
      <c r="BO50" s="104">
        <v>7.5</v>
      </c>
      <c r="BP50" s="104">
        <v>6</v>
      </c>
      <c r="BQ50" s="104">
        <v>6.9</v>
      </c>
      <c r="BR50" s="104">
        <v>2.8</v>
      </c>
      <c r="BS50" s="104">
        <v>7.5</v>
      </c>
      <c r="BT50" s="104">
        <v>4.7</v>
      </c>
      <c r="BU50" s="104">
        <v>4.0999999999999996</v>
      </c>
      <c r="BV50" s="104">
        <v>8.8000000000000007</v>
      </c>
      <c r="BW50" s="104">
        <v>5</v>
      </c>
      <c r="BX50" s="104">
        <v>5.7</v>
      </c>
      <c r="BY50" s="104">
        <v>0.9</v>
      </c>
      <c r="BZ50" s="104">
        <v>1.6</v>
      </c>
      <c r="CA50" s="104">
        <v>2.8</v>
      </c>
      <c r="CB50" s="104">
        <v>26.700000000000003</v>
      </c>
      <c r="CC50" s="104">
        <v>57.100000000000009</v>
      </c>
      <c r="CD50" s="104">
        <v>16</v>
      </c>
    </row>
    <row r="51" spans="1:82" s="11" customFormat="1" x14ac:dyDescent="0.25">
      <c r="A51" s="73" t="s">
        <v>1302</v>
      </c>
      <c r="B51" s="73" t="s">
        <v>1303</v>
      </c>
      <c r="C51" s="73" t="s">
        <v>1304</v>
      </c>
      <c r="D51" s="73" t="s">
        <v>1305</v>
      </c>
      <c r="E51" s="73" t="s">
        <v>579</v>
      </c>
      <c r="F51" s="73" t="s">
        <v>542</v>
      </c>
      <c r="G51" s="73" t="s">
        <v>1306</v>
      </c>
      <c r="H51" s="73" t="s">
        <v>1307</v>
      </c>
      <c r="I51" s="117" t="s">
        <v>2135</v>
      </c>
      <c r="J51" s="73">
        <v>5455468</v>
      </c>
      <c r="K51" s="73" t="s">
        <v>246</v>
      </c>
      <c r="L51" s="100">
        <v>1.2139037221606599</v>
      </c>
      <c r="M51" s="94">
        <v>1273</v>
      </c>
      <c r="N51" s="74">
        <v>1048.6828376587832</v>
      </c>
      <c r="O51" s="94">
        <v>485</v>
      </c>
      <c r="P51" s="74">
        <v>2.0099999999999998</v>
      </c>
      <c r="Q51" s="94">
        <v>975</v>
      </c>
      <c r="R51" s="94">
        <v>136</v>
      </c>
      <c r="S51" s="94">
        <v>60</v>
      </c>
      <c r="T51" s="94">
        <v>48</v>
      </c>
      <c r="U51" s="94">
        <v>31</v>
      </c>
      <c r="V51" s="94">
        <v>24</v>
      </c>
      <c r="W51" s="94">
        <v>16</v>
      </c>
      <c r="X51" s="94">
        <v>15</v>
      </c>
      <c r="Y51" s="94">
        <v>15</v>
      </c>
      <c r="Z51" s="94">
        <v>15</v>
      </c>
      <c r="AA51" s="94">
        <v>11</v>
      </c>
      <c r="AB51" s="94">
        <v>29</v>
      </c>
      <c r="AC51" s="94">
        <v>29</v>
      </c>
      <c r="AD51" s="94">
        <v>24</v>
      </c>
      <c r="AE51" s="94">
        <v>10</v>
      </c>
      <c r="AF51" s="94">
        <v>10</v>
      </c>
      <c r="AG51" s="94">
        <v>10</v>
      </c>
      <c r="AH51" s="74">
        <v>50.309278350515463</v>
      </c>
      <c r="AI51" s="74">
        <v>11.340206185567011</v>
      </c>
      <c r="AJ51" s="74">
        <v>12.577319587628866</v>
      </c>
      <c r="AK51" s="74">
        <v>2.268041237113402</v>
      </c>
      <c r="AL51" s="74">
        <v>23.092783505154639</v>
      </c>
      <c r="AM51" s="94">
        <v>18832</v>
      </c>
      <c r="AN51" s="94">
        <v>19786</v>
      </c>
      <c r="AO51" s="74">
        <v>71.134020618556704</v>
      </c>
      <c r="AP51" s="94">
        <v>485</v>
      </c>
      <c r="AQ51" s="94">
        <v>129</v>
      </c>
      <c r="AR51" s="94">
        <v>202</v>
      </c>
      <c r="AS51" s="94">
        <v>283</v>
      </c>
      <c r="AT51" s="94">
        <v>14</v>
      </c>
      <c r="AU51" s="94">
        <v>49</v>
      </c>
      <c r="AV51" s="94">
        <v>148</v>
      </c>
      <c r="AW51" s="94">
        <v>24</v>
      </c>
      <c r="AX51" s="94">
        <v>22</v>
      </c>
      <c r="AY51" s="94">
        <v>18</v>
      </c>
      <c r="AZ51" s="94">
        <v>24</v>
      </c>
      <c r="BA51" s="94">
        <v>13</v>
      </c>
      <c r="BB51" s="94">
        <v>2</v>
      </c>
      <c r="BC51" s="94">
        <v>41</v>
      </c>
      <c r="BD51" s="94">
        <v>0</v>
      </c>
      <c r="BE51" s="94">
        <v>0</v>
      </c>
      <c r="BF51" s="94">
        <v>83</v>
      </c>
      <c r="BG51" s="94">
        <v>0</v>
      </c>
      <c r="BH51" s="94">
        <v>0</v>
      </c>
      <c r="BI51" s="74">
        <v>34.639175257731956</v>
      </c>
      <c r="BJ51" s="106">
        <v>1.9</v>
      </c>
      <c r="BK51" s="106">
        <v>8</v>
      </c>
      <c r="BL51" s="106">
        <v>5.7</v>
      </c>
      <c r="BM51" s="106">
        <v>13.5</v>
      </c>
      <c r="BN51" s="106">
        <v>16.899999999999999</v>
      </c>
      <c r="BO51" s="106">
        <v>5.0999999999999996</v>
      </c>
      <c r="BP51" s="106">
        <v>2.9</v>
      </c>
      <c r="BQ51" s="106">
        <v>6.7</v>
      </c>
      <c r="BR51" s="106">
        <v>3.3</v>
      </c>
      <c r="BS51" s="106">
        <v>3.5</v>
      </c>
      <c r="BT51" s="106">
        <v>4.5999999999999996</v>
      </c>
      <c r="BU51" s="106">
        <v>6</v>
      </c>
      <c r="BV51" s="106">
        <v>6.1</v>
      </c>
      <c r="BW51" s="106">
        <v>4.4000000000000004</v>
      </c>
      <c r="BX51" s="106">
        <v>3.7</v>
      </c>
      <c r="BY51" s="106">
        <v>2.2999999999999998</v>
      </c>
      <c r="BZ51" s="106">
        <v>2.7</v>
      </c>
      <c r="CA51" s="106">
        <v>2.6</v>
      </c>
      <c r="CB51" s="106">
        <v>15.600000000000001</v>
      </c>
      <c r="CC51" s="106">
        <v>68.599999999999994</v>
      </c>
      <c r="CD51" s="106">
        <v>15.700000000000001</v>
      </c>
    </row>
    <row r="52" spans="1:82" x14ac:dyDescent="0.25">
      <c r="A52" s="69" t="s">
        <v>1331</v>
      </c>
      <c r="B52" s="69" t="s">
        <v>1332</v>
      </c>
      <c r="C52" s="69" t="s">
        <v>1333</v>
      </c>
      <c r="D52" s="69" t="s">
        <v>578</v>
      </c>
      <c r="E52" s="69" t="s">
        <v>579</v>
      </c>
      <c r="F52" s="69" t="s">
        <v>542</v>
      </c>
      <c r="G52" s="69" t="s">
        <v>1334</v>
      </c>
      <c r="H52" s="69" t="s">
        <v>1335</v>
      </c>
      <c r="I52" s="115" t="s">
        <v>1335</v>
      </c>
      <c r="J52" s="69">
        <v>5456404</v>
      </c>
      <c r="K52" s="69" t="s">
        <v>251</v>
      </c>
      <c r="L52" s="98">
        <v>1.3983466896374823</v>
      </c>
      <c r="M52" s="92">
        <v>1101</v>
      </c>
      <c r="N52" s="70">
        <v>787.35839127665213</v>
      </c>
      <c r="O52" s="92">
        <v>518</v>
      </c>
      <c r="P52" s="70">
        <v>2.13</v>
      </c>
      <c r="Q52" s="92">
        <v>1101</v>
      </c>
      <c r="R52" s="92">
        <v>99</v>
      </c>
      <c r="S52" s="92">
        <v>69</v>
      </c>
      <c r="T52" s="92">
        <v>79</v>
      </c>
      <c r="U52" s="92">
        <v>16</v>
      </c>
      <c r="V52" s="92">
        <v>22</v>
      </c>
      <c r="W52" s="92">
        <v>34</v>
      </c>
      <c r="X52" s="92">
        <v>10</v>
      </c>
      <c r="Y52" s="92">
        <v>30</v>
      </c>
      <c r="Z52" s="92">
        <v>27</v>
      </c>
      <c r="AA52" s="92">
        <v>19</v>
      </c>
      <c r="AB52" s="92">
        <v>22</v>
      </c>
      <c r="AC52" s="92">
        <v>49</v>
      </c>
      <c r="AD52" s="92">
        <v>23</v>
      </c>
      <c r="AE52" s="92">
        <v>3</v>
      </c>
      <c r="AF52" s="92">
        <v>13</v>
      </c>
      <c r="AG52" s="92">
        <v>3</v>
      </c>
      <c r="AH52" s="70">
        <v>47.683397683397679</v>
      </c>
      <c r="AI52" s="70">
        <v>7.3359073359073363</v>
      </c>
      <c r="AJ52" s="70">
        <v>19.498069498069498</v>
      </c>
      <c r="AK52" s="70">
        <v>3.6679536679536682</v>
      </c>
      <c r="AL52" s="70">
        <v>21.814671814671815</v>
      </c>
      <c r="AM52" s="92">
        <v>19257</v>
      </c>
      <c r="AN52" s="92">
        <v>22308</v>
      </c>
      <c r="AO52" s="70">
        <v>69.3050193050193</v>
      </c>
      <c r="AP52" s="92">
        <v>518</v>
      </c>
      <c r="AQ52" s="92">
        <v>112</v>
      </c>
      <c r="AR52" s="92">
        <v>294</v>
      </c>
      <c r="AS52" s="92">
        <v>224</v>
      </c>
      <c r="AT52" s="92">
        <v>41</v>
      </c>
      <c r="AU52" s="92">
        <v>45</v>
      </c>
      <c r="AV52" s="92">
        <v>150</v>
      </c>
      <c r="AW52" s="92">
        <v>45</v>
      </c>
      <c r="AX52" s="92">
        <v>13</v>
      </c>
      <c r="AY52" s="92">
        <v>11</v>
      </c>
      <c r="AZ52" s="92">
        <v>53</v>
      </c>
      <c r="BA52" s="92">
        <v>14</v>
      </c>
      <c r="BB52" s="92">
        <v>0</v>
      </c>
      <c r="BC52" s="92">
        <v>41</v>
      </c>
      <c r="BD52" s="92">
        <v>0</v>
      </c>
      <c r="BE52" s="92">
        <v>0</v>
      </c>
      <c r="BF52" s="92">
        <v>77</v>
      </c>
      <c r="BG52" s="92">
        <v>14</v>
      </c>
      <c r="BH52" s="92">
        <v>0</v>
      </c>
      <c r="BI52" s="70">
        <v>31.081081081081081</v>
      </c>
      <c r="BJ52" s="104">
        <v>11.4</v>
      </c>
      <c r="BK52" s="104">
        <v>6.2</v>
      </c>
      <c r="BL52" s="104">
        <v>0.9</v>
      </c>
      <c r="BM52" s="104">
        <v>3.8</v>
      </c>
      <c r="BN52" s="104">
        <v>4</v>
      </c>
      <c r="BO52" s="104">
        <v>9.1</v>
      </c>
      <c r="BP52" s="104">
        <v>7.9</v>
      </c>
      <c r="BQ52" s="104">
        <v>5.0999999999999996</v>
      </c>
      <c r="BR52" s="104">
        <v>3.3</v>
      </c>
      <c r="BS52" s="104">
        <v>6</v>
      </c>
      <c r="BT52" s="104">
        <v>7.9</v>
      </c>
      <c r="BU52" s="104">
        <v>7.1</v>
      </c>
      <c r="BV52" s="104">
        <v>5.3</v>
      </c>
      <c r="BW52" s="104">
        <v>8.4</v>
      </c>
      <c r="BX52" s="104">
        <v>4.5</v>
      </c>
      <c r="BY52" s="104">
        <v>3.2</v>
      </c>
      <c r="BZ52" s="104">
        <v>2</v>
      </c>
      <c r="CA52" s="104">
        <v>3.9</v>
      </c>
      <c r="CB52" s="104">
        <v>18.5</v>
      </c>
      <c r="CC52" s="104">
        <v>59.499999999999993</v>
      </c>
      <c r="CD52" s="104">
        <v>22</v>
      </c>
    </row>
    <row r="53" spans="1:82" x14ac:dyDescent="0.25">
      <c r="A53" s="69" t="s">
        <v>1387</v>
      </c>
      <c r="B53" s="69" t="s">
        <v>1388</v>
      </c>
      <c r="C53" s="69" t="s">
        <v>1389</v>
      </c>
      <c r="D53" s="69" t="s">
        <v>578</v>
      </c>
      <c r="E53" s="69" t="s">
        <v>579</v>
      </c>
      <c r="F53" s="69" t="s">
        <v>542</v>
      </c>
      <c r="G53" s="69" t="s">
        <v>1390</v>
      </c>
      <c r="H53" s="69" t="s">
        <v>1391</v>
      </c>
      <c r="I53" s="115" t="s">
        <v>1391</v>
      </c>
      <c r="J53" s="69">
        <v>5460028</v>
      </c>
      <c r="K53" s="69" t="s">
        <v>261</v>
      </c>
      <c r="L53" s="98">
        <v>9.6222691491939898</v>
      </c>
      <c r="M53" s="92">
        <v>8565</v>
      </c>
      <c r="N53" s="70">
        <v>890.12267971297058</v>
      </c>
      <c r="O53" s="92">
        <v>3574</v>
      </c>
      <c r="P53" s="70">
        <v>2.35</v>
      </c>
      <c r="Q53" s="92">
        <v>8387</v>
      </c>
      <c r="R53" s="92">
        <v>362</v>
      </c>
      <c r="S53" s="92">
        <v>326</v>
      </c>
      <c r="T53" s="92">
        <v>268</v>
      </c>
      <c r="U53" s="92">
        <v>390</v>
      </c>
      <c r="V53" s="92">
        <v>155</v>
      </c>
      <c r="W53" s="92">
        <v>159</v>
      </c>
      <c r="X53" s="92">
        <v>123</v>
      </c>
      <c r="Y53" s="92">
        <v>125</v>
      </c>
      <c r="Z53" s="92">
        <v>163</v>
      </c>
      <c r="AA53" s="92">
        <v>509</v>
      </c>
      <c r="AB53" s="92">
        <v>327</v>
      </c>
      <c r="AC53" s="92">
        <v>353</v>
      </c>
      <c r="AD53" s="92">
        <v>166</v>
      </c>
      <c r="AE53" s="92">
        <v>103</v>
      </c>
      <c r="AF53" s="92">
        <v>28</v>
      </c>
      <c r="AG53" s="92">
        <v>17</v>
      </c>
      <c r="AH53" s="70">
        <v>26.748740906547287</v>
      </c>
      <c r="AI53" s="70">
        <v>15.249020705092335</v>
      </c>
      <c r="AJ53" s="70">
        <v>15.948517067711249</v>
      </c>
      <c r="AK53" s="70">
        <v>14.241745942921098</v>
      </c>
      <c r="AL53" s="70">
        <v>27.811975377728039</v>
      </c>
      <c r="AM53" s="92">
        <v>20501</v>
      </c>
      <c r="AN53" s="92">
        <v>40110</v>
      </c>
      <c r="AO53" s="70">
        <v>53.385562395075546</v>
      </c>
      <c r="AP53" s="92">
        <v>3574</v>
      </c>
      <c r="AQ53" s="92">
        <v>528</v>
      </c>
      <c r="AR53" s="92">
        <v>2533</v>
      </c>
      <c r="AS53" s="92">
        <v>1041</v>
      </c>
      <c r="AT53" s="92">
        <v>82</v>
      </c>
      <c r="AU53" s="92">
        <v>142</v>
      </c>
      <c r="AV53" s="92">
        <v>655</v>
      </c>
      <c r="AW53" s="92">
        <v>229</v>
      </c>
      <c r="AX53" s="92">
        <v>165</v>
      </c>
      <c r="AY53" s="92">
        <v>280</v>
      </c>
      <c r="AZ53" s="92">
        <v>269</v>
      </c>
      <c r="BA53" s="92">
        <v>45</v>
      </c>
      <c r="BB53" s="92">
        <v>97</v>
      </c>
      <c r="BC53" s="92">
        <v>678</v>
      </c>
      <c r="BD53" s="92">
        <v>133</v>
      </c>
      <c r="BE53" s="92">
        <v>25</v>
      </c>
      <c r="BF53" s="92">
        <v>614</v>
      </c>
      <c r="BG53" s="92">
        <v>30</v>
      </c>
      <c r="BH53" s="92">
        <v>0</v>
      </c>
      <c r="BI53" s="70">
        <v>29.574706211527701</v>
      </c>
      <c r="BJ53" s="104">
        <v>6.2</v>
      </c>
      <c r="BK53" s="104">
        <v>5</v>
      </c>
      <c r="BL53" s="104">
        <v>8.3000000000000007</v>
      </c>
      <c r="BM53" s="104">
        <v>6</v>
      </c>
      <c r="BN53" s="104">
        <v>5.5</v>
      </c>
      <c r="BO53" s="104">
        <v>4.9000000000000004</v>
      </c>
      <c r="BP53" s="104">
        <v>5.9</v>
      </c>
      <c r="BQ53" s="104">
        <v>5.2</v>
      </c>
      <c r="BR53" s="104">
        <v>7.5</v>
      </c>
      <c r="BS53" s="104">
        <v>3.6</v>
      </c>
      <c r="BT53" s="104">
        <v>5.7</v>
      </c>
      <c r="BU53" s="104">
        <v>7.2</v>
      </c>
      <c r="BV53" s="104">
        <v>9.1</v>
      </c>
      <c r="BW53" s="104">
        <v>7.1</v>
      </c>
      <c r="BX53" s="104">
        <v>5.4</v>
      </c>
      <c r="BY53" s="104">
        <v>2.5</v>
      </c>
      <c r="BZ53" s="104">
        <v>2.2999999999999998</v>
      </c>
      <c r="CA53" s="104">
        <v>2.7</v>
      </c>
      <c r="CB53" s="104">
        <v>19.5</v>
      </c>
      <c r="CC53" s="104">
        <v>60.600000000000009</v>
      </c>
      <c r="CD53" s="104">
        <v>20</v>
      </c>
    </row>
    <row r="54" spans="1:82" x14ac:dyDescent="0.25">
      <c r="A54" s="69" t="s">
        <v>1424</v>
      </c>
      <c r="B54" s="69" t="s">
        <v>1425</v>
      </c>
      <c r="C54" s="69" t="s">
        <v>1426</v>
      </c>
      <c r="D54" s="69" t="s">
        <v>578</v>
      </c>
      <c r="E54" s="69" t="s">
        <v>579</v>
      </c>
      <c r="F54" s="69" t="s">
        <v>542</v>
      </c>
      <c r="G54" s="69" t="s">
        <v>1427</v>
      </c>
      <c r="H54" s="69" t="s">
        <v>1428</v>
      </c>
      <c r="I54" s="115" t="s">
        <v>1428</v>
      </c>
      <c r="J54" s="69">
        <v>5462356</v>
      </c>
      <c r="K54" s="69" t="s">
        <v>268</v>
      </c>
      <c r="L54" s="98">
        <v>0.29967247953424159</v>
      </c>
      <c r="M54" s="92">
        <v>176</v>
      </c>
      <c r="N54" s="70">
        <v>587.30785113649267</v>
      </c>
      <c r="O54" s="92">
        <v>74</v>
      </c>
      <c r="P54" s="70">
        <v>2.38</v>
      </c>
      <c r="Q54" s="92">
        <v>176</v>
      </c>
      <c r="R54" s="92">
        <v>10</v>
      </c>
      <c r="S54" s="92">
        <v>2</v>
      </c>
      <c r="T54" s="92">
        <v>12</v>
      </c>
      <c r="U54" s="92">
        <v>19</v>
      </c>
      <c r="V54" s="92">
        <v>0</v>
      </c>
      <c r="W54" s="92">
        <v>0</v>
      </c>
      <c r="X54" s="92">
        <v>13</v>
      </c>
      <c r="Y54" s="92">
        <v>0</v>
      </c>
      <c r="Z54" s="92">
        <v>0</v>
      </c>
      <c r="AA54" s="92">
        <v>6</v>
      </c>
      <c r="AB54" s="92">
        <v>7</v>
      </c>
      <c r="AC54" s="92">
        <v>0</v>
      </c>
      <c r="AD54" s="92">
        <v>0</v>
      </c>
      <c r="AE54" s="92">
        <v>0</v>
      </c>
      <c r="AF54" s="92">
        <v>0</v>
      </c>
      <c r="AG54" s="92">
        <v>5</v>
      </c>
      <c r="AH54" s="70">
        <v>32.432432432432435</v>
      </c>
      <c r="AI54" s="70">
        <v>25.675675675675674</v>
      </c>
      <c r="AJ54" s="70">
        <v>17.567567567567568</v>
      </c>
      <c r="AK54" s="70">
        <v>8.1081081081081088</v>
      </c>
      <c r="AL54" s="70">
        <v>16.216216216216218</v>
      </c>
      <c r="AM54" s="92">
        <v>18508</v>
      </c>
      <c r="AN54" s="92">
        <v>22857</v>
      </c>
      <c r="AO54" s="70">
        <v>75.675675675675677</v>
      </c>
      <c r="AP54" s="92">
        <v>74</v>
      </c>
      <c r="AQ54" s="92">
        <v>20</v>
      </c>
      <c r="AR54" s="92">
        <v>52</v>
      </c>
      <c r="AS54" s="92">
        <v>22</v>
      </c>
      <c r="AT54" s="92">
        <v>5</v>
      </c>
      <c r="AU54" s="92">
        <v>4</v>
      </c>
      <c r="AV54" s="92">
        <v>9</v>
      </c>
      <c r="AW54" s="92">
        <v>2</v>
      </c>
      <c r="AX54" s="92">
        <v>12</v>
      </c>
      <c r="AY54" s="92">
        <v>5</v>
      </c>
      <c r="AZ54" s="92">
        <v>5</v>
      </c>
      <c r="BA54" s="92">
        <v>8</v>
      </c>
      <c r="BB54" s="92">
        <v>0</v>
      </c>
      <c r="BC54" s="92">
        <v>11</v>
      </c>
      <c r="BD54" s="92">
        <v>0</v>
      </c>
      <c r="BE54" s="92">
        <v>2</v>
      </c>
      <c r="BF54" s="92">
        <v>5</v>
      </c>
      <c r="BG54" s="92">
        <v>0</v>
      </c>
      <c r="BH54" s="92">
        <v>0</v>
      </c>
      <c r="BI54" s="70">
        <v>21.621621621621621</v>
      </c>
      <c r="BJ54" s="104">
        <v>1.7</v>
      </c>
      <c r="BK54" s="104">
        <v>3.4</v>
      </c>
      <c r="BL54" s="104">
        <v>10.199999999999999</v>
      </c>
      <c r="BM54" s="104">
        <v>2.8</v>
      </c>
      <c r="BN54" s="104">
        <v>2.8</v>
      </c>
      <c r="BO54" s="104">
        <v>5.0999999999999996</v>
      </c>
      <c r="BP54" s="104">
        <v>12.5</v>
      </c>
      <c r="BQ54" s="104">
        <v>6.3</v>
      </c>
      <c r="BR54" s="104">
        <v>8.5</v>
      </c>
      <c r="BS54" s="104">
        <v>9.6999999999999993</v>
      </c>
      <c r="BT54" s="104">
        <v>8</v>
      </c>
      <c r="BU54" s="104">
        <v>10.8</v>
      </c>
      <c r="BV54" s="104">
        <v>0</v>
      </c>
      <c r="BW54" s="104">
        <v>6.3</v>
      </c>
      <c r="BX54" s="104">
        <v>2.8</v>
      </c>
      <c r="BY54" s="104">
        <v>2.8</v>
      </c>
      <c r="BZ54" s="104">
        <v>2.2999999999999998</v>
      </c>
      <c r="CA54" s="104">
        <v>4</v>
      </c>
      <c r="CB54" s="104">
        <v>15.299999999999999</v>
      </c>
      <c r="CC54" s="104">
        <v>66.5</v>
      </c>
      <c r="CD54" s="104">
        <v>18.2</v>
      </c>
    </row>
    <row r="55" spans="1:82" s="11" customFormat="1" x14ac:dyDescent="0.25">
      <c r="A55" s="73" t="s">
        <v>1611</v>
      </c>
      <c r="B55" s="73" t="s">
        <v>1612</v>
      </c>
      <c r="C55" s="73" t="s">
        <v>1613</v>
      </c>
      <c r="D55" s="73" t="s">
        <v>578</v>
      </c>
      <c r="E55" s="73" t="s">
        <v>656</v>
      </c>
      <c r="F55" s="73" t="s">
        <v>542</v>
      </c>
      <c r="G55" s="73" t="s">
        <v>1614</v>
      </c>
      <c r="H55" s="73" t="s">
        <v>1615</v>
      </c>
      <c r="I55" s="117" t="s">
        <v>2136</v>
      </c>
      <c r="J55" s="73">
        <v>5474740</v>
      </c>
      <c r="K55" s="73" t="s">
        <v>304</v>
      </c>
      <c r="L55" s="100">
        <v>0.49741281841510315</v>
      </c>
      <c r="M55" s="94">
        <v>915</v>
      </c>
      <c r="N55" s="74">
        <v>1839.5183359275838</v>
      </c>
      <c r="O55" s="94">
        <v>351</v>
      </c>
      <c r="P55" s="74">
        <v>2.6068376068376069</v>
      </c>
      <c r="Q55" s="94">
        <v>915</v>
      </c>
      <c r="R55" s="94">
        <v>19</v>
      </c>
      <c r="S55" s="94">
        <v>48</v>
      </c>
      <c r="T55" s="94">
        <v>15</v>
      </c>
      <c r="U55" s="94">
        <v>23</v>
      </c>
      <c r="V55" s="94">
        <v>24</v>
      </c>
      <c r="W55" s="94">
        <v>30</v>
      </c>
      <c r="X55" s="94">
        <v>53</v>
      </c>
      <c r="Y55" s="94">
        <v>31</v>
      </c>
      <c r="Z55" s="94">
        <v>5</v>
      </c>
      <c r="AA55" s="94">
        <v>21</v>
      </c>
      <c r="AB55" s="94">
        <v>43</v>
      </c>
      <c r="AC55" s="94">
        <v>16</v>
      </c>
      <c r="AD55" s="94">
        <v>18</v>
      </c>
      <c r="AE55" s="94">
        <v>7</v>
      </c>
      <c r="AF55" s="94">
        <v>0</v>
      </c>
      <c r="AG55" s="94">
        <v>0</v>
      </c>
      <c r="AH55" s="74">
        <v>23.361823361823362</v>
      </c>
      <c r="AI55" s="74">
        <v>13.390313390313391</v>
      </c>
      <c r="AJ55" s="74">
        <v>33.903133903133906</v>
      </c>
      <c r="AK55" s="74">
        <v>5.982905982905983</v>
      </c>
      <c r="AL55" s="74">
        <v>23.931623931623932</v>
      </c>
      <c r="AM55" s="94">
        <v>16820</v>
      </c>
      <c r="AN55" s="94">
        <v>36731</v>
      </c>
      <c r="AO55" s="74">
        <v>69.230769230769226</v>
      </c>
      <c r="AP55" s="94">
        <v>351</v>
      </c>
      <c r="AQ55" s="94">
        <v>83</v>
      </c>
      <c r="AR55" s="94">
        <v>188</v>
      </c>
      <c r="AS55" s="94">
        <v>164</v>
      </c>
      <c r="AT55" s="94">
        <v>12</v>
      </c>
      <c r="AU55" s="94">
        <v>27</v>
      </c>
      <c r="AV55" s="94">
        <v>25</v>
      </c>
      <c r="AW55" s="94">
        <v>21</v>
      </c>
      <c r="AX55" s="94">
        <v>45</v>
      </c>
      <c r="AY55" s="94">
        <v>7</v>
      </c>
      <c r="AZ55" s="94">
        <v>38</v>
      </c>
      <c r="BA55" s="94">
        <v>17</v>
      </c>
      <c r="BB55" s="94">
        <v>12</v>
      </c>
      <c r="BC55" s="94">
        <v>53</v>
      </c>
      <c r="BD55" s="94">
        <v>0</v>
      </c>
      <c r="BE55" s="94">
        <v>11</v>
      </c>
      <c r="BF55" s="94">
        <v>40</v>
      </c>
      <c r="BG55" s="94">
        <v>0</v>
      </c>
      <c r="BH55" s="94">
        <v>0</v>
      </c>
      <c r="BI55" s="74">
        <v>15.669515669515668</v>
      </c>
      <c r="BJ55" s="106">
        <v>7.1</v>
      </c>
      <c r="BK55" s="106">
        <v>8.4</v>
      </c>
      <c r="BL55" s="106">
        <v>5.5</v>
      </c>
      <c r="BM55" s="106">
        <v>7.3</v>
      </c>
      <c r="BN55" s="106">
        <v>4.5</v>
      </c>
      <c r="BO55" s="106">
        <v>11.7</v>
      </c>
      <c r="BP55" s="106">
        <v>4.2</v>
      </c>
      <c r="BQ55" s="106">
        <v>1.6</v>
      </c>
      <c r="BR55" s="106">
        <v>5.7</v>
      </c>
      <c r="BS55" s="106">
        <v>6.8</v>
      </c>
      <c r="BT55" s="106">
        <v>4.0999999999999996</v>
      </c>
      <c r="BU55" s="106">
        <v>7</v>
      </c>
      <c r="BV55" s="106">
        <v>6.9</v>
      </c>
      <c r="BW55" s="106">
        <v>6.7</v>
      </c>
      <c r="BX55" s="106">
        <v>1.7</v>
      </c>
      <c r="BY55" s="106">
        <v>1.7</v>
      </c>
      <c r="BZ55" s="106">
        <v>5.6</v>
      </c>
      <c r="CA55" s="106">
        <v>3.3</v>
      </c>
      <c r="CB55" s="106">
        <v>21</v>
      </c>
      <c r="CC55" s="106">
        <v>59.8</v>
      </c>
      <c r="CD55" s="106">
        <v>19</v>
      </c>
    </row>
    <row r="56" spans="1:82" x14ac:dyDescent="0.25">
      <c r="A56" s="69" t="s">
        <v>1672</v>
      </c>
      <c r="B56" s="69" t="s">
        <v>1673</v>
      </c>
      <c r="C56" s="69" t="s">
        <v>1674</v>
      </c>
      <c r="D56" s="69" t="s">
        <v>578</v>
      </c>
      <c r="E56" s="69" t="s">
        <v>579</v>
      </c>
      <c r="F56" s="69" t="s">
        <v>542</v>
      </c>
      <c r="G56" s="69" t="s">
        <v>1675</v>
      </c>
      <c r="H56" s="69" t="s">
        <v>1676</v>
      </c>
      <c r="I56" s="115" t="s">
        <v>1676</v>
      </c>
      <c r="J56" s="69">
        <v>5480284</v>
      </c>
      <c r="K56" s="69" t="s">
        <v>316</v>
      </c>
      <c r="L56" s="98">
        <v>9.4192843463469136E-2</v>
      </c>
      <c r="M56" s="92">
        <v>7</v>
      </c>
      <c r="N56" s="70">
        <v>74.315624654805262</v>
      </c>
      <c r="O56" s="92">
        <v>4</v>
      </c>
      <c r="P56" s="70">
        <v>1.75</v>
      </c>
      <c r="Q56" s="92">
        <v>7</v>
      </c>
      <c r="R56" s="92">
        <v>0</v>
      </c>
      <c r="S56" s="92">
        <v>0</v>
      </c>
      <c r="T56" s="92">
        <v>0</v>
      </c>
      <c r="U56" s="92">
        <v>0</v>
      </c>
      <c r="V56" s="92">
        <v>0</v>
      </c>
      <c r="W56" s="92">
        <v>0</v>
      </c>
      <c r="X56" s="92">
        <v>0</v>
      </c>
      <c r="Y56" s="92">
        <v>1</v>
      </c>
      <c r="Z56" s="92">
        <v>0</v>
      </c>
      <c r="AA56" s="92">
        <v>0</v>
      </c>
      <c r="AB56" s="92">
        <v>2</v>
      </c>
      <c r="AC56" s="92">
        <v>0</v>
      </c>
      <c r="AD56" s="92">
        <v>0</v>
      </c>
      <c r="AE56" s="92">
        <v>0</v>
      </c>
      <c r="AF56" s="92">
        <v>1</v>
      </c>
      <c r="AG56" s="92">
        <v>0</v>
      </c>
      <c r="AH56" s="70">
        <v>0</v>
      </c>
      <c r="AI56" s="70">
        <v>0</v>
      </c>
      <c r="AJ56" s="70">
        <v>25</v>
      </c>
      <c r="AK56" s="70">
        <v>0</v>
      </c>
      <c r="AL56" s="70">
        <v>75</v>
      </c>
      <c r="AM56" s="92">
        <v>81300</v>
      </c>
      <c r="AN56" s="92" t="s">
        <v>2111</v>
      </c>
      <c r="AO56" s="70">
        <v>25</v>
      </c>
      <c r="AP56" s="92">
        <v>4</v>
      </c>
      <c r="AQ56" s="92">
        <v>4</v>
      </c>
      <c r="AR56" s="92">
        <v>4</v>
      </c>
      <c r="AS56" s="92">
        <v>0</v>
      </c>
      <c r="AT56" s="92">
        <v>0</v>
      </c>
      <c r="AU56" s="92">
        <v>0</v>
      </c>
      <c r="AV56" s="92">
        <v>0</v>
      </c>
      <c r="AW56" s="92">
        <v>0</v>
      </c>
      <c r="AX56" s="92">
        <v>0</v>
      </c>
      <c r="AY56" s="92">
        <v>0</v>
      </c>
      <c r="AZ56" s="92">
        <v>1</v>
      </c>
      <c r="BA56" s="92">
        <v>0</v>
      </c>
      <c r="BB56" s="92">
        <v>0</v>
      </c>
      <c r="BC56" s="92">
        <v>2</v>
      </c>
      <c r="BD56" s="92">
        <v>0</v>
      </c>
      <c r="BE56" s="92">
        <v>0</v>
      </c>
      <c r="BF56" s="92">
        <v>1</v>
      </c>
      <c r="BG56" s="92">
        <v>0</v>
      </c>
      <c r="BH56" s="92">
        <v>0</v>
      </c>
      <c r="BI56" s="70">
        <v>0</v>
      </c>
      <c r="BJ56" s="104">
        <v>0</v>
      </c>
      <c r="BK56" s="104">
        <v>0</v>
      </c>
      <c r="BL56" s="104">
        <v>0</v>
      </c>
      <c r="BM56" s="104">
        <v>0</v>
      </c>
      <c r="BN56" s="104">
        <v>0</v>
      </c>
      <c r="BO56" s="104">
        <v>0</v>
      </c>
      <c r="BP56" s="104">
        <v>0</v>
      </c>
      <c r="BQ56" s="104">
        <v>0</v>
      </c>
      <c r="BR56" s="104">
        <v>0</v>
      </c>
      <c r="BS56" s="104">
        <v>0</v>
      </c>
      <c r="BT56" s="104">
        <v>0</v>
      </c>
      <c r="BU56" s="104">
        <v>42.9</v>
      </c>
      <c r="BV56" s="104">
        <v>28.6</v>
      </c>
      <c r="BW56" s="104">
        <v>0</v>
      </c>
      <c r="BX56" s="104">
        <v>28.6</v>
      </c>
      <c r="BY56" s="104">
        <v>0</v>
      </c>
      <c r="BZ56" s="104">
        <v>0</v>
      </c>
      <c r="CA56" s="104">
        <v>0</v>
      </c>
      <c r="CB56" s="104">
        <v>0</v>
      </c>
      <c r="CC56" s="104">
        <v>71.5</v>
      </c>
      <c r="CD56" s="104">
        <v>28.6</v>
      </c>
    </row>
    <row r="57" spans="1:82" s="19" customFormat="1" x14ac:dyDescent="0.25">
      <c r="A57" s="75" t="s">
        <v>22</v>
      </c>
      <c r="B57" s="76" t="s">
        <v>2118</v>
      </c>
      <c r="C57" s="75"/>
      <c r="D57" s="75"/>
      <c r="E57" s="75"/>
      <c r="F57" s="75"/>
      <c r="G57" s="75"/>
      <c r="H57" s="75"/>
      <c r="I57" s="116"/>
      <c r="J57" s="75">
        <v>54019</v>
      </c>
      <c r="K57" s="75" t="s">
        <v>21</v>
      </c>
      <c r="L57" s="99">
        <v>668.20398871588839</v>
      </c>
      <c r="M57" s="93">
        <v>44602</v>
      </c>
      <c r="N57" s="77">
        <v>66.749077756499574</v>
      </c>
      <c r="O57" s="93">
        <v>17697</v>
      </c>
      <c r="P57" s="77">
        <v>2.42</v>
      </c>
      <c r="Q57" s="93">
        <v>42891</v>
      </c>
      <c r="R57" s="93">
        <v>1664</v>
      </c>
      <c r="S57" s="93">
        <v>1485</v>
      </c>
      <c r="T57" s="93">
        <v>1215</v>
      </c>
      <c r="U57" s="93">
        <v>1451</v>
      </c>
      <c r="V57" s="93">
        <v>1036</v>
      </c>
      <c r="W57" s="93">
        <v>926</v>
      </c>
      <c r="X57" s="93">
        <v>1200</v>
      </c>
      <c r="Y57" s="93">
        <v>1061</v>
      </c>
      <c r="Z57" s="93">
        <v>863</v>
      </c>
      <c r="AA57" s="93">
        <v>1851</v>
      </c>
      <c r="AB57" s="93">
        <v>1407</v>
      </c>
      <c r="AC57" s="93">
        <v>1598</v>
      </c>
      <c r="AD57" s="93">
        <v>927</v>
      </c>
      <c r="AE57" s="93">
        <v>493</v>
      </c>
      <c r="AF57" s="93">
        <v>302</v>
      </c>
      <c r="AG57" s="93">
        <v>218</v>
      </c>
      <c r="AH57" s="77">
        <v>24.659546815844493</v>
      </c>
      <c r="AI57" s="77">
        <v>14.053229360908629</v>
      </c>
      <c r="AJ57" s="77">
        <v>22.885234785556875</v>
      </c>
      <c r="AK57" s="77">
        <v>10.459399898287845</v>
      </c>
      <c r="AL57" s="77">
        <v>27.942589139402159</v>
      </c>
      <c r="AM57" s="93">
        <v>20758</v>
      </c>
      <c r="AN57" s="93">
        <v>39297</v>
      </c>
      <c r="AO57" s="77">
        <v>56.721478216646894</v>
      </c>
      <c r="AP57" s="93">
        <v>17697</v>
      </c>
      <c r="AQ57" s="93">
        <v>3866</v>
      </c>
      <c r="AR57" s="93">
        <v>13889</v>
      </c>
      <c r="AS57" s="93">
        <v>3808</v>
      </c>
      <c r="AT57" s="93">
        <v>755</v>
      </c>
      <c r="AU57" s="93">
        <v>646</v>
      </c>
      <c r="AV57" s="93">
        <v>2437</v>
      </c>
      <c r="AW57" s="93">
        <v>1561</v>
      </c>
      <c r="AX57" s="93">
        <v>889</v>
      </c>
      <c r="AY57" s="93">
        <v>890</v>
      </c>
      <c r="AZ57" s="93">
        <v>2040</v>
      </c>
      <c r="BA57" s="93">
        <v>624</v>
      </c>
      <c r="BB57" s="93">
        <v>287</v>
      </c>
      <c r="BC57" s="93">
        <v>2854</v>
      </c>
      <c r="BD57" s="93">
        <v>295</v>
      </c>
      <c r="BE57" s="93">
        <v>80</v>
      </c>
      <c r="BF57" s="93">
        <v>3271</v>
      </c>
      <c r="BG57" s="93">
        <v>234</v>
      </c>
      <c r="BH57" s="93">
        <v>0</v>
      </c>
      <c r="BI57" s="77">
        <v>20.873594394530144</v>
      </c>
      <c r="BJ57" s="105">
        <v>5.9</v>
      </c>
      <c r="BK57" s="105">
        <v>5.6</v>
      </c>
      <c r="BL57" s="105">
        <v>5.9</v>
      </c>
      <c r="BM57" s="105">
        <v>5.6</v>
      </c>
      <c r="BN57" s="105">
        <v>5.2</v>
      </c>
      <c r="BO57" s="105">
        <v>5.9</v>
      </c>
      <c r="BP57" s="105">
        <v>5.5</v>
      </c>
      <c r="BQ57" s="105">
        <v>6.4</v>
      </c>
      <c r="BR57" s="105">
        <v>6.3</v>
      </c>
      <c r="BS57" s="105">
        <v>6.4</v>
      </c>
      <c r="BT57" s="105">
        <v>6.7</v>
      </c>
      <c r="BU57" s="105">
        <v>7.5</v>
      </c>
      <c r="BV57" s="105">
        <v>8.1999999999999993</v>
      </c>
      <c r="BW57" s="105">
        <v>7.4</v>
      </c>
      <c r="BX57" s="105">
        <v>3.8</v>
      </c>
      <c r="BY57" s="105">
        <v>2.9</v>
      </c>
      <c r="BZ57" s="105">
        <v>2.5</v>
      </c>
      <c r="CA57" s="105">
        <v>2.5</v>
      </c>
      <c r="CB57" s="105">
        <v>17.399999999999999</v>
      </c>
      <c r="CC57" s="105">
        <v>63.7</v>
      </c>
      <c r="CD57" s="105">
        <v>19.100000000000001</v>
      </c>
    </row>
    <row r="58" spans="1:82" s="82" customFormat="1" x14ac:dyDescent="0.25">
      <c r="A58" s="80" t="s">
        <v>1867</v>
      </c>
      <c r="B58" s="80" t="s">
        <v>1868</v>
      </c>
      <c r="C58" s="80" t="s">
        <v>1869</v>
      </c>
      <c r="D58" s="80" t="s">
        <v>1017</v>
      </c>
      <c r="E58" s="80" t="s">
        <v>1018</v>
      </c>
      <c r="F58" s="80" t="s">
        <v>542</v>
      </c>
      <c r="G58" s="80" t="s">
        <v>1870</v>
      </c>
      <c r="H58" s="80" t="s">
        <v>1871</v>
      </c>
      <c r="I58" s="114" t="s">
        <v>1871</v>
      </c>
      <c r="J58" s="80" t="s">
        <v>2111</v>
      </c>
      <c r="K58" s="80" t="s">
        <v>2111</v>
      </c>
      <c r="L58" s="97">
        <v>337.97915340146409</v>
      </c>
      <c r="M58" s="91">
        <v>6202</v>
      </c>
      <c r="N58" s="81">
        <v>18.350244201697954</v>
      </c>
      <c r="O58" s="91">
        <v>1968</v>
      </c>
      <c r="P58" s="81">
        <v>2.4375</v>
      </c>
      <c r="Q58" s="91">
        <v>4797</v>
      </c>
      <c r="R58" s="91">
        <v>131</v>
      </c>
      <c r="S58" s="91">
        <v>209</v>
      </c>
      <c r="T58" s="91">
        <v>140</v>
      </c>
      <c r="U58" s="91">
        <v>159</v>
      </c>
      <c r="V58" s="91">
        <v>99</v>
      </c>
      <c r="W58" s="91">
        <v>122</v>
      </c>
      <c r="X58" s="91">
        <v>93</v>
      </c>
      <c r="Y58" s="91">
        <v>136</v>
      </c>
      <c r="Z58" s="91">
        <v>83</v>
      </c>
      <c r="AA58" s="91">
        <v>146</v>
      </c>
      <c r="AB58" s="91">
        <v>196</v>
      </c>
      <c r="AC58" s="91">
        <v>152</v>
      </c>
      <c r="AD58" s="91">
        <v>101</v>
      </c>
      <c r="AE58" s="91">
        <v>125</v>
      </c>
      <c r="AF58" s="91">
        <v>53</v>
      </c>
      <c r="AG58" s="91">
        <v>23</v>
      </c>
      <c r="AH58" s="81">
        <v>24.390243902439025</v>
      </c>
      <c r="AI58" s="81">
        <v>13.109756097560975</v>
      </c>
      <c r="AJ58" s="81">
        <v>22.052845528455283</v>
      </c>
      <c r="AK58" s="81">
        <v>7.4186991869918701</v>
      </c>
      <c r="AL58" s="81">
        <v>33.028455284552841</v>
      </c>
      <c r="AM58" s="91">
        <v>18207</v>
      </c>
      <c r="AN58" s="91">
        <v>37175</v>
      </c>
      <c r="AO58" s="81">
        <v>55.335365853658537</v>
      </c>
      <c r="AP58" s="91">
        <v>1968</v>
      </c>
      <c r="AQ58" s="91">
        <v>673</v>
      </c>
      <c r="AR58" s="91">
        <v>1722</v>
      </c>
      <c r="AS58" s="91">
        <v>246</v>
      </c>
      <c r="AT58" s="91">
        <v>177</v>
      </c>
      <c r="AU58" s="91">
        <v>43</v>
      </c>
      <c r="AV58" s="91">
        <v>157</v>
      </c>
      <c r="AW58" s="91">
        <v>254</v>
      </c>
      <c r="AX58" s="91">
        <v>12</v>
      </c>
      <c r="AY58" s="91">
        <v>70</v>
      </c>
      <c r="AZ58" s="91">
        <v>250</v>
      </c>
      <c r="BA58" s="91">
        <v>25</v>
      </c>
      <c r="BB58" s="91">
        <v>20</v>
      </c>
      <c r="BC58" s="91">
        <v>315</v>
      </c>
      <c r="BD58" s="91">
        <v>27</v>
      </c>
      <c r="BE58" s="91">
        <v>0</v>
      </c>
      <c r="BF58" s="91">
        <v>445</v>
      </c>
      <c r="BG58" s="91">
        <v>9</v>
      </c>
      <c r="BH58" s="91">
        <v>0</v>
      </c>
      <c r="BI58" s="81">
        <v>12.550813008130083</v>
      </c>
      <c r="BJ58" s="103">
        <v>4.9000000000000004</v>
      </c>
      <c r="BK58" s="103">
        <v>4.9000000000000004</v>
      </c>
      <c r="BL58" s="103">
        <v>2.8</v>
      </c>
      <c r="BM58" s="103">
        <v>8.6</v>
      </c>
      <c r="BN58" s="103">
        <v>10.199999999999999</v>
      </c>
      <c r="BO58" s="103">
        <v>6.3</v>
      </c>
      <c r="BP58" s="103">
        <v>6.9</v>
      </c>
      <c r="BQ58" s="103">
        <v>7.5</v>
      </c>
      <c r="BR58" s="103">
        <v>6.6</v>
      </c>
      <c r="BS58" s="103">
        <v>7</v>
      </c>
      <c r="BT58" s="103">
        <v>6.2</v>
      </c>
      <c r="BU58" s="103">
        <v>6.1</v>
      </c>
      <c r="BV58" s="103">
        <v>6.4</v>
      </c>
      <c r="BW58" s="103">
        <v>4.7</v>
      </c>
      <c r="BX58" s="103">
        <v>3.6</v>
      </c>
      <c r="BY58" s="103">
        <v>3.3</v>
      </c>
      <c r="BZ58" s="103">
        <v>2.2999999999999998</v>
      </c>
      <c r="CA58" s="103">
        <v>1.6</v>
      </c>
      <c r="CB58" s="103">
        <v>12.600000000000001</v>
      </c>
      <c r="CC58" s="103">
        <v>71.800000000000011</v>
      </c>
      <c r="CD58" s="103">
        <v>15.500000000000002</v>
      </c>
    </row>
    <row r="59" spans="1:82" x14ac:dyDescent="0.25">
      <c r="A59" s="69" t="s">
        <v>1014</v>
      </c>
      <c r="B59" s="69" t="s">
        <v>1015</v>
      </c>
      <c r="C59" s="69" t="s">
        <v>1016</v>
      </c>
      <c r="D59" s="69" t="s">
        <v>1017</v>
      </c>
      <c r="E59" s="69" t="s">
        <v>1018</v>
      </c>
      <c r="F59" s="69" t="s">
        <v>542</v>
      </c>
      <c r="G59" s="69" t="s">
        <v>1019</v>
      </c>
      <c r="H59" s="69" t="s">
        <v>1020</v>
      </c>
      <c r="I59" s="115" t="s">
        <v>1020</v>
      </c>
      <c r="J59" s="69">
        <v>5432044</v>
      </c>
      <c r="K59" s="69" t="s">
        <v>192</v>
      </c>
      <c r="L59" s="98">
        <v>1.0333316465859355</v>
      </c>
      <c r="M59" s="92">
        <v>1906</v>
      </c>
      <c r="N59" s="70">
        <v>1844.5191399076061</v>
      </c>
      <c r="O59" s="92">
        <v>672</v>
      </c>
      <c r="P59" s="70">
        <v>2.41</v>
      </c>
      <c r="Q59" s="92">
        <v>1622</v>
      </c>
      <c r="R59" s="92">
        <v>194</v>
      </c>
      <c r="S59" s="92">
        <v>58</v>
      </c>
      <c r="T59" s="92">
        <v>56</v>
      </c>
      <c r="U59" s="92">
        <v>51</v>
      </c>
      <c r="V59" s="92">
        <v>32</v>
      </c>
      <c r="W59" s="92">
        <v>41</v>
      </c>
      <c r="X59" s="92">
        <v>2</v>
      </c>
      <c r="Y59" s="92">
        <v>19</v>
      </c>
      <c r="Z59" s="92">
        <v>30</v>
      </c>
      <c r="AA59" s="92">
        <v>35</v>
      </c>
      <c r="AB59" s="92">
        <v>40</v>
      </c>
      <c r="AC59" s="92">
        <v>66</v>
      </c>
      <c r="AD59" s="92">
        <v>22</v>
      </c>
      <c r="AE59" s="92">
        <v>6</v>
      </c>
      <c r="AF59" s="92">
        <v>16</v>
      </c>
      <c r="AG59" s="92">
        <v>4</v>
      </c>
      <c r="AH59" s="70">
        <v>45.833333333333329</v>
      </c>
      <c r="AI59" s="70">
        <v>12.351190476190476</v>
      </c>
      <c r="AJ59" s="70">
        <v>13.690476190476192</v>
      </c>
      <c r="AK59" s="70">
        <v>5.2083333333333339</v>
      </c>
      <c r="AL59" s="70">
        <v>22.916666666666664</v>
      </c>
      <c r="AM59" s="92">
        <v>16369</v>
      </c>
      <c r="AN59" s="92">
        <v>22788</v>
      </c>
      <c r="AO59" s="70">
        <v>67.410714285714292</v>
      </c>
      <c r="AP59" s="92">
        <v>672</v>
      </c>
      <c r="AQ59" s="92">
        <v>121</v>
      </c>
      <c r="AR59" s="92">
        <v>248</v>
      </c>
      <c r="AS59" s="92">
        <v>424</v>
      </c>
      <c r="AT59" s="92">
        <v>10</v>
      </c>
      <c r="AU59" s="92">
        <v>32</v>
      </c>
      <c r="AV59" s="92">
        <v>172</v>
      </c>
      <c r="AW59" s="92">
        <v>53</v>
      </c>
      <c r="AX59" s="92">
        <v>41</v>
      </c>
      <c r="AY59" s="92">
        <v>30</v>
      </c>
      <c r="AZ59" s="92">
        <v>37</v>
      </c>
      <c r="BA59" s="92">
        <v>14</v>
      </c>
      <c r="BB59" s="92">
        <v>0</v>
      </c>
      <c r="BC59" s="92">
        <v>64</v>
      </c>
      <c r="BD59" s="92">
        <v>11</v>
      </c>
      <c r="BE59" s="92">
        <v>0</v>
      </c>
      <c r="BF59" s="92">
        <v>105</v>
      </c>
      <c r="BG59" s="92">
        <v>5</v>
      </c>
      <c r="BH59" s="92">
        <v>0</v>
      </c>
      <c r="BI59" s="70">
        <v>30.059523809523807</v>
      </c>
      <c r="BJ59" s="104">
        <v>10.5</v>
      </c>
      <c r="BK59" s="104">
        <v>1</v>
      </c>
      <c r="BL59" s="104">
        <v>4.9000000000000004</v>
      </c>
      <c r="BM59" s="104">
        <v>14.8</v>
      </c>
      <c r="BN59" s="104">
        <v>27.7</v>
      </c>
      <c r="BO59" s="104">
        <v>6.8</v>
      </c>
      <c r="BP59" s="104">
        <v>3.5</v>
      </c>
      <c r="BQ59" s="104">
        <v>5</v>
      </c>
      <c r="BR59" s="104">
        <v>3.1</v>
      </c>
      <c r="BS59" s="104">
        <v>3</v>
      </c>
      <c r="BT59" s="104">
        <v>1.9</v>
      </c>
      <c r="BU59" s="104">
        <v>1</v>
      </c>
      <c r="BV59" s="104">
        <v>5.4</v>
      </c>
      <c r="BW59" s="104">
        <v>3.1</v>
      </c>
      <c r="BX59" s="104">
        <v>1.6</v>
      </c>
      <c r="BY59" s="104">
        <v>1.8</v>
      </c>
      <c r="BZ59" s="104">
        <v>1.9</v>
      </c>
      <c r="CA59" s="104">
        <v>2.8</v>
      </c>
      <c r="CB59" s="104">
        <v>16.399999999999999</v>
      </c>
      <c r="CC59" s="104">
        <v>72.2</v>
      </c>
      <c r="CD59" s="104">
        <v>11.2</v>
      </c>
    </row>
    <row r="60" spans="1:82" x14ac:dyDescent="0.25">
      <c r="A60" s="69" t="s">
        <v>1591</v>
      </c>
      <c r="B60" s="69" t="s">
        <v>1592</v>
      </c>
      <c r="C60" s="69" t="s">
        <v>1593</v>
      </c>
      <c r="D60" s="69" t="s">
        <v>1017</v>
      </c>
      <c r="E60" s="69" t="s">
        <v>1018</v>
      </c>
      <c r="F60" s="69" t="s">
        <v>542</v>
      </c>
      <c r="G60" s="69" t="s">
        <v>1594</v>
      </c>
      <c r="H60" s="69" t="s">
        <v>1595</v>
      </c>
      <c r="I60" s="115" t="s">
        <v>1595</v>
      </c>
      <c r="J60" s="69">
        <v>5471620</v>
      </c>
      <c r="K60" s="69" t="s">
        <v>300</v>
      </c>
      <c r="L60" s="98">
        <v>0.34856505414426586</v>
      </c>
      <c r="M60" s="92">
        <v>197</v>
      </c>
      <c r="N60" s="70">
        <v>565.17426993259244</v>
      </c>
      <c r="O60" s="92">
        <v>63</v>
      </c>
      <c r="P60" s="70">
        <v>3.13</v>
      </c>
      <c r="Q60" s="92">
        <v>197</v>
      </c>
      <c r="R60" s="92">
        <v>0</v>
      </c>
      <c r="S60" s="92">
        <v>2</v>
      </c>
      <c r="T60" s="92">
        <v>0</v>
      </c>
      <c r="U60" s="92">
        <v>1</v>
      </c>
      <c r="V60" s="92">
        <v>5</v>
      </c>
      <c r="W60" s="92">
        <v>8</v>
      </c>
      <c r="X60" s="92">
        <v>2</v>
      </c>
      <c r="Y60" s="92">
        <v>0</v>
      </c>
      <c r="Z60" s="92">
        <v>14</v>
      </c>
      <c r="AA60" s="92">
        <v>8</v>
      </c>
      <c r="AB60" s="92">
        <v>4</v>
      </c>
      <c r="AC60" s="92">
        <v>9</v>
      </c>
      <c r="AD60" s="92">
        <v>10</v>
      </c>
      <c r="AE60" s="92">
        <v>0</v>
      </c>
      <c r="AF60" s="92">
        <v>0</v>
      </c>
      <c r="AG60" s="92">
        <v>0</v>
      </c>
      <c r="AH60" s="70">
        <v>3.1746031746031744</v>
      </c>
      <c r="AI60" s="70">
        <v>9.5238095238095237</v>
      </c>
      <c r="AJ60" s="70">
        <v>38.095238095238095</v>
      </c>
      <c r="AK60" s="70">
        <v>12.698412698412698</v>
      </c>
      <c r="AL60" s="70">
        <v>36.507936507936506</v>
      </c>
      <c r="AM60" s="92">
        <v>20281</v>
      </c>
      <c r="AN60" s="92">
        <v>47411</v>
      </c>
      <c r="AO60" s="70">
        <v>28.571428571428569</v>
      </c>
      <c r="AP60" s="92">
        <v>63</v>
      </c>
      <c r="AQ60" s="92">
        <v>14</v>
      </c>
      <c r="AR60" s="92">
        <v>38</v>
      </c>
      <c r="AS60" s="92">
        <v>25</v>
      </c>
      <c r="AT60" s="92">
        <v>0</v>
      </c>
      <c r="AU60" s="92">
        <v>0</v>
      </c>
      <c r="AV60" s="92">
        <v>2</v>
      </c>
      <c r="AW60" s="92">
        <v>2</v>
      </c>
      <c r="AX60" s="92">
        <v>9</v>
      </c>
      <c r="AY60" s="92">
        <v>0</v>
      </c>
      <c r="AZ60" s="92">
        <v>16</v>
      </c>
      <c r="BA60" s="92">
        <v>0</v>
      </c>
      <c r="BB60" s="92">
        <v>0</v>
      </c>
      <c r="BC60" s="92">
        <v>6</v>
      </c>
      <c r="BD60" s="92">
        <v>5</v>
      </c>
      <c r="BE60" s="92">
        <v>0</v>
      </c>
      <c r="BF60" s="92">
        <v>17</v>
      </c>
      <c r="BG60" s="92">
        <v>2</v>
      </c>
      <c r="BH60" s="92">
        <v>0</v>
      </c>
      <c r="BI60" s="70">
        <v>3.1746031746031744</v>
      </c>
      <c r="BJ60" s="104">
        <v>10.7</v>
      </c>
      <c r="BK60" s="104">
        <v>9.6</v>
      </c>
      <c r="BL60" s="104">
        <v>1</v>
      </c>
      <c r="BM60" s="104">
        <v>3</v>
      </c>
      <c r="BN60" s="104">
        <v>19.3</v>
      </c>
      <c r="BO60" s="104">
        <v>6.1</v>
      </c>
      <c r="BP60" s="104">
        <v>6.1</v>
      </c>
      <c r="BQ60" s="104">
        <v>1.5</v>
      </c>
      <c r="BR60" s="104">
        <v>9.6</v>
      </c>
      <c r="BS60" s="104">
        <v>2.5</v>
      </c>
      <c r="BT60" s="104">
        <v>14.7</v>
      </c>
      <c r="BU60" s="104">
        <v>2.5</v>
      </c>
      <c r="BV60" s="104">
        <v>5.6</v>
      </c>
      <c r="BW60" s="104">
        <v>0</v>
      </c>
      <c r="BX60" s="104">
        <v>2.5</v>
      </c>
      <c r="BY60" s="104">
        <v>1.5</v>
      </c>
      <c r="BZ60" s="104">
        <v>0</v>
      </c>
      <c r="CA60" s="104">
        <v>3.6</v>
      </c>
      <c r="CB60" s="104">
        <v>21.299999999999997</v>
      </c>
      <c r="CC60" s="104">
        <v>70.899999999999991</v>
      </c>
      <c r="CD60" s="104">
        <v>7.6</v>
      </c>
    </row>
    <row r="61" spans="1:82" s="19" customFormat="1" x14ac:dyDescent="0.25">
      <c r="A61" s="75" t="s">
        <v>24</v>
      </c>
      <c r="B61" s="76" t="s">
        <v>2118</v>
      </c>
      <c r="C61" s="75"/>
      <c r="D61" s="75"/>
      <c r="E61" s="75"/>
      <c r="F61" s="75"/>
      <c r="G61" s="75"/>
      <c r="H61" s="75"/>
      <c r="I61" s="116"/>
      <c r="J61" s="75">
        <v>54021</v>
      </c>
      <c r="K61" s="75" t="s">
        <v>23</v>
      </c>
      <c r="L61" s="99">
        <v>339.36105010219433</v>
      </c>
      <c r="M61" s="93">
        <v>8305</v>
      </c>
      <c r="N61" s="77">
        <v>24.472460812751059</v>
      </c>
      <c r="O61" s="93">
        <v>2703</v>
      </c>
      <c r="P61" s="77">
        <v>2.4500000000000002</v>
      </c>
      <c r="Q61" s="93">
        <v>6616</v>
      </c>
      <c r="R61" s="93">
        <v>325</v>
      </c>
      <c r="S61" s="93">
        <v>269</v>
      </c>
      <c r="T61" s="93">
        <v>196</v>
      </c>
      <c r="U61" s="93">
        <v>211</v>
      </c>
      <c r="V61" s="93">
        <v>136</v>
      </c>
      <c r="W61" s="93">
        <v>171</v>
      </c>
      <c r="X61" s="93">
        <v>97</v>
      </c>
      <c r="Y61" s="93">
        <v>155</v>
      </c>
      <c r="Z61" s="93">
        <v>127</v>
      </c>
      <c r="AA61" s="93">
        <v>189</v>
      </c>
      <c r="AB61" s="93">
        <v>240</v>
      </c>
      <c r="AC61" s="93">
        <v>227</v>
      </c>
      <c r="AD61" s="93">
        <v>133</v>
      </c>
      <c r="AE61" s="93">
        <v>131</v>
      </c>
      <c r="AF61" s="93">
        <v>69</v>
      </c>
      <c r="AG61" s="93">
        <v>27</v>
      </c>
      <c r="AH61" s="77">
        <v>29.2267850536441</v>
      </c>
      <c r="AI61" s="77">
        <v>12.837587865334813</v>
      </c>
      <c r="AJ61" s="77">
        <v>20.347761746207919</v>
      </c>
      <c r="AK61" s="77">
        <v>6.9922308546059933</v>
      </c>
      <c r="AL61" s="77">
        <v>30.595634480207178</v>
      </c>
      <c r="AM61" s="93">
        <v>18207</v>
      </c>
      <c r="AN61" s="93">
        <v>37175</v>
      </c>
      <c r="AO61" s="77">
        <v>57.713651498335182</v>
      </c>
      <c r="AP61" s="93">
        <v>2703</v>
      </c>
      <c r="AQ61" s="93">
        <v>808</v>
      </c>
      <c r="AR61" s="93">
        <v>2008</v>
      </c>
      <c r="AS61" s="93">
        <v>695</v>
      </c>
      <c r="AT61" s="93">
        <v>187</v>
      </c>
      <c r="AU61" s="93">
        <v>75</v>
      </c>
      <c r="AV61" s="93">
        <v>331</v>
      </c>
      <c r="AW61" s="93">
        <v>309</v>
      </c>
      <c r="AX61" s="93">
        <v>62</v>
      </c>
      <c r="AY61" s="93">
        <v>100</v>
      </c>
      <c r="AZ61" s="93">
        <v>303</v>
      </c>
      <c r="BA61" s="93">
        <v>39</v>
      </c>
      <c r="BB61" s="93">
        <v>20</v>
      </c>
      <c r="BC61" s="93">
        <v>385</v>
      </c>
      <c r="BD61" s="93">
        <v>43</v>
      </c>
      <c r="BE61" s="93">
        <v>0</v>
      </c>
      <c r="BF61" s="93">
        <v>567</v>
      </c>
      <c r="BG61" s="93">
        <v>16</v>
      </c>
      <c r="BH61" s="93">
        <v>0</v>
      </c>
      <c r="BI61" s="77">
        <v>16.685164631890494</v>
      </c>
      <c r="BJ61" s="105">
        <v>4.9000000000000004</v>
      </c>
      <c r="BK61" s="105">
        <v>4.9000000000000004</v>
      </c>
      <c r="BL61" s="105">
        <v>2.8</v>
      </c>
      <c r="BM61" s="105">
        <v>8.6</v>
      </c>
      <c r="BN61" s="105">
        <v>10.199999999999999</v>
      </c>
      <c r="BO61" s="105">
        <v>6.3</v>
      </c>
      <c r="BP61" s="105">
        <v>6.9</v>
      </c>
      <c r="BQ61" s="105">
        <v>7.5</v>
      </c>
      <c r="BR61" s="105">
        <v>6.6</v>
      </c>
      <c r="BS61" s="105">
        <v>7</v>
      </c>
      <c r="BT61" s="105">
        <v>6.2</v>
      </c>
      <c r="BU61" s="105">
        <v>6.1</v>
      </c>
      <c r="BV61" s="105">
        <v>6.4</v>
      </c>
      <c r="BW61" s="105">
        <v>4.7</v>
      </c>
      <c r="BX61" s="105">
        <v>3.6</v>
      </c>
      <c r="BY61" s="105">
        <v>3.3</v>
      </c>
      <c r="BZ61" s="105">
        <v>2.2999999999999998</v>
      </c>
      <c r="CA61" s="105">
        <v>1.6</v>
      </c>
      <c r="CB61" s="105">
        <v>12.600000000000001</v>
      </c>
      <c r="CC61" s="105">
        <v>71.800000000000011</v>
      </c>
      <c r="CD61" s="105">
        <v>15.500000000000002</v>
      </c>
    </row>
    <row r="62" spans="1:82" s="82" customFormat="1" x14ac:dyDescent="0.25">
      <c r="A62" s="80" t="s">
        <v>1872</v>
      </c>
      <c r="B62" s="80" t="s">
        <v>1873</v>
      </c>
      <c r="C62" s="80" t="s">
        <v>1874</v>
      </c>
      <c r="D62" s="80" t="s">
        <v>627</v>
      </c>
      <c r="E62" s="80" t="s">
        <v>628</v>
      </c>
      <c r="F62" s="80" t="s">
        <v>542</v>
      </c>
      <c r="G62" s="80" t="s">
        <v>1875</v>
      </c>
      <c r="H62" s="80" t="s">
        <v>1876</v>
      </c>
      <c r="I62" s="114" t="s">
        <v>1876</v>
      </c>
      <c r="J62" s="80" t="s">
        <v>2111</v>
      </c>
      <c r="K62" s="80" t="s">
        <v>2111</v>
      </c>
      <c r="L62" s="97">
        <v>478.08018286196523</v>
      </c>
      <c r="M62" s="91">
        <v>8923</v>
      </c>
      <c r="N62" s="81">
        <v>18.6642331555841</v>
      </c>
      <c r="O62" s="91">
        <v>3251</v>
      </c>
      <c r="P62" s="81">
        <v>2.7410027683789604</v>
      </c>
      <c r="Q62" s="91">
        <v>8911</v>
      </c>
      <c r="R62" s="91">
        <v>150</v>
      </c>
      <c r="S62" s="91">
        <v>327</v>
      </c>
      <c r="T62" s="91">
        <v>186</v>
      </c>
      <c r="U62" s="91">
        <v>226</v>
      </c>
      <c r="V62" s="91">
        <v>175</v>
      </c>
      <c r="W62" s="91">
        <v>233</v>
      </c>
      <c r="X62" s="91">
        <v>273</v>
      </c>
      <c r="Y62" s="91">
        <v>111</v>
      </c>
      <c r="Z62" s="91">
        <v>172</v>
      </c>
      <c r="AA62" s="91">
        <v>210</v>
      </c>
      <c r="AB62" s="91">
        <v>400</v>
      </c>
      <c r="AC62" s="91">
        <v>414</v>
      </c>
      <c r="AD62" s="91">
        <v>187</v>
      </c>
      <c r="AE62" s="91">
        <v>80</v>
      </c>
      <c r="AF62" s="91">
        <v>47</v>
      </c>
      <c r="AG62" s="91">
        <v>60</v>
      </c>
      <c r="AH62" s="81">
        <v>20.393725007689941</v>
      </c>
      <c r="AI62" s="81">
        <v>12.334666256536449</v>
      </c>
      <c r="AJ62" s="81">
        <v>24.269455552137803</v>
      </c>
      <c r="AK62" s="81">
        <v>6.459550907413103</v>
      </c>
      <c r="AL62" s="81">
        <v>36.542602276222702</v>
      </c>
      <c r="AM62" s="91">
        <v>21705</v>
      </c>
      <c r="AN62" s="91">
        <v>40093</v>
      </c>
      <c r="AO62" s="81">
        <v>51.707167025530609</v>
      </c>
      <c r="AP62" s="91">
        <v>3251</v>
      </c>
      <c r="AQ62" s="91">
        <v>1833</v>
      </c>
      <c r="AR62" s="91">
        <v>2807</v>
      </c>
      <c r="AS62" s="91">
        <v>444</v>
      </c>
      <c r="AT62" s="91">
        <v>145</v>
      </c>
      <c r="AU62" s="91">
        <v>179</v>
      </c>
      <c r="AV62" s="91">
        <v>306</v>
      </c>
      <c r="AW62" s="91">
        <v>385</v>
      </c>
      <c r="AX62" s="91">
        <v>173</v>
      </c>
      <c r="AY62" s="91">
        <v>76</v>
      </c>
      <c r="AZ62" s="91">
        <v>365</v>
      </c>
      <c r="BA62" s="91">
        <v>145</v>
      </c>
      <c r="BB62" s="91">
        <v>18</v>
      </c>
      <c r="BC62" s="91">
        <v>502</v>
      </c>
      <c r="BD62" s="91">
        <v>90</v>
      </c>
      <c r="BE62" s="91">
        <v>18</v>
      </c>
      <c r="BF62" s="91">
        <v>746</v>
      </c>
      <c r="BG62" s="91">
        <v>42</v>
      </c>
      <c r="BH62" s="91">
        <v>0</v>
      </c>
      <c r="BI62" s="81">
        <v>12.857582282374654</v>
      </c>
      <c r="BJ62" s="103">
        <v>5.2</v>
      </c>
      <c r="BK62" s="103">
        <v>5.0999999999999996</v>
      </c>
      <c r="BL62" s="103">
        <v>5.5</v>
      </c>
      <c r="BM62" s="103">
        <v>5.7</v>
      </c>
      <c r="BN62" s="103">
        <v>5.7</v>
      </c>
      <c r="BO62" s="103">
        <v>5</v>
      </c>
      <c r="BP62" s="103">
        <v>4.7</v>
      </c>
      <c r="BQ62" s="103">
        <v>6.1</v>
      </c>
      <c r="BR62" s="103">
        <v>5.2</v>
      </c>
      <c r="BS62" s="103">
        <v>6.8</v>
      </c>
      <c r="BT62" s="103">
        <v>7.5</v>
      </c>
      <c r="BU62" s="103">
        <v>7.8</v>
      </c>
      <c r="BV62" s="103">
        <v>6.9</v>
      </c>
      <c r="BW62" s="103">
        <v>7.5</v>
      </c>
      <c r="BX62" s="103">
        <v>6.4</v>
      </c>
      <c r="BY62" s="103">
        <v>3.9</v>
      </c>
      <c r="BZ62" s="103">
        <v>2.1</v>
      </c>
      <c r="CA62" s="103">
        <v>2.9</v>
      </c>
      <c r="CB62" s="103">
        <v>15.8</v>
      </c>
      <c r="CC62" s="103">
        <v>61.399999999999991</v>
      </c>
      <c r="CD62" s="103">
        <v>22.8</v>
      </c>
    </row>
    <row r="63" spans="1:82" x14ac:dyDescent="0.25">
      <c r="A63" s="69" t="s">
        <v>1434</v>
      </c>
      <c r="B63" s="69" t="s">
        <v>1435</v>
      </c>
      <c r="C63" s="69" t="s">
        <v>1436</v>
      </c>
      <c r="D63" s="69" t="s">
        <v>627</v>
      </c>
      <c r="E63" s="69" t="s">
        <v>628</v>
      </c>
      <c r="F63" s="69" t="s">
        <v>542</v>
      </c>
      <c r="G63" s="69" t="s">
        <v>1437</v>
      </c>
      <c r="H63" s="69" t="s">
        <v>1438</v>
      </c>
      <c r="I63" s="115" t="s">
        <v>1438</v>
      </c>
      <c r="J63" s="69">
        <v>5462956</v>
      </c>
      <c r="K63" s="69" t="s">
        <v>270</v>
      </c>
      <c r="L63" s="98">
        <v>1.6170087740928973</v>
      </c>
      <c r="M63" s="92">
        <v>2495</v>
      </c>
      <c r="N63" s="70">
        <v>1542.9724562871556</v>
      </c>
      <c r="O63" s="92">
        <v>1017</v>
      </c>
      <c r="P63" s="70">
        <v>2.34</v>
      </c>
      <c r="Q63" s="92">
        <v>2378</v>
      </c>
      <c r="R63" s="92">
        <v>71</v>
      </c>
      <c r="S63" s="92">
        <v>132</v>
      </c>
      <c r="T63" s="92">
        <v>122</v>
      </c>
      <c r="U63" s="92">
        <v>98</v>
      </c>
      <c r="V63" s="92">
        <v>47</v>
      </c>
      <c r="W63" s="92">
        <v>21</v>
      </c>
      <c r="X63" s="92">
        <v>53</v>
      </c>
      <c r="Y63" s="92">
        <v>86</v>
      </c>
      <c r="Z63" s="92">
        <v>57</v>
      </c>
      <c r="AA63" s="92">
        <v>76</v>
      </c>
      <c r="AB63" s="92">
        <v>67</v>
      </c>
      <c r="AC63" s="92">
        <v>92</v>
      </c>
      <c r="AD63" s="92">
        <v>61</v>
      </c>
      <c r="AE63" s="92">
        <v>9</v>
      </c>
      <c r="AF63" s="92">
        <v>20</v>
      </c>
      <c r="AG63" s="92">
        <v>5</v>
      </c>
      <c r="AH63" s="70">
        <v>31.956735496558501</v>
      </c>
      <c r="AI63" s="70">
        <v>14.257620452310718</v>
      </c>
      <c r="AJ63" s="70">
        <v>21.337266470009833</v>
      </c>
      <c r="AK63" s="70">
        <v>7.4729596853490659</v>
      </c>
      <c r="AL63" s="70">
        <v>24.97541789577188</v>
      </c>
      <c r="AM63" s="92">
        <v>21047</v>
      </c>
      <c r="AN63" s="92">
        <v>36823</v>
      </c>
      <c r="AO63" s="70">
        <v>61.946902654867252</v>
      </c>
      <c r="AP63" s="92">
        <v>1017</v>
      </c>
      <c r="AQ63" s="92">
        <v>314</v>
      </c>
      <c r="AR63" s="92">
        <v>590</v>
      </c>
      <c r="AS63" s="92">
        <v>427</v>
      </c>
      <c r="AT63" s="92">
        <v>27</v>
      </c>
      <c r="AU63" s="92">
        <v>68</v>
      </c>
      <c r="AV63" s="92">
        <v>209</v>
      </c>
      <c r="AW63" s="92">
        <v>51</v>
      </c>
      <c r="AX63" s="92">
        <v>46</v>
      </c>
      <c r="AY63" s="92">
        <v>63</v>
      </c>
      <c r="AZ63" s="92">
        <v>93</v>
      </c>
      <c r="BA63" s="92">
        <v>75</v>
      </c>
      <c r="BB63" s="92">
        <v>19</v>
      </c>
      <c r="BC63" s="92">
        <v>121</v>
      </c>
      <c r="BD63" s="92">
        <v>0</v>
      </c>
      <c r="BE63" s="92">
        <v>11</v>
      </c>
      <c r="BF63" s="92">
        <v>165</v>
      </c>
      <c r="BG63" s="92">
        <v>10</v>
      </c>
      <c r="BH63" s="92">
        <v>0</v>
      </c>
      <c r="BI63" s="70">
        <v>29.695181907571289</v>
      </c>
      <c r="BJ63" s="104">
        <v>3.5</v>
      </c>
      <c r="BK63" s="104">
        <v>3.3</v>
      </c>
      <c r="BL63" s="104">
        <v>4.8</v>
      </c>
      <c r="BM63" s="104">
        <v>4.0999999999999996</v>
      </c>
      <c r="BN63" s="104">
        <v>7.1</v>
      </c>
      <c r="BO63" s="104">
        <v>6.9</v>
      </c>
      <c r="BP63" s="104">
        <v>6.5</v>
      </c>
      <c r="BQ63" s="104">
        <v>3.2</v>
      </c>
      <c r="BR63" s="104">
        <v>3.5</v>
      </c>
      <c r="BS63" s="104">
        <v>3.6</v>
      </c>
      <c r="BT63" s="104">
        <v>9.9</v>
      </c>
      <c r="BU63" s="104">
        <v>8.6999999999999993</v>
      </c>
      <c r="BV63" s="104">
        <v>8.3000000000000007</v>
      </c>
      <c r="BW63" s="104">
        <v>5.9</v>
      </c>
      <c r="BX63" s="104">
        <v>6.5</v>
      </c>
      <c r="BY63" s="104">
        <v>6.3</v>
      </c>
      <c r="BZ63" s="104">
        <v>3.2</v>
      </c>
      <c r="CA63" s="104">
        <v>4.5999999999999996</v>
      </c>
      <c r="CB63" s="104">
        <v>11.6</v>
      </c>
      <c r="CC63" s="104">
        <v>61.8</v>
      </c>
      <c r="CD63" s="104">
        <v>26.5</v>
      </c>
    </row>
    <row r="64" spans="1:82" x14ac:dyDescent="0.25">
      <c r="A64" s="69" t="s">
        <v>624</v>
      </c>
      <c r="B64" s="69" t="s">
        <v>625</v>
      </c>
      <c r="C64" s="69" t="s">
        <v>626</v>
      </c>
      <c r="D64" s="69" t="s">
        <v>627</v>
      </c>
      <c r="E64" s="69" t="s">
        <v>628</v>
      </c>
      <c r="F64" s="69" t="s">
        <v>542</v>
      </c>
      <c r="G64" s="69" t="s">
        <v>629</v>
      </c>
      <c r="H64" s="69" t="s">
        <v>630</v>
      </c>
      <c r="I64" s="115" t="s">
        <v>630</v>
      </c>
      <c r="J64" s="69">
        <v>5404924</v>
      </c>
      <c r="K64" s="69" t="s">
        <v>125</v>
      </c>
      <c r="L64" s="98">
        <v>0.30455001998465342</v>
      </c>
      <c r="M64" s="92">
        <v>255</v>
      </c>
      <c r="N64" s="70">
        <v>837.30088086301782</v>
      </c>
      <c r="O64" s="92">
        <v>104</v>
      </c>
      <c r="P64" s="70">
        <v>2.4500000000000002</v>
      </c>
      <c r="Q64" s="92">
        <v>255</v>
      </c>
      <c r="R64" s="92">
        <v>5</v>
      </c>
      <c r="S64" s="92">
        <v>17</v>
      </c>
      <c r="T64" s="92">
        <v>11</v>
      </c>
      <c r="U64" s="92">
        <v>6</v>
      </c>
      <c r="V64" s="92">
        <v>4</v>
      </c>
      <c r="W64" s="92">
        <v>15</v>
      </c>
      <c r="X64" s="92">
        <v>9</v>
      </c>
      <c r="Y64" s="92">
        <v>5</v>
      </c>
      <c r="Z64" s="92">
        <v>7</v>
      </c>
      <c r="AA64" s="92">
        <v>2</v>
      </c>
      <c r="AB64" s="92">
        <v>14</v>
      </c>
      <c r="AC64" s="92">
        <v>4</v>
      </c>
      <c r="AD64" s="92">
        <v>4</v>
      </c>
      <c r="AE64" s="92">
        <v>0</v>
      </c>
      <c r="AF64" s="92">
        <v>0</v>
      </c>
      <c r="AG64" s="92">
        <v>1</v>
      </c>
      <c r="AH64" s="70">
        <v>31.73076923076923</v>
      </c>
      <c r="AI64" s="70">
        <v>9.6153846153846168</v>
      </c>
      <c r="AJ64" s="70">
        <v>34.615384615384613</v>
      </c>
      <c r="AK64" s="70">
        <v>1.9230769230769231</v>
      </c>
      <c r="AL64" s="70">
        <v>22.115384615384613</v>
      </c>
      <c r="AM64" s="92">
        <v>19243</v>
      </c>
      <c r="AN64" s="92">
        <v>32045</v>
      </c>
      <c r="AO64" s="70">
        <v>69.230769230769226</v>
      </c>
      <c r="AP64" s="92">
        <v>104</v>
      </c>
      <c r="AQ64" s="92">
        <v>39</v>
      </c>
      <c r="AR64" s="92">
        <v>89</v>
      </c>
      <c r="AS64" s="92">
        <v>15</v>
      </c>
      <c r="AT64" s="92">
        <v>13</v>
      </c>
      <c r="AU64" s="92">
        <v>8</v>
      </c>
      <c r="AV64" s="92">
        <v>10</v>
      </c>
      <c r="AW64" s="92">
        <v>18</v>
      </c>
      <c r="AX64" s="92">
        <v>7</v>
      </c>
      <c r="AY64" s="92">
        <v>0</v>
      </c>
      <c r="AZ64" s="92">
        <v>16</v>
      </c>
      <c r="BA64" s="92">
        <v>3</v>
      </c>
      <c r="BB64" s="92">
        <v>2</v>
      </c>
      <c r="BC64" s="92">
        <v>16</v>
      </c>
      <c r="BD64" s="92">
        <v>0</v>
      </c>
      <c r="BE64" s="92">
        <v>0</v>
      </c>
      <c r="BF64" s="92">
        <v>9</v>
      </c>
      <c r="BG64" s="92">
        <v>0</v>
      </c>
      <c r="BH64" s="92">
        <v>0</v>
      </c>
      <c r="BI64" s="70">
        <v>11.538461538461538</v>
      </c>
      <c r="BJ64" s="104">
        <v>4.3</v>
      </c>
      <c r="BK64" s="104">
        <v>5.0999999999999996</v>
      </c>
      <c r="BL64" s="104">
        <v>2.4</v>
      </c>
      <c r="BM64" s="104">
        <v>3.5</v>
      </c>
      <c r="BN64" s="104">
        <v>3.1</v>
      </c>
      <c r="BO64" s="104">
        <v>6.3</v>
      </c>
      <c r="BP64" s="104">
        <v>12.9</v>
      </c>
      <c r="BQ64" s="104">
        <v>5.0999999999999996</v>
      </c>
      <c r="BR64" s="104">
        <v>3.1</v>
      </c>
      <c r="BS64" s="104">
        <v>6.3</v>
      </c>
      <c r="BT64" s="104">
        <v>5.5</v>
      </c>
      <c r="BU64" s="104">
        <v>3.1</v>
      </c>
      <c r="BV64" s="104">
        <v>15.7</v>
      </c>
      <c r="BW64" s="104">
        <v>6.7</v>
      </c>
      <c r="BX64" s="104">
        <v>6.7</v>
      </c>
      <c r="BY64" s="104">
        <v>3.5</v>
      </c>
      <c r="BZ64" s="104">
        <v>1.2</v>
      </c>
      <c r="CA64" s="104">
        <v>5.5</v>
      </c>
      <c r="CB64" s="104">
        <v>11.799999999999999</v>
      </c>
      <c r="CC64" s="104">
        <v>64.599999999999994</v>
      </c>
      <c r="CD64" s="104">
        <v>23.599999999999998</v>
      </c>
    </row>
    <row r="65" spans="1:82" s="19" customFormat="1" x14ac:dyDescent="0.25">
      <c r="A65" s="75" t="s">
        <v>26</v>
      </c>
      <c r="B65" s="76" t="s">
        <v>2118</v>
      </c>
      <c r="C65" s="75"/>
      <c r="D65" s="75"/>
      <c r="E65" s="75"/>
      <c r="F65" s="75"/>
      <c r="G65" s="75"/>
      <c r="H65" s="75"/>
      <c r="I65" s="116"/>
      <c r="J65" s="75">
        <v>54023</v>
      </c>
      <c r="K65" s="75" t="s">
        <v>25</v>
      </c>
      <c r="L65" s="99">
        <v>480.00174165604278</v>
      </c>
      <c r="M65" s="93">
        <v>11673</v>
      </c>
      <c r="N65" s="77">
        <v>24.318661760949567</v>
      </c>
      <c r="O65" s="93">
        <v>4372</v>
      </c>
      <c r="P65" s="77">
        <v>2.64</v>
      </c>
      <c r="Q65" s="93">
        <v>11544</v>
      </c>
      <c r="R65" s="93">
        <v>226</v>
      </c>
      <c r="S65" s="93">
        <v>476</v>
      </c>
      <c r="T65" s="93">
        <v>319</v>
      </c>
      <c r="U65" s="93">
        <v>330</v>
      </c>
      <c r="V65" s="93">
        <v>226</v>
      </c>
      <c r="W65" s="93">
        <v>269</v>
      </c>
      <c r="X65" s="93">
        <v>335</v>
      </c>
      <c r="Y65" s="93">
        <v>202</v>
      </c>
      <c r="Z65" s="93">
        <v>236</v>
      </c>
      <c r="AA65" s="93">
        <v>288</v>
      </c>
      <c r="AB65" s="93">
        <v>481</v>
      </c>
      <c r="AC65" s="93">
        <v>510</v>
      </c>
      <c r="AD65" s="93">
        <v>252</v>
      </c>
      <c r="AE65" s="93">
        <v>89</v>
      </c>
      <c r="AF65" s="93">
        <v>67</v>
      </c>
      <c r="AG65" s="93">
        <v>66</v>
      </c>
      <c r="AH65" s="77">
        <v>23.353156450137234</v>
      </c>
      <c r="AI65" s="77">
        <v>12.717291857273558</v>
      </c>
      <c r="AJ65" s="77">
        <v>23.833485818847208</v>
      </c>
      <c r="AK65" s="77">
        <v>6.5873741994510517</v>
      </c>
      <c r="AL65" s="77">
        <v>33.508691674290944</v>
      </c>
      <c r="AM65" s="93">
        <v>21705</v>
      </c>
      <c r="AN65" s="93">
        <v>40093</v>
      </c>
      <c r="AO65" s="77">
        <v>54.505946935041173</v>
      </c>
      <c r="AP65" s="93">
        <v>4372</v>
      </c>
      <c r="AQ65" s="93">
        <v>2186</v>
      </c>
      <c r="AR65" s="93">
        <v>3486</v>
      </c>
      <c r="AS65" s="93">
        <v>886</v>
      </c>
      <c r="AT65" s="93">
        <v>185</v>
      </c>
      <c r="AU65" s="93">
        <v>255</v>
      </c>
      <c r="AV65" s="93">
        <v>525</v>
      </c>
      <c r="AW65" s="93">
        <v>454</v>
      </c>
      <c r="AX65" s="93">
        <v>226</v>
      </c>
      <c r="AY65" s="93">
        <v>139</v>
      </c>
      <c r="AZ65" s="93">
        <v>474</v>
      </c>
      <c r="BA65" s="93">
        <v>223</v>
      </c>
      <c r="BB65" s="93">
        <v>39</v>
      </c>
      <c r="BC65" s="93">
        <v>639</v>
      </c>
      <c r="BD65" s="93">
        <v>90</v>
      </c>
      <c r="BE65" s="93">
        <v>29</v>
      </c>
      <c r="BF65" s="93">
        <v>920</v>
      </c>
      <c r="BG65" s="93">
        <v>52</v>
      </c>
      <c r="BH65" s="93">
        <v>0</v>
      </c>
      <c r="BI65" s="77">
        <v>16.742909423604758</v>
      </c>
      <c r="BJ65" s="105">
        <v>5.2</v>
      </c>
      <c r="BK65" s="105">
        <v>5.0999999999999996</v>
      </c>
      <c r="BL65" s="105">
        <v>5.5</v>
      </c>
      <c r="BM65" s="105">
        <v>5.7</v>
      </c>
      <c r="BN65" s="105">
        <v>5.7</v>
      </c>
      <c r="BO65" s="105">
        <v>5</v>
      </c>
      <c r="BP65" s="105">
        <v>4.7</v>
      </c>
      <c r="BQ65" s="105">
        <v>6.1</v>
      </c>
      <c r="BR65" s="105">
        <v>5.2</v>
      </c>
      <c r="BS65" s="105">
        <v>6.8</v>
      </c>
      <c r="BT65" s="105">
        <v>7.5</v>
      </c>
      <c r="BU65" s="105">
        <v>7.8</v>
      </c>
      <c r="BV65" s="105">
        <v>6.9</v>
      </c>
      <c r="BW65" s="105">
        <v>7.5</v>
      </c>
      <c r="BX65" s="105">
        <v>6.4</v>
      </c>
      <c r="BY65" s="105">
        <v>3.9</v>
      </c>
      <c r="BZ65" s="105">
        <v>2.1</v>
      </c>
      <c r="CA65" s="105">
        <v>2.9</v>
      </c>
      <c r="CB65" s="105">
        <v>15.8</v>
      </c>
      <c r="CC65" s="105">
        <v>61.399999999999991</v>
      </c>
      <c r="CD65" s="105">
        <v>22.8</v>
      </c>
    </row>
    <row r="66" spans="1:82" s="82" customFormat="1" x14ac:dyDescent="0.25">
      <c r="A66" s="80" t="s">
        <v>1877</v>
      </c>
      <c r="B66" s="80" t="s">
        <v>1878</v>
      </c>
      <c r="C66" s="80" t="s">
        <v>1879</v>
      </c>
      <c r="D66" s="80" t="s">
        <v>935</v>
      </c>
      <c r="E66" s="80" t="s">
        <v>556</v>
      </c>
      <c r="F66" s="80" t="s">
        <v>542</v>
      </c>
      <c r="G66" s="80" t="s">
        <v>1880</v>
      </c>
      <c r="H66" s="80" t="s">
        <v>1881</v>
      </c>
      <c r="I66" s="114" t="s">
        <v>1881</v>
      </c>
      <c r="J66" s="80" t="s">
        <v>2111</v>
      </c>
      <c r="K66" s="80" t="s">
        <v>2111</v>
      </c>
      <c r="L66" s="97">
        <v>1012.870577843085</v>
      </c>
      <c r="M66" s="91">
        <v>23726</v>
      </c>
      <c r="N66" s="81">
        <v>23.424512982225906</v>
      </c>
      <c r="O66" s="91">
        <v>9852</v>
      </c>
      <c r="P66" s="81">
        <v>2.3670320747056435</v>
      </c>
      <c r="Q66" s="91">
        <v>23320</v>
      </c>
      <c r="R66" s="91">
        <v>797</v>
      </c>
      <c r="S66" s="91">
        <v>457</v>
      </c>
      <c r="T66" s="91">
        <v>860</v>
      </c>
      <c r="U66" s="91">
        <v>748</v>
      </c>
      <c r="V66" s="91">
        <v>697</v>
      </c>
      <c r="W66" s="91">
        <v>586</v>
      </c>
      <c r="X66" s="91">
        <v>525</v>
      </c>
      <c r="Y66" s="91">
        <v>494</v>
      </c>
      <c r="Z66" s="91">
        <v>688</v>
      </c>
      <c r="AA66" s="91">
        <v>889</v>
      </c>
      <c r="AB66" s="91">
        <v>1034</v>
      </c>
      <c r="AC66" s="91">
        <v>972</v>
      </c>
      <c r="AD66" s="91">
        <v>499</v>
      </c>
      <c r="AE66" s="91">
        <v>235</v>
      </c>
      <c r="AF66" s="91">
        <v>220</v>
      </c>
      <c r="AG66" s="91">
        <v>153</v>
      </c>
      <c r="AH66" s="81">
        <v>21.457572066585463</v>
      </c>
      <c r="AI66" s="81">
        <v>14.667072675598863</v>
      </c>
      <c r="AJ66" s="81">
        <v>23.274462038164838</v>
      </c>
      <c r="AK66" s="81">
        <v>9.0235485180673987</v>
      </c>
      <c r="AL66" s="81">
        <v>31.597645148193259</v>
      </c>
      <c r="AM66" s="91">
        <v>23777</v>
      </c>
      <c r="AN66" s="91">
        <v>40483</v>
      </c>
      <c r="AO66" s="81">
        <v>52.415753146569223</v>
      </c>
      <c r="AP66" s="91">
        <v>9852</v>
      </c>
      <c r="AQ66" s="91">
        <v>2965</v>
      </c>
      <c r="AR66" s="91">
        <v>7780</v>
      </c>
      <c r="AS66" s="91">
        <v>2073</v>
      </c>
      <c r="AT66" s="91">
        <v>445</v>
      </c>
      <c r="AU66" s="91">
        <v>365</v>
      </c>
      <c r="AV66" s="91">
        <v>939</v>
      </c>
      <c r="AW66" s="91">
        <v>1005</v>
      </c>
      <c r="AX66" s="91">
        <v>282</v>
      </c>
      <c r="AY66" s="91">
        <v>686</v>
      </c>
      <c r="AZ66" s="91">
        <v>1155</v>
      </c>
      <c r="BA66" s="91">
        <v>329</v>
      </c>
      <c r="BB66" s="91">
        <v>150</v>
      </c>
      <c r="BC66" s="91">
        <v>1380</v>
      </c>
      <c r="BD66" s="91">
        <v>466</v>
      </c>
      <c r="BE66" s="91">
        <v>76</v>
      </c>
      <c r="BF66" s="91">
        <v>1940</v>
      </c>
      <c r="BG66" s="91">
        <v>94</v>
      </c>
      <c r="BH66" s="91">
        <v>30</v>
      </c>
      <c r="BI66" s="81">
        <v>19.092570036540803</v>
      </c>
      <c r="BJ66" s="103">
        <v>5.2</v>
      </c>
      <c r="BK66" s="103">
        <v>4.9000000000000004</v>
      </c>
      <c r="BL66" s="103">
        <v>6</v>
      </c>
      <c r="BM66" s="103">
        <v>5.3</v>
      </c>
      <c r="BN66" s="103">
        <v>5.3</v>
      </c>
      <c r="BO66" s="103">
        <v>5.6</v>
      </c>
      <c r="BP66" s="103">
        <v>5.6</v>
      </c>
      <c r="BQ66" s="103">
        <v>5</v>
      </c>
      <c r="BR66" s="103">
        <v>6.6</v>
      </c>
      <c r="BS66" s="103">
        <v>6.6</v>
      </c>
      <c r="BT66" s="103">
        <v>7</v>
      </c>
      <c r="BU66" s="103">
        <v>7.4</v>
      </c>
      <c r="BV66" s="103">
        <v>7.8</v>
      </c>
      <c r="BW66" s="103">
        <v>7.7</v>
      </c>
      <c r="BX66" s="103">
        <v>4.7</v>
      </c>
      <c r="BY66" s="103">
        <v>4.7</v>
      </c>
      <c r="BZ66" s="103">
        <v>2.7</v>
      </c>
      <c r="CA66" s="103">
        <v>2.1</v>
      </c>
      <c r="CB66" s="103">
        <v>16.100000000000001</v>
      </c>
      <c r="CC66" s="103">
        <v>62.199999999999996</v>
      </c>
      <c r="CD66" s="103">
        <v>21.900000000000002</v>
      </c>
    </row>
    <row r="67" spans="1:82" s="11" customFormat="1" x14ac:dyDescent="0.25">
      <c r="A67" s="73" t="s">
        <v>552</v>
      </c>
      <c r="B67" s="73" t="s">
        <v>553</v>
      </c>
      <c r="C67" s="73" t="s">
        <v>554</v>
      </c>
      <c r="D67" s="73" t="s">
        <v>555</v>
      </c>
      <c r="E67" s="73" t="s">
        <v>556</v>
      </c>
      <c r="F67" s="73" t="s">
        <v>542</v>
      </c>
      <c r="G67" s="73" t="s">
        <v>557</v>
      </c>
      <c r="H67" s="73" t="s">
        <v>558</v>
      </c>
      <c r="I67" s="117" t="s">
        <v>2137</v>
      </c>
      <c r="J67" s="73">
        <v>5400772</v>
      </c>
      <c r="K67" s="73" t="s">
        <v>115</v>
      </c>
      <c r="L67" s="100">
        <v>0.65208017480021607</v>
      </c>
      <c r="M67" s="94">
        <v>864</v>
      </c>
      <c r="N67" s="74">
        <v>1324.9904434906518</v>
      </c>
      <c r="O67" s="94">
        <v>408</v>
      </c>
      <c r="P67" s="74">
        <v>2.12</v>
      </c>
      <c r="Q67" s="94">
        <v>864</v>
      </c>
      <c r="R67" s="94">
        <v>42</v>
      </c>
      <c r="S67" s="94">
        <v>55</v>
      </c>
      <c r="T67" s="94">
        <v>59</v>
      </c>
      <c r="U67" s="94">
        <v>29</v>
      </c>
      <c r="V67" s="94">
        <v>18</v>
      </c>
      <c r="W67" s="94">
        <v>16</v>
      </c>
      <c r="X67" s="94">
        <v>24</v>
      </c>
      <c r="Y67" s="94">
        <v>29</v>
      </c>
      <c r="Z67" s="94">
        <v>21</v>
      </c>
      <c r="AA67" s="94">
        <v>21</v>
      </c>
      <c r="AB67" s="94">
        <v>36</v>
      </c>
      <c r="AC67" s="94">
        <v>27</v>
      </c>
      <c r="AD67" s="94">
        <v>6</v>
      </c>
      <c r="AE67" s="94">
        <v>23</v>
      </c>
      <c r="AF67" s="94">
        <v>0</v>
      </c>
      <c r="AG67" s="94">
        <v>0</v>
      </c>
      <c r="AH67" s="74">
        <v>26</v>
      </c>
      <c r="AI67" s="74">
        <v>8</v>
      </c>
      <c r="AJ67" s="74">
        <v>15</v>
      </c>
      <c r="AK67" s="74">
        <v>3</v>
      </c>
      <c r="AL67" s="74">
        <v>15</v>
      </c>
      <c r="AM67" s="94">
        <v>19066</v>
      </c>
      <c r="AN67" s="94">
        <v>27407</v>
      </c>
      <c r="AO67" s="74">
        <v>66.666666666666657</v>
      </c>
      <c r="AP67" s="94">
        <v>408</v>
      </c>
      <c r="AQ67" s="94">
        <v>62</v>
      </c>
      <c r="AR67" s="94">
        <v>229</v>
      </c>
      <c r="AS67" s="94">
        <v>178</v>
      </c>
      <c r="AT67" s="94">
        <v>0</v>
      </c>
      <c r="AU67" s="94">
        <v>19</v>
      </c>
      <c r="AV67" s="94">
        <v>100</v>
      </c>
      <c r="AW67" s="94">
        <v>38</v>
      </c>
      <c r="AX67" s="94">
        <v>2</v>
      </c>
      <c r="AY67" s="94">
        <v>23</v>
      </c>
      <c r="AZ67" s="94">
        <v>24</v>
      </c>
      <c r="BA67" s="94">
        <v>39</v>
      </c>
      <c r="BB67" s="94">
        <v>12</v>
      </c>
      <c r="BC67" s="94">
        <v>47</v>
      </c>
      <c r="BD67" s="94">
        <v>8</v>
      </c>
      <c r="BE67" s="94">
        <v>3</v>
      </c>
      <c r="BF67" s="94">
        <v>47</v>
      </c>
      <c r="BG67" s="94">
        <v>10</v>
      </c>
      <c r="BH67" s="94">
        <v>0</v>
      </c>
      <c r="BI67" s="74">
        <v>33.82352941176471</v>
      </c>
      <c r="BJ67" s="106">
        <v>8.5</v>
      </c>
      <c r="BK67" s="106">
        <v>6.8</v>
      </c>
      <c r="BL67" s="106">
        <v>5.6</v>
      </c>
      <c r="BM67" s="106">
        <v>2.5</v>
      </c>
      <c r="BN67" s="106">
        <v>3.2</v>
      </c>
      <c r="BO67" s="106">
        <v>9.4</v>
      </c>
      <c r="BP67" s="106">
        <v>8.6</v>
      </c>
      <c r="BQ67" s="106">
        <v>4</v>
      </c>
      <c r="BR67" s="106">
        <v>7.2</v>
      </c>
      <c r="BS67" s="106">
        <v>4.5999999999999996</v>
      </c>
      <c r="BT67" s="106">
        <v>3.2</v>
      </c>
      <c r="BU67" s="106">
        <v>9.4</v>
      </c>
      <c r="BV67" s="106">
        <v>4</v>
      </c>
      <c r="BW67" s="106">
        <v>7.8</v>
      </c>
      <c r="BX67" s="106">
        <v>8.3000000000000007</v>
      </c>
      <c r="BY67" s="106">
        <v>3.3</v>
      </c>
      <c r="BZ67" s="106">
        <v>2.1</v>
      </c>
      <c r="CA67" s="106">
        <v>1.3</v>
      </c>
      <c r="CB67" s="106">
        <v>20.9</v>
      </c>
      <c r="CC67" s="106">
        <v>56.100000000000009</v>
      </c>
      <c r="CD67" s="106">
        <v>22.800000000000004</v>
      </c>
    </row>
    <row r="68" spans="1:82" x14ac:dyDescent="0.25">
      <c r="A68" s="69" t="s">
        <v>932</v>
      </c>
      <c r="B68" s="69" t="s">
        <v>933</v>
      </c>
      <c r="C68" s="69" t="s">
        <v>934</v>
      </c>
      <c r="D68" s="69" t="s">
        <v>935</v>
      </c>
      <c r="E68" s="69" t="s">
        <v>556</v>
      </c>
      <c r="F68" s="69" t="s">
        <v>542</v>
      </c>
      <c r="G68" s="69" t="s">
        <v>936</v>
      </c>
      <c r="H68" s="69" t="s">
        <v>937</v>
      </c>
      <c r="I68" s="115" t="s">
        <v>937</v>
      </c>
      <c r="J68" s="69">
        <v>5426692</v>
      </c>
      <c r="K68" s="69" t="s">
        <v>177</v>
      </c>
      <c r="L68" s="98">
        <v>0.52707964902439042</v>
      </c>
      <c r="M68" s="92">
        <v>173</v>
      </c>
      <c r="N68" s="70">
        <v>328.22363815453343</v>
      </c>
      <c r="O68" s="92">
        <v>70</v>
      </c>
      <c r="P68" s="70">
        <v>2.4700000000000002</v>
      </c>
      <c r="Q68" s="92">
        <v>173</v>
      </c>
      <c r="R68" s="92">
        <v>3</v>
      </c>
      <c r="S68" s="92">
        <v>2</v>
      </c>
      <c r="T68" s="92">
        <v>7</v>
      </c>
      <c r="U68" s="92">
        <v>2</v>
      </c>
      <c r="V68" s="92">
        <v>6</v>
      </c>
      <c r="W68" s="92">
        <v>9</v>
      </c>
      <c r="X68" s="92">
        <v>1</v>
      </c>
      <c r="Y68" s="92">
        <v>0</v>
      </c>
      <c r="Z68" s="92">
        <v>7</v>
      </c>
      <c r="AA68" s="92">
        <v>8</v>
      </c>
      <c r="AB68" s="92">
        <v>8</v>
      </c>
      <c r="AC68" s="92">
        <v>6</v>
      </c>
      <c r="AD68" s="92">
        <v>6</v>
      </c>
      <c r="AE68" s="92">
        <v>0</v>
      </c>
      <c r="AF68" s="92">
        <v>5</v>
      </c>
      <c r="AG68" s="92">
        <v>0</v>
      </c>
      <c r="AH68" s="70">
        <v>17.142857142857142</v>
      </c>
      <c r="AI68" s="70">
        <v>11.428571428571429</v>
      </c>
      <c r="AJ68" s="70">
        <v>24.285714285714285</v>
      </c>
      <c r="AK68" s="70">
        <v>11.428571428571429</v>
      </c>
      <c r="AL68" s="70">
        <v>35.714285714285715</v>
      </c>
      <c r="AM68" s="92">
        <v>23228</v>
      </c>
      <c r="AN68" s="92">
        <v>47500</v>
      </c>
      <c r="AO68" s="70">
        <v>42.857142857142854</v>
      </c>
      <c r="AP68" s="92">
        <v>70</v>
      </c>
      <c r="AQ68" s="92">
        <v>31</v>
      </c>
      <c r="AR68" s="92">
        <v>58</v>
      </c>
      <c r="AS68" s="92">
        <v>12</v>
      </c>
      <c r="AT68" s="92">
        <v>4</v>
      </c>
      <c r="AU68" s="92">
        <v>2</v>
      </c>
      <c r="AV68" s="92">
        <v>6</v>
      </c>
      <c r="AW68" s="92">
        <v>2</v>
      </c>
      <c r="AX68" s="92">
        <v>7</v>
      </c>
      <c r="AY68" s="92">
        <v>2</v>
      </c>
      <c r="AZ68" s="92">
        <v>7</v>
      </c>
      <c r="BA68" s="92">
        <v>0</v>
      </c>
      <c r="BB68" s="92">
        <v>0</v>
      </c>
      <c r="BC68" s="92">
        <v>15</v>
      </c>
      <c r="BD68" s="92">
        <v>1</v>
      </c>
      <c r="BE68" s="92">
        <v>0</v>
      </c>
      <c r="BF68" s="92">
        <v>16</v>
      </c>
      <c r="BG68" s="92">
        <v>0</v>
      </c>
      <c r="BH68" s="92">
        <v>0</v>
      </c>
      <c r="BI68" s="70">
        <v>11.428571428571429</v>
      </c>
      <c r="BJ68" s="104">
        <v>7.5</v>
      </c>
      <c r="BK68" s="104">
        <v>2.9</v>
      </c>
      <c r="BL68" s="104">
        <v>2.9</v>
      </c>
      <c r="BM68" s="104">
        <v>6.4</v>
      </c>
      <c r="BN68" s="104">
        <v>1.2</v>
      </c>
      <c r="BO68" s="104">
        <v>2.9</v>
      </c>
      <c r="BP68" s="104">
        <v>7.5</v>
      </c>
      <c r="BQ68" s="104">
        <v>4</v>
      </c>
      <c r="BR68" s="104">
        <v>0.6</v>
      </c>
      <c r="BS68" s="104">
        <v>6.9</v>
      </c>
      <c r="BT68" s="104">
        <v>19.7</v>
      </c>
      <c r="BU68" s="104">
        <v>13.9</v>
      </c>
      <c r="BV68" s="104">
        <v>9.1999999999999993</v>
      </c>
      <c r="BW68" s="104">
        <v>5.8</v>
      </c>
      <c r="BX68" s="104">
        <v>4.5999999999999996</v>
      </c>
      <c r="BY68" s="104">
        <v>1.2</v>
      </c>
      <c r="BZ68" s="104">
        <v>1.7</v>
      </c>
      <c r="CA68" s="104">
        <v>1.2</v>
      </c>
      <c r="CB68" s="104">
        <v>13.3</v>
      </c>
      <c r="CC68" s="104">
        <v>72.3</v>
      </c>
      <c r="CD68" s="104">
        <v>14.499999999999996</v>
      </c>
    </row>
    <row r="69" spans="1:82" x14ac:dyDescent="0.25">
      <c r="A69" s="69" t="s">
        <v>1192</v>
      </c>
      <c r="B69" s="69" t="s">
        <v>1193</v>
      </c>
      <c r="C69" s="69" t="s">
        <v>1194</v>
      </c>
      <c r="D69" s="69" t="s">
        <v>935</v>
      </c>
      <c r="E69" s="69" t="s">
        <v>556</v>
      </c>
      <c r="F69" s="69" t="s">
        <v>542</v>
      </c>
      <c r="G69" s="69" t="s">
        <v>1195</v>
      </c>
      <c r="H69" s="69" t="s">
        <v>1196</v>
      </c>
      <c r="I69" s="115" t="s">
        <v>1196</v>
      </c>
      <c r="J69" s="69">
        <v>5446636</v>
      </c>
      <c r="K69" s="69" t="s">
        <v>224</v>
      </c>
      <c r="L69" s="98">
        <v>3.8065896998189359</v>
      </c>
      <c r="M69" s="92">
        <v>3923</v>
      </c>
      <c r="N69" s="70">
        <v>1030.5812575982648</v>
      </c>
      <c r="O69" s="92">
        <v>2001</v>
      </c>
      <c r="P69" s="70">
        <v>1.94</v>
      </c>
      <c r="Q69" s="92">
        <v>3888</v>
      </c>
      <c r="R69" s="92">
        <v>242</v>
      </c>
      <c r="S69" s="92">
        <v>153</v>
      </c>
      <c r="T69" s="92">
        <v>155</v>
      </c>
      <c r="U69" s="92">
        <v>131</v>
      </c>
      <c r="V69" s="92">
        <v>133</v>
      </c>
      <c r="W69" s="92">
        <v>124</v>
      </c>
      <c r="X69" s="92">
        <v>72</v>
      </c>
      <c r="Y69" s="92">
        <v>32</v>
      </c>
      <c r="Z69" s="92">
        <v>65</v>
      </c>
      <c r="AA69" s="92">
        <v>71</v>
      </c>
      <c r="AB69" s="92">
        <v>150</v>
      </c>
      <c r="AC69" s="92">
        <v>165</v>
      </c>
      <c r="AD69" s="92">
        <v>213</v>
      </c>
      <c r="AE69" s="92">
        <v>50</v>
      </c>
      <c r="AF69" s="92">
        <v>160</v>
      </c>
      <c r="AG69" s="92">
        <v>85</v>
      </c>
      <c r="AH69" s="70">
        <v>27.486256871564219</v>
      </c>
      <c r="AI69" s="70">
        <v>13.193403298350825</v>
      </c>
      <c r="AJ69" s="70">
        <v>14.642678660669665</v>
      </c>
      <c r="AK69" s="70">
        <v>3.5482258870564722</v>
      </c>
      <c r="AL69" s="70">
        <v>41.12943528235882</v>
      </c>
      <c r="AM69" s="92">
        <v>33544</v>
      </c>
      <c r="AN69" s="92">
        <v>39448</v>
      </c>
      <c r="AO69" s="70">
        <v>52.073963018490751</v>
      </c>
      <c r="AP69" s="92">
        <v>2001</v>
      </c>
      <c r="AQ69" s="92">
        <v>168</v>
      </c>
      <c r="AR69" s="92">
        <v>1163</v>
      </c>
      <c r="AS69" s="92">
        <v>838</v>
      </c>
      <c r="AT69" s="92">
        <v>27</v>
      </c>
      <c r="AU69" s="92">
        <v>42</v>
      </c>
      <c r="AV69" s="92">
        <v>381</v>
      </c>
      <c r="AW69" s="92">
        <v>66</v>
      </c>
      <c r="AX69" s="92">
        <v>167</v>
      </c>
      <c r="AY69" s="92">
        <v>155</v>
      </c>
      <c r="AZ69" s="92">
        <v>76</v>
      </c>
      <c r="BA69" s="92">
        <v>93</v>
      </c>
      <c r="BB69" s="92">
        <v>0</v>
      </c>
      <c r="BC69" s="92">
        <v>157</v>
      </c>
      <c r="BD69" s="92">
        <v>25</v>
      </c>
      <c r="BE69" s="92">
        <v>15</v>
      </c>
      <c r="BF69" s="92">
        <v>531</v>
      </c>
      <c r="BG69" s="92">
        <v>132</v>
      </c>
      <c r="BH69" s="92">
        <v>10</v>
      </c>
      <c r="BI69" s="70">
        <v>28.035982008995504</v>
      </c>
      <c r="BJ69" s="104">
        <v>8.5</v>
      </c>
      <c r="BK69" s="104">
        <v>3.4</v>
      </c>
      <c r="BL69" s="104">
        <v>4.5</v>
      </c>
      <c r="BM69" s="104">
        <v>2.9</v>
      </c>
      <c r="BN69" s="104">
        <v>7</v>
      </c>
      <c r="BO69" s="104">
        <v>4.5999999999999996</v>
      </c>
      <c r="BP69" s="104">
        <v>6.7</v>
      </c>
      <c r="BQ69" s="104">
        <v>3.8</v>
      </c>
      <c r="BR69" s="104">
        <v>9.6999999999999993</v>
      </c>
      <c r="BS69" s="104">
        <v>5</v>
      </c>
      <c r="BT69" s="104">
        <v>5.7</v>
      </c>
      <c r="BU69" s="104">
        <v>3.4</v>
      </c>
      <c r="BV69" s="104">
        <v>8.1999999999999993</v>
      </c>
      <c r="BW69" s="104">
        <v>11.5</v>
      </c>
      <c r="BX69" s="104">
        <v>3.3</v>
      </c>
      <c r="BY69" s="104">
        <v>5.3</v>
      </c>
      <c r="BZ69" s="104">
        <v>4.0999999999999996</v>
      </c>
      <c r="CA69" s="104">
        <v>2.5</v>
      </c>
      <c r="CB69" s="104">
        <v>16.399999999999999</v>
      </c>
      <c r="CC69" s="104">
        <v>57</v>
      </c>
      <c r="CD69" s="104">
        <v>26.700000000000003</v>
      </c>
    </row>
    <row r="70" spans="1:82" x14ac:dyDescent="0.25">
      <c r="A70" s="69" t="s">
        <v>1495</v>
      </c>
      <c r="B70" s="69" t="s">
        <v>1496</v>
      </c>
      <c r="C70" s="69" t="s">
        <v>1497</v>
      </c>
      <c r="D70" s="69" t="s">
        <v>935</v>
      </c>
      <c r="E70" s="69" t="s">
        <v>556</v>
      </c>
      <c r="F70" s="69" t="s">
        <v>542</v>
      </c>
      <c r="G70" s="69" t="s">
        <v>1498</v>
      </c>
      <c r="H70" s="69" t="s">
        <v>1499</v>
      </c>
      <c r="I70" s="115" t="s">
        <v>1499</v>
      </c>
      <c r="J70" s="69">
        <v>5466412</v>
      </c>
      <c r="K70" s="69" t="s">
        <v>282</v>
      </c>
      <c r="L70" s="98">
        <v>0.34529447937626484</v>
      </c>
      <c r="M70" s="92">
        <v>157</v>
      </c>
      <c r="N70" s="70">
        <v>454.68436183399928</v>
      </c>
      <c r="O70" s="92">
        <v>72</v>
      </c>
      <c r="P70" s="70">
        <v>2.1800000000000002</v>
      </c>
      <c r="Q70" s="92">
        <v>157</v>
      </c>
      <c r="R70" s="92">
        <v>9</v>
      </c>
      <c r="S70" s="92">
        <v>4</v>
      </c>
      <c r="T70" s="92">
        <v>14</v>
      </c>
      <c r="U70" s="92">
        <v>7</v>
      </c>
      <c r="V70" s="92">
        <v>4</v>
      </c>
      <c r="W70" s="92">
        <v>6</v>
      </c>
      <c r="X70" s="92">
        <v>0</v>
      </c>
      <c r="Y70" s="92">
        <v>5</v>
      </c>
      <c r="Z70" s="92">
        <v>5</v>
      </c>
      <c r="AA70" s="92">
        <v>0</v>
      </c>
      <c r="AB70" s="92">
        <v>4</v>
      </c>
      <c r="AC70" s="92">
        <v>7</v>
      </c>
      <c r="AD70" s="92">
        <v>7</v>
      </c>
      <c r="AE70" s="92">
        <v>0</v>
      </c>
      <c r="AF70" s="92">
        <v>0</v>
      </c>
      <c r="AG70" s="92">
        <v>0</v>
      </c>
      <c r="AH70" s="70">
        <v>37.5</v>
      </c>
      <c r="AI70" s="70">
        <v>15.277777777777779</v>
      </c>
      <c r="AJ70" s="70">
        <v>22.222222222222221</v>
      </c>
      <c r="AK70" s="70">
        <v>0</v>
      </c>
      <c r="AL70" s="70">
        <v>25</v>
      </c>
      <c r="AM70" s="92">
        <v>18403</v>
      </c>
      <c r="AN70" s="92">
        <v>26250</v>
      </c>
      <c r="AO70" s="70">
        <v>68.055555555555557</v>
      </c>
      <c r="AP70" s="92">
        <v>72</v>
      </c>
      <c r="AQ70" s="92">
        <v>51</v>
      </c>
      <c r="AR70" s="92">
        <v>58</v>
      </c>
      <c r="AS70" s="92">
        <v>14</v>
      </c>
      <c r="AT70" s="92">
        <v>10</v>
      </c>
      <c r="AU70" s="92">
        <v>5</v>
      </c>
      <c r="AV70" s="92">
        <v>4</v>
      </c>
      <c r="AW70" s="92">
        <v>12</v>
      </c>
      <c r="AX70" s="92">
        <v>5</v>
      </c>
      <c r="AY70" s="92">
        <v>0</v>
      </c>
      <c r="AZ70" s="92">
        <v>10</v>
      </c>
      <c r="BA70" s="92">
        <v>0</v>
      </c>
      <c r="BB70" s="92">
        <v>0</v>
      </c>
      <c r="BC70" s="92">
        <v>4</v>
      </c>
      <c r="BD70" s="92">
        <v>0</v>
      </c>
      <c r="BE70" s="92">
        <v>0</v>
      </c>
      <c r="BF70" s="92">
        <v>14</v>
      </c>
      <c r="BG70" s="92">
        <v>0</v>
      </c>
      <c r="BH70" s="92">
        <v>0</v>
      </c>
      <c r="BI70" s="70">
        <v>5.5555555555555554</v>
      </c>
      <c r="BJ70" s="104">
        <v>0</v>
      </c>
      <c r="BK70" s="104">
        <v>5.0999999999999996</v>
      </c>
      <c r="BL70" s="104">
        <v>3.2</v>
      </c>
      <c r="BM70" s="104">
        <v>4.5</v>
      </c>
      <c r="BN70" s="104">
        <v>5.7</v>
      </c>
      <c r="BO70" s="104">
        <v>6.4</v>
      </c>
      <c r="BP70" s="104">
        <v>1.3</v>
      </c>
      <c r="BQ70" s="104">
        <v>7</v>
      </c>
      <c r="BR70" s="104">
        <v>1.3</v>
      </c>
      <c r="BS70" s="104">
        <v>12.7</v>
      </c>
      <c r="BT70" s="104">
        <v>3.8</v>
      </c>
      <c r="BU70" s="104">
        <v>15.9</v>
      </c>
      <c r="BV70" s="104">
        <v>11.5</v>
      </c>
      <c r="BW70" s="104">
        <v>8.3000000000000007</v>
      </c>
      <c r="BX70" s="104">
        <v>5.0999999999999996</v>
      </c>
      <c r="BY70" s="104">
        <v>8.3000000000000007</v>
      </c>
      <c r="BZ70" s="104">
        <v>0</v>
      </c>
      <c r="CA70" s="104">
        <v>0</v>
      </c>
      <c r="CB70" s="104">
        <v>8.3000000000000007</v>
      </c>
      <c r="CC70" s="104">
        <v>70.099999999999994</v>
      </c>
      <c r="CD70" s="104">
        <v>21.700000000000003</v>
      </c>
    </row>
    <row r="71" spans="1:82" x14ac:dyDescent="0.25">
      <c r="A71" s="69" t="s">
        <v>1500</v>
      </c>
      <c r="B71" s="69" t="s">
        <v>1501</v>
      </c>
      <c r="C71" s="69" t="s">
        <v>1502</v>
      </c>
      <c r="D71" s="69" t="s">
        <v>935</v>
      </c>
      <c r="E71" s="69" t="s">
        <v>556</v>
      </c>
      <c r="F71" s="69" t="s">
        <v>542</v>
      </c>
      <c r="G71" s="69" t="s">
        <v>1503</v>
      </c>
      <c r="H71" s="69" t="s">
        <v>1504</v>
      </c>
      <c r="I71" s="115" t="s">
        <v>1504</v>
      </c>
      <c r="J71" s="69">
        <v>5466652</v>
      </c>
      <c r="K71" s="69" t="s">
        <v>283</v>
      </c>
      <c r="L71" s="98">
        <v>1.1154165403172291</v>
      </c>
      <c r="M71" s="92">
        <v>1339</v>
      </c>
      <c r="N71" s="70">
        <v>1200.4483989624027</v>
      </c>
      <c r="O71" s="92">
        <v>608</v>
      </c>
      <c r="P71" s="70">
        <v>2.11</v>
      </c>
      <c r="Q71" s="92">
        <v>1280</v>
      </c>
      <c r="R71" s="92">
        <v>99</v>
      </c>
      <c r="S71" s="92">
        <v>62</v>
      </c>
      <c r="T71" s="92">
        <v>61</v>
      </c>
      <c r="U71" s="92">
        <v>62</v>
      </c>
      <c r="V71" s="92">
        <v>52</v>
      </c>
      <c r="W71" s="92">
        <v>8</v>
      </c>
      <c r="X71" s="92">
        <v>39</v>
      </c>
      <c r="Y71" s="92">
        <v>32</v>
      </c>
      <c r="Z71" s="92">
        <v>35</v>
      </c>
      <c r="AA71" s="92">
        <v>52</v>
      </c>
      <c r="AB71" s="92">
        <v>28</v>
      </c>
      <c r="AC71" s="92">
        <v>36</v>
      </c>
      <c r="AD71" s="92">
        <v>27</v>
      </c>
      <c r="AE71" s="92">
        <v>0</v>
      </c>
      <c r="AF71" s="92">
        <v>15</v>
      </c>
      <c r="AG71" s="92">
        <v>0</v>
      </c>
      <c r="AH71" s="70">
        <v>36.513157894736842</v>
      </c>
      <c r="AI71" s="70">
        <v>18.75</v>
      </c>
      <c r="AJ71" s="70">
        <v>18.75</v>
      </c>
      <c r="AK71" s="70">
        <v>8.5526315789473681</v>
      </c>
      <c r="AL71" s="70">
        <v>17.434210526315788</v>
      </c>
      <c r="AM71" s="92">
        <v>17818</v>
      </c>
      <c r="AN71" s="92">
        <v>27576</v>
      </c>
      <c r="AO71" s="70">
        <v>68.256578947368425</v>
      </c>
      <c r="AP71" s="92">
        <v>608</v>
      </c>
      <c r="AQ71" s="92">
        <v>179</v>
      </c>
      <c r="AR71" s="92">
        <v>368</v>
      </c>
      <c r="AS71" s="92">
        <v>240</v>
      </c>
      <c r="AT71" s="92">
        <v>20</v>
      </c>
      <c r="AU71" s="92">
        <v>30</v>
      </c>
      <c r="AV71" s="92">
        <v>152</v>
      </c>
      <c r="AW71" s="92">
        <v>20</v>
      </c>
      <c r="AX71" s="92">
        <v>51</v>
      </c>
      <c r="AY71" s="92">
        <v>51</v>
      </c>
      <c r="AZ71" s="92">
        <v>71</v>
      </c>
      <c r="BA71" s="92">
        <v>18</v>
      </c>
      <c r="BB71" s="92">
        <v>6</v>
      </c>
      <c r="BC71" s="92">
        <v>58</v>
      </c>
      <c r="BD71" s="92">
        <v>10</v>
      </c>
      <c r="BE71" s="92">
        <v>8</v>
      </c>
      <c r="BF71" s="92">
        <v>75</v>
      </c>
      <c r="BG71" s="92">
        <v>3</v>
      </c>
      <c r="BH71" s="92">
        <v>0</v>
      </c>
      <c r="BI71" s="70">
        <v>35.690789473684212</v>
      </c>
      <c r="BJ71" s="104">
        <v>4.5999999999999996</v>
      </c>
      <c r="BK71" s="104">
        <v>3.9</v>
      </c>
      <c r="BL71" s="104">
        <v>5.7</v>
      </c>
      <c r="BM71" s="104">
        <v>5.3</v>
      </c>
      <c r="BN71" s="104">
        <v>3.4</v>
      </c>
      <c r="BO71" s="104">
        <v>3.4</v>
      </c>
      <c r="BP71" s="104">
        <v>6.7</v>
      </c>
      <c r="BQ71" s="104">
        <v>5.2</v>
      </c>
      <c r="BR71" s="104">
        <v>5.8</v>
      </c>
      <c r="BS71" s="104">
        <v>5.5</v>
      </c>
      <c r="BT71" s="104">
        <v>9.3000000000000007</v>
      </c>
      <c r="BU71" s="104">
        <v>8.4</v>
      </c>
      <c r="BV71" s="104">
        <v>7.2</v>
      </c>
      <c r="BW71" s="104">
        <v>7.8</v>
      </c>
      <c r="BX71" s="104">
        <v>4.7</v>
      </c>
      <c r="BY71" s="104">
        <v>4.7</v>
      </c>
      <c r="BZ71" s="104">
        <v>3.4</v>
      </c>
      <c r="CA71" s="104">
        <v>5</v>
      </c>
      <c r="CB71" s="104">
        <v>14.2</v>
      </c>
      <c r="CC71" s="104">
        <v>60.199999999999996</v>
      </c>
      <c r="CD71" s="104">
        <v>25.599999999999998</v>
      </c>
    </row>
    <row r="72" spans="1:82" x14ac:dyDescent="0.25">
      <c r="A72" s="69" t="s">
        <v>1561</v>
      </c>
      <c r="B72" s="69" t="s">
        <v>1562</v>
      </c>
      <c r="C72" s="69" t="s">
        <v>1563</v>
      </c>
      <c r="D72" s="69" t="s">
        <v>935</v>
      </c>
      <c r="E72" s="69" t="s">
        <v>556</v>
      </c>
      <c r="F72" s="69" t="s">
        <v>542</v>
      </c>
      <c r="G72" s="69" t="s">
        <v>1564</v>
      </c>
      <c r="H72" s="69" t="s">
        <v>1565</v>
      </c>
      <c r="I72" s="115" t="s">
        <v>1565</v>
      </c>
      <c r="J72" s="69">
        <v>5470156</v>
      </c>
      <c r="K72" s="69" t="s">
        <v>294</v>
      </c>
      <c r="L72" s="98">
        <v>1.7267242854880276</v>
      </c>
      <c r="M72" s="92">
        <v>1808</v>
      </c>
      <c r="N72" s="70">
        <v>1047.0693064289655</v>
      </c>
      <c r="O72" s="92">
        <v>735</v>
      </c>
      <c r="P72" s="70">
        <v>2.34</v>
      </c>
      <c r="Q72" s="92">
        <v>1718</v>
      </c>
      <c r="R72" s="92">
        <v>56</v>
      </c>
      <c r="S72" s="92">
        <v>79</v>
      </c>
      <c r="T72" s="92">
        <v>30</v>
      </c>
      <c r="U72" s="92">
        <v>20</v>
      </c>
      <c r="V72" s="92">
        <v>70</v>
      </c>
      <c r="W72" s="92">
        <v>25</v>
      </c>
      <c r="X72" s="92">
        <v>44</v>
      </c>
      <c r="Y72" s="92">
        <v>66</v>
      </c>
      <c r="Z72" s="92">
        <v>57</v>
      </c>
      <c r="AA72" s="92">
        <v>84</v>
      </c>
      <c r="AB72" s="92">
        <v>77</v>
      </c>
      <c r="AC72" s="92">
        <v>60</v>
      </c>
      <c r="AD72" s="92">
        <v>24</v>
      </c>
      <c r="AE72" s="92">
        <v>26</v>
      </c>
      <c r="AF72" s="92">
        <v>15</v>
      </c>
      <c r="AG72" s="92">
        <v>2</v>
      </c>
      <c r="AH72" s="70">
        <v>22.448979591836736</v>
      </c>
      <c r="AI72" s="70">
        <v>12.244897959183673</v>
      </c>
      <c r="AJ72" s="70">
        <v>26.122448979591837</v>
      </c>
      <c r="AK72" s="70">
        <v>11.428571428571429</v>
      </c>
      <c r="AL72" s="70">
        <v>27.755102040816325</v>
      </c>
      <c r="AM72" s="92">
        <v>20979</v>
      </c>
      <c r="AN72" s="92">
        <v>43918</v>
      </c>
      <c r="AO72" s="70">
        <v>53.061224489795919</v>
      </c>
      <c r="AP72" s="92">
        <v>735</v>
      </c>
      <c r="AQ72" s="92">
        <v>81</v>
      </c>
      <c r="AR72" s="92">
        <v>533</v>
      </c>
      <c r="AS72" s="92">
        <v>202</v>
      </c>
      <c r="AT72" s="92">
        <v>19</v>
      </c>
      <c r="AU72" s="92">
        <v>15</v>
      </c>
      <c r="AV72" s="92">
        <v>109</v>
      </c>
      <c r="AW72" s="92">
        <v>33</v>
      </c>
      <c r="AX72" s="92">
        <v>28</v>
      </c>
      <c r="AY72" s="92">
        <v>41</v>
      </c>
      <c r="AZ72" s="92">
        <v>92</v>
      </c>
      <c r="BA72" s="92">
        <v>49</v>
      </c>
      <c r="BB72" s="92">
        <v>26</v>
      </c>
      <c r="BC72" s="92">
        <v>121</v>
      </c>
      <c r="BD72" s="92">
        <v>35</v>
      </c>
      <c r="BE72" s="92">
        <v>5</v>
      </c>
      <c r="BF72" s="92">
        <v>101</v>
      </c>
      <c r="BG72" s="92">
        <v>7</v>
      </c>
      <c r="BH72" s="92">
        <v>6</v>
      </c>
      <c r="BI72" s="70">
        <v>25.442176870748302</v>
      </c>
      <c r="BJ72" s="104">
        <v>6.1</v>
      </c>
      <c r="BK72" s="104">
        <v>5.9</v>
      </c>
      <c r="BL72" s="104">
        <v>6.5</v>
      </c>
      <c r="BM72" s="104">
        <v>4</v>
      </c>
      <c r="BN72" s="104">
        <v>5</v>
      </c>
      <c r="BO72" s="104">
        <v>6.3</v>
      </c>
      <c r="BP72" s="104">
        <v>6.5</v>
      </c>
      <c r="BQ72" s="104">
        <v>4.3</v>
      </c>
      <c r="BR72" s="104">
        <v>4.2</v>
      </c>
      <c r="BS72" s="104">
        <v>8.1</v>
      </c>
      <c r="BT72" s="104">
        <v>5.7</v>
      </c>
      <c r="BU72" s="104">
        <v>7.8</v>
      </c>
      <c r="BV72" s="104">
        <v>5.5</v>
      </c>
      <c r="BW72" s="104">
        <v>7</v>
      </c>
      <c r="BX72" s="104">
        <v>3.6</v>
      </c>
      <c r="BY72" s="104">
        <v>4</v>
      </c>
      <c r="BZ72" s="104">
        <v>4.3</v>
      </c>
      <c r="CA72" s="104">
        <v>5.2</v>
      </c>
      <c r="CB72" s="104">
        <v>18.5</v>
      </c>
      <c r="CC72" s="104">
        <v>57.4</v>
      </c>
      <c r="CD72" s="104">
        <v>24.099999999999998</v>
      </c>
    </row>
    <row r="73" spans="1:82" x14ac:dyDescent="0.25">
      <c r="A73" s="69" t="s">
        <v>1571</v>
      </c>
      <c r="B73" s="69" t="s">
        <v>1572</v>
      </c>
      <c r="C73" s="69" t="s">
        <v>1573</v>
      </c>
      <c r="D73" s="69" t="s">
        <v>935</v>
      </c>
      <c r="E73" s="69" t="s">
        <v>556</v>
      </c>
      <c r="F73" s="69" t="s">
        <v>542</v>
      </c>
      <c r="G73" s="69" t="s">
        <v>1574</v>
      </c>
      <c r="H73" s="69" t="s">
        <v>1575</v>
      </c>
      <c r="I73" s="115" t="s">
        <v>1575</v>
      </c>
      <c r="J73" s="69">
        <v>5470828</v>
      </c>
      <c r="K73" s="69" t="s">
        <v>296</v>
      </c>
      <c r="L73" s="98">
        <v>0.7821781402963206</v>
      </c>
      <c r="M73" s="92">
        <v>866</v>
      </c>
      <c r="N73" s="70">
        <v>1107.1646666984636</v>
      </c>
      <c r="O73" s="92">
        <v>363</v>
      </c>
      <c r="P73" s="70">
        <v>2.39</v>
      </c>
      <c r="Q73" s="92">
        <v>866</v>
      </c>
      <c r="R73" s="92">
        <v>67</v>
      </c>
      <c r="S73" s="92">
        <v>32</v>
      </c>
      <c r="T73" s="92">
        <v>20</v>
      </c>
      <c r="U73" s="92">
        <v>12</v>
      </c>
      <c r="V73" s="92">
        <v>36</v>
      </c>
      <c r="W73" s="92">
        <v>17</v>
      </c>
      <c r="X73" s="92">
        <v>25</v>
      </c>
      <c r="Y73" s="92">
        <v>5</v>
      </c>
      <c r="Z73" s="92">
        <v>28</v>
      </c>
      <c r="AA73" s="92">
        <v>36</v>
      </c>
      <c r="AB73" s="92">
        <v>52</v>
      </c>
      <c r="AC73" s="92">
        <v>10</v>
      </c>
      <c r="AD73" s="92">
        <v>15</v>
      </c>
      <c r="AE73" s="92">
        <v>8</v>
      </c>
      <c r="AF73" s="92">
        <v>0</v>
      </c>
      <c r="AG73" s="92">
        <v>0</v>
      </c>
      <c r="AH73" s="70">
        <v>32.782369146005507</v>
      </c>
      <c r="AI73" s="70">
        <v>13.223140495867769</v>
      </c>
      <c r="AJ73" s="70">
        <v>20.66115702479339</v>
      </c>
      <c r="AK73" s="70">
        <v>9.9173553719008272</v>
      </c>
      <c r="AL73" s="70">
        <v>23.415977961432507</v>
      </c>
      <c r="AM73" s="92">
        <v>17011</v>
      </c>
      <c r="AN73" s="92">
        <v>34306</v>
      </c>
      <c r="AO73" s="70">
        <v>58.953168044077131</v>
      </c>
      <c r="AP73" s="92">
        <v>363</v>
      </c>
      <c r="AQ73" s="92">
        <v>87</v>
      </c>
      <c r="AR73" s="92">
        <v>223</v>
      </c>
      <c r="AS73" s="92">
        <v>140</v>
      </c>
      <c r="AT73" s="92">
        <v>4</v>
      </c>
      <c r="AU73" s="92">
        <v>12</v>
      </c>
      <c r="AV73" s="92">
        <v>82</v>
      </c>
      <c r="AW73" s="92">
        <v>19</v>
      </c>
      <c r="AX73" s="92">
        <v>44</v>
      </c>
      <c r="AY73" s="92">
        <v>2</v>
      </c>
      <c r="AZ73" s="92">
        <v>40</v>
      </c>
      <c r="BA73" s="92">
        <v>8</v>
      </c>
      <c r="BB73" s="92">
        <v>10</v>
      </c>
      <c r="BC73" s="92">
        <v>69</v>
      </c>
      <c r="BD73" s="92">
        <v>19</v>
      </c>
      <c r="BE73" s="92">
        <v>0</v>
      </c>
      <c r="BF73" s="92">
        <v>33</v>
      </c>
      <c r="BG73" s="92">
        <v>0</v>
      </c>
      <c r="BH73" s="92">
        <v>0</v>
      </c>
      <c r="BI73" s="70">
        <v>25.895316804407713</v>
      </c>
      <c r="BJ73" s="104">
        <v>6.1</v>
      </c>
      <c r="BK73" s="104">
        <v>8.8000000000000007</v>
      </c>
      <c r="BL73" s="104">
        <v>4</v>
      </c>
      <c r="BM73" s="104">
        <v>4.2</v>
      </c>
      <c r="BN73" s="104">
        <v>3.6</v>
      </c>
      <c r="BO73" s="104">
        <v>8</v>
      </c>
      <c r="BP73" s="104">
        <v>4.4000000000000004</v>
      </c>
      <c r="BQ73" s="104">
        <v>7.5</v>
      </c>
      <c r="BR73" s="104">
        <v>4.8</v>
      </c>
      <c r="BS73" s="104">
        <v>3.7</v>
      </c>
      <c r="BT73" s="104">
        <v>5.4</v>
      </c>
      <c r="BU73" s="104">
        <v>6.6</v>
      </c>
      <c r="BV73" s="104">
        <v>10.6</v>
      </c>
      <c r="BW73" s="104">
        <v>12.6</v>
      </c>
      <c r="BX73" s="104">
        <v>4.5999999999999996</v>
      </c>
      <c r="BY73" s="104">
        <v>1.3</v>
      </c>
      <c r="BZ73" s="104">
        <v>2.4</v>
      </c>
      <c r="CA73" s="104">
        <v>1.4</v>
      </c>
      <c r="CB73" s="104">
        <v>18.899999999999999</v>
      </c>
      <c r="CC73" s="104">
        <v>58.800000000000004</v>
      </c>
      <c r="CD73" s="104">
        <v>22.299999999999997</v>
      </c>
    </row>
    <row r="74" spans="1:82" x14ac:dyDescent="0.25">
      <c r="A74" s="69" t="s">
        <v>1782</v>
      </c>
      <c r="B74" s="69" t="s">
        <v>1783</v>
      </c>
      <c r="C74" s="69" t="s">
        <v>1784</v>
      </c>
      <c r="D74" s="69" t="s">
        <v>935</v>
      </c>
      <c r="E74" s="69" t="s">
        <v>556</v>
      </c>
      <c r="F74" s="69" t="s">
        <v>542</v>
      </c>
      <c r="G74" s="69" t="s">
        <v>1785</v>
      </c>
      <c r="H74" s="69" t="s">
        <v>1786</v>
      </c>
      <c r="I74" s="115" t="s">
        <v>1786</v>
      </c>
      <c r="J74" s="69">
        <v>5486812</v>
      </c>
      <c r="K74" s="69" t="s">
        <v>337</v>
      </c>
      <c r="L74" s="98">
        <v>1.8961093395570863</v>
      </c>
      <c r="M74" s="92">
        <v>2667</v>
      </c>
      <c r="N74" s="70">
        <v>1406.5644550978197</v>
      </c>
      <c r="O74" s="92">
        <v>1146</v>
      </c>
      <c r="P74" s="70">
        <v>2.27</v>
      </c>
      <c r="Q74" s="92">
        <v>2605</v>
      </c>
      <c r="R74" s="92">
        <v>98</v>
      </c>
      <c r="S74" s="92">
        <v>59</v>
      </c>
      <c r="T74" s="92">
        <v>73</v>
      </c>
      <c r="U74" s="92">
        <v>212</v>
      </c>
      <c r="V74" s="92">
        <v>94</v>
      </c>
      <c r="W74" s="92">
        <v>78</v>
      </c>
      <c r="X74" s="92">
        <v>34</v>
      </c>
      <c r="Y74" s="92">
        <v>32</v>
      </c>
      <c r="Z74" s="92">
        <v>53</v>
      </c>
      <c r="AA74" s="92">
        <v>123</v>
      </c>
      <c r="AB74" s="92">
        <v>99</v>
      </c>
      <c r="AC74" s="92">
        <v>103</v>
      </c>
      <c r="AD74" s="92">
        <v>67</v>
      </c>
      <c r="AE74" s="92">
        <v>7</v>
      </c>
      <c r="AF74" s="92">
        <v>7</v>
      </c>
      <c r="AG74" s="92">
        <v>7</v>
      </c>
      <c r="AH74" s="70">
        <v>20.069808027923212</v>
      </c>
      <c r="AI74" s="70">
        <v>26.701570680628272</v>
      </c>
      <c r="AJ74" s="70">
        <v>17.190226876090751</v>
      </c>
      <c r="AK74" s="70">
        <v>10.732984293193718</v>
      </c>
      <c r="AL74" s="70">
        <v>25.305410122164052</v>
      </c>
      <c r="AM74" s="92">
        <v>19462</v>
      </c>
      <c r="AN74" s="92">
        <v>31968</v>
      </c>
      <c r="AO74" s="70">
        <v>59.336823734729492</v>
      </c>
      <c r="AP74" s="92">
        <v>1146</v>
      </c>
      <c r="AQ74" s="92">
        <v>342</v>
      </c>
      <c r="AR74" s="92">
        <v>665</v>
      </c>
      <c r="AS74" s="92">
        <v>481</v>
      </c>
      <c r="AT74" s="92">
        <v>11</v>
      </c>
      <c r="AU74" s="92">
        <v>0</v>
      </c>
      <c r="AV74" s="92">
        <v>192</v>
      </c>
      <c r="AW74" s="92">
        <v>102</v>
      </c>
      <c r="AX74" s="92">
        <v>64</v>
      </c>
      <c r="AY74" s="92">
        <v>203</v>
      </c>
      <c r="AZ74" s="92">
        <v>75</v>
      </c>
      <c r="BA74" s="92">
        <v>9</v>
      </c>
      <c r="BB74" s="92">
        <v>35</v>
      </c>
      <c r="BC74" s="92">
        <v>185</v>
      </c>
      <c r="BD74" s="92">
        <v>23</v>
      </c>
      <c r="BE74" s="92">
        <v>0</v>
      </c>
      <c r="BF74" s="92">
        <v>181</v>
      </c>
      <c r="BG74" s="92">
        <v>5</v>
      </c>
      <c r="BH74" s="92">
        <v>0</v>
      </c>
      <c r="BI74" s="70">
        <v>37.521815008726009</v>
      </c>
      <c r="BJ74" s="104">
        <v>5.7</v>
      </c>
      <c r="BK74" s="104">
        <v>4.4000000000000004</v>
      </c>
      <c r="BL74" s="104">
        <v>7.9</v>
      </c>
      <c r="BM74" s="104">
        <v>7.3</v>
      </c>
      <c r="BN74" s="104">
        <v>6.6</v>
      </c>
      <c r="BO74" s="104">
        <v>5.2</v>
      </c>
      <c r="BP74" s="104">
        <v>5.0999999999999996</v>
      </c>
      <c r="BQ74" s="104">
        <v>5.7</v>
      </c>
      <c r="BR74" s="104">
        <v>5.7</v>
      </c>
      <c r="BS74" s="104">
        <v>6.4</v>
      </c>
      <c r="BT74" s="104">
        <v>7.3</v>
      </c>
      <c r="BU74" s="104">
        <v>6.5</v>
      </c>
      <c r="BV74" s="104">
        <v>4.2</v>
      </c>
      <c r="BW74" s="104">
        <v>5.3</v>
      </c>
      <c r="BX74" s="104">
        <v>5</v>
      </c>
      <c r="BY74" s="104">
        <v>5.9</v>
      </c>
      <c r="BZ74" s="104">
        <v>2.4</v>
      </c>
      <c r="CA74" s="104">
        <v>3.4</v>
      </c>
      <c r="CB74" s="104">
        <v>18</v>
      </c>
      <c r="CC74" s="104">
        <v>59.999999999999993</v>
      </c>
      <c r="CD74" s="104">
        <v>22</v>
      </c>
    </row>
    <row r="75" spans="1:82" s="19" customFormat="1" x14ac:dyDescent="0.25">
      <c r="A75" s="75" t="s">
        <v>28</v>
      </c>
      <c r="B75" s="76" t="s">
        <v>2118</v>
      </c>
      <c r="C75" s="75"/>
      <c r="D75" s="75"/>
      <c r="E75" s="75"/>
      <c r="F75" s="75"/>
      <c r="G75" s="75"/>
      <c r="H75" s="75"/>
      <c r="I75" s="116"/>
      <c r="J75" s="75">
        <v>54025</v>
      </c>
      <c r="K75" s="75" t="s">
        <v>27</v>
      </c>
      <c r="L75" s="99">
        <v>1023.7220501517635</v>
      </c>
      <c r="M75" s="93">
        <v>35523</v>
      </c>
      <c r="N75" s="77">
        <v>34.699848454699037</v>
      </c>
      <c r="O75" s="93">
        <v>15255</v>
      </c>
      <c r="P75" s="77">
        <v>2.29</v>
      </c>
      <c r="Q75" s="93">
        <v>34871</v>
      </c>
      <c r="R75" s="93">
        <v>1413</v>
      </c>
      <c r="S75" s="93">
        <v>903</v>
      </c>
      <c r="T75" s="93">
        <v>1279</v>
      </c>
      <c r="U75" s="93">
        <v>1223</v>
      </c>
      <c r="V75" s="93">
        <v>1110</v>
      </c>
      <c r="W75" s="93">
        <v>869</v>
      </c>
      <c r="X75" s="93">
        <v>764</v>
      </c>
      <c r="Y75" s="93">
        <v>695</v>
      </c>
      <c r="Z75" s="93">
        <v>959</v>
      </c>
      <c r="AA75" s="93">
        <v>1284</v>
      </c>
      <c r="AB75" s="93">
        <v>1488</v>
      </c>
      <c r="AC75" s="93">
        <v>1386</v>
      </c>
      <c r="AD75" s="93">
        <v>864</v>
      </c>
      <c r="AE75" s="93">
        <v>349</v>
      </c>
      <c r="AF75" s="93">
        <v>422</v>
      </c>
      <c r="AG75" s="93">
        <v>247</v>
      </c>
      <c r="AH75" s="77">
        <v>23.566043920026221</v>
      </c>
      <c r="AI75" s="77">
        <v>15.293346443788922</v>
      </c>
      <c r="AJ75" s="77">
        <v>21.54703375942314</v>
      </c>
      <c r="AK75" s="77">
        <v>8.4169124877089487</v>
      </c>
      <c r="AL75" s="77">
        <v>31.176663389052774</v>
      </c>
      <c r="AM75" s="93">
        <v>23777</v>
      </c>
      <c r="AN75" s="93">
        <v>40483</v>
      </c>
      <c r="AO75" s="77">
        <v>54.11996066863324</v>
      </c>
      <c r="AP75" s="93">
        <v>15255</v>
      </c>
      <c r="AQ75" s="93">
        <v>3966</v>
      </c>
      <c r="AR75" s="93">
        <v>11077</v>
      </c>
      <c r="AS75" s="93">
        <v>4178</v>
      </c>
      <c r="AT75" s="93">
        <v>540</v>
      </c>
      <c r="AU75" s="93">
        <v>490</v>
      </c>
      <c r="AV75" s="93">
        <v>1965</v>
      </c>
      <c r="AW75" s="93">
        <v>1297</v>
      </c>
      <c r="AX75" s="93">
        <v>650</v>
      </c>
      <c r="AY75" s="93">
        <v>1163</v>
      </c>
      <c r="AZ75" s="93">
        <v>1550</v>
      </c>
      <c r="BA75" s="93">
        <v>545</v>
      </c>
      <c r="BB75" s="93">
        <v>239</v>
      </c>
      <c r="BC75" s="93">
        <v>2036</v>
      </c>
      <c r="BD75" s="93">
        <v>587</v>
      </c>
      <c r="BE75" s="93">
        <v>107</v>
      </c>
      <c r="BF75" s="93">
        <v>2938</v>
      </c>
      <c r="BG75" s="93">
        <v>251</v>
      </c>
      <c r="BH75" s="93">
        <v>46</v>
      </c>
      <c r="BI75" s="77">
        <v>23.074401835463782</v>
      </c>
      <c r="BJ75" s="105">
        <v>5.2</v>
      </c>
      <c r="BK75" s="105">
        <v>4.9000000000000004</v>
      </c>
      <c r="BL75" s="105">
        <v>6</v>
      </c>
      <c r="BM75" s="105">
        <v>5.3</v>
      </c>
      <c r="BN75" s="105">
        <v>5.3</v>
      </c>
      <c r="BO75" s="105">
        <v>5.6</v>
      </c>
      <c r="BP75" s="105">
        <v>5.6</v>
      </c>
      <c r="BQ75" s="105">
        <v>5</v>
      </c>
      <c r="BR75" s="105">
        <v>6.6</v>
      </c>
      <c r="BS75" s="105">
        <v>6.6</v>
      </c>
      <c r="BT75" s="105">
        <v>7</v>
      </c>
      <c r="BU75" s="105">
        <v>7.4</v>
      </c>
      <c r="BV75" s="105">
        <v>7.8</v>
      </c>
      <c r="BW75" s="105">
        <v>7.7</v>
      </c>
      <c r="BX75" s="105">
        <v>4.7</v>
      </c>
      <c r="BY75" s="105">
        <v>4.7</v>
      </c>
      <c r="BZ75" s="105">
        <v>2.7</v>
      </c>
      <c r="CA75" s="105">
        <v>2.1</v>
      </c>
      <c r="CB75" s="105">
        <v>16.100000000000001</v>
      </c>
      <c r="CC75" s="105">
        <v>62.199999999999996</v>
      </c>
      <c r="CD75" s="105">
        <v>21.900000000000002</v>
      </c>
    </row>
    <row r="76" spans="1:82" s="82" customFormat="1" x14ac:dyDescent="0.25">
      <c r="A76" s="80" t="s">
        <v>2062</v>
      </c>
      <c r="B76" s="80" t="s">
        <v>2063</v>
      </c>
      <c r="C76" s="80" t="s">
        <v>2064</v>
      </c>
      <c r="D76" s="80" t="s">
        <v>773</v>
      </c>
      <c r="E76" s="80" t="s">
        <v>774</v>
      </c>
      <c r="F76" s="80" t="s">
        <v>542</v>
      </c>
      <c r="G76" s="80" t="s">
        <v>2065</v>
      </c>
      <c r="H76" s="80" t="s">
        <v>2066</v>
      </c>
      <c r="I76" s="114" t="s">
        <v>2066</v>
      </c>
      <c r="J76" s="80" t="s">
        <v>2111</v>
      </c>
      <c r="K76" s="80" t="s">
        <v>2111</v>
      </c>
      <c r="L76" s="97">
        <v>643.10431715894629</v>
      </c>
      <c r="M76" s="91">
        <v>20836</v>
      </c>
      <c r="N76" s="81">
        <v>32.399098317435623</v>
      </c>
      <c r="O76" s="91">
        <v>8625</v>
      </c>
      <c r="P76" s="81">
        <v>2.3707826086956523</v>
      </c>
      <c r="Q76" s="91">
        <v>20448</v>
      </c>
      <c r="R76" s="91">
        <v>643</v>
      </c>
      <c r="S76" s="91">
        <v>720</v>
      </c>
      <c r="T76" s="91">
        <v>663</v>
      </c>
      <c r="U76" s="91">
        <v>646</v>
      </c>
      <c r="V76" s="91">
        <v>575</v>
      </c>
      <c r="W76" s="91">
        <v>761</v>
      </c>
      <c r="X76" s="91">
        <v>501</v>
      </c>
      <c r="Y76" s="91">
        <v>406</v>
      </c>
      <c r="Z76" s="91">
        <v>370</v>
      </c>
      <c r="AA76" s="91">
        <v>683</v>
      </c>
      <c r="AB76" s="91">
        <v>976</v>
      </c>
      <c r="AC76" s="91">
        <v>751</v>
      </c>
      <c r="AD76" s="91">
        <v>378</v>
      </c>
      <c r="AE76" s="91">
        <v>302</v>
      </c>
      <c r="AF76" s="91">
        <v>235</v>
      </c>
      <c r="AG76" s="91">
        <v>15</v>
      </c>
      <c r="AH76" s="81">
        <v>23.489855072463769</v>
      </c>
      <c r="AI76" s="81">
        <v>14.156521739130435</v>
      </c>
      <c r="AJ76" s="81">
        <v>23.628985507246377</v>
      </c>
      <c r="AK76" s="81">
        <v>7.9188405797101442</v>
      </c>
      <c r="AL76" s="81">
        <v>30.805797101449272</v>
      </c>
      <c r="AM76" s="91">
        <v>21771</v>
      </c>
      <c r="AN76" s="91">
        <v>36575</v>
      </c>
      <c r="AO76" s="81">
        <v>56.985507246376812</v>
      </c>
      <c r="AP76" s="91">
        <v>8625</v>
      </c>
      <c r="AQ76" s="91">
        <v>4042</v>
      </c>
      <c r="AR76" s="91">
        <v>5747</v>
      </c>
      <c r="AS76" s="91">
        <v>2878</v>
      </c>
      <c r="AT76" s="91">
        <v>303</v>
      </c>
      <c r="AU76" s="91">
        <v>163</v>
      </c>
      <c r="AV76" s="91">
        <v>882</v>
      </c>
      <c r="AW76" s="91">
        <v>615</v>
      </c>
      <c r="AX76" s="91">
        <v>483</v>
      </c>
      <c r="AY76" s="91">
        <v>599</v>
      </c>
      <c r="AZ76" s="91">
        <v>780</v>
      </c>
      <c r="BA76" s="91">
        <v>346</v>
      </c>
      <c r="BB76" s="91">
        <v>95</v>
      </c>
      <c r="BC76" s="91">
        <v>1079</v>
      </c>
      <c r="BD76" s="91">
        <v>316</v>
      </c>
      <c r="BE76" s="91">
        <v>140</v>
      </c>
      <c r="BF76" s="91">
        <v>1513</v>
      </c>
      <c r="BG76" s="91">
        <v>107</v>
      </c>
      <c r="BH76" s="91">
        <v>8</v>
      </c>
      <c r="BI76" s="81">
        <v>19.98840579710145</v>
      </c>
      <c r="BJ76" s="103">
        <v>4.5999999999999996</v>
      </c>
      <c r="BK76" s="103">
        <v>6.4</v>
      </c>
      <c r="BL76" s="103">
        <v>5.0999999999999996</v>
      </c>
      <c r="BM76" s="103">
        <v>6.1</v>
      </c>
      <c r="BN76" s="103">
        <v>5.2</v>
      </c>
      <c r="BO76" s="103">
        <v>5.0999999999999996</v>
      </c>
      <c r="BP76" s="103">
        <v>4.9000000000000004</v>
      </c>
      <c r="BQ76" s="103">
        <v>4.5</v>
      </c>
      <c r="BR76" s="103">
        <v>7</v>
      </c>
      <c r="BS76" s="103">
        <v>7</v>
      </c>
      <c r="BT76" s="103">
        <v>7.7</v>
      </c>
      <c r="BU76" s="103">
        <v>7.2</v>
      </c>
      <c r="BV76" s="103">
        <v>8.9</v>
      </c>
      <c r="BW76" s="103">
        <v>7.2</v>
      </c>
      <c r="BX76" s="103">
        <v>5.4</v>
      </c>
      <c r="BY76" s="103">
        <v>3.9</v>
      </c>
      <c r="BZ76" s="103">
        <v>1.5</v>
      </c>
      <c r="CA76" s="103">
        <v>2.2000000000000002</v>
      </c>
      <c r="CB76" s="103">
        <v>16.100000000000001</v>
      </c>
      <c r="CC76" s="103">
        <v>63.6</v>
      </c>
      <c r="CD76" s="103">
        <v>20.2</v>
      </c>
    </row>
    <row r="77" spans="1:82" x14ac:dyDescent="0.25">
      <c r="A77" s="69" t="s">
        <v>770</v>
      </c>
      <c r="B77" s="69" t="s">
        <v>771</v>
      </c>
      <c r="C77" s="69" t="s">
        <v>772</v>
      </c>
      <c r="D77" s="69" t="s">
        <v>773</v>
      </c>
      <c r="E77" s="69" t="s">
        <v>774</v>
      </c>
      <c r="F77" s="69" t="s">
        <v>542</v>
      </c>
      <c r="G77" s="69" t="s">
        <v>775</v>
      </c>
      <c r="H77" s="69" t="s">
        <v>776</v>
      </c>
      <c r="I77" s="115" t="s">
        <v>776</v>
      </c>
      <c r="J77" s="69">
        <v>5413108</v>
      </c>
      <c r="K77" s="69" t="s">
        <v>149</v>
      </c>
      <c r="L77" s="98">
        <v>0.69716080127657487</v>
      </c>
      <c r="M77" s="92">
        <v>358</v>
      </c>
      <c r="N77" s="70">
        <v>513.51137261943632</v>
      </c>
      <c r="O77" s="92">
        <v>153</v>
      </c>
      <c r="P77" s="70">
        <v>2.34</v>
      </c>
      <c r="Q77" s="92">
        <v>358</v>
      </c>
      <c r="R77" s="92">
        <v>3</v>
      </c>
      <c r="S77" s="92">
        <v>15</v>
      </c>
      <c r="T77" s="92">
        <v>8</v>
      </c>
      <c r="U77" s="92">
        <v>19</v>
      </c>
      <c r="V77" s="92">
        <v>20</v>
      </c>
      <c r="W77" s="92">
        <v>8</v>
      </c>
      <c r="X77" s="92">
        <v>14</v>
      </c>
      <c r="Y77" s="92">
        <v>4</v>
      </c>
      <c r="Z77" s="92">
        <v>11</v>
      </c>
      <c r="AA77" s="92">
        <v>10</v>
      </c>
      <c r="AB77" s="92">
        <v>9</v>
      </c>
      <c r="AC77" s="92">
        <v>15</v>
      </c>
      <c r="AD77" s="92">
        <v>9</v>
      </c>
      <c r="AE77" s="92">
        <v>7</v>
      </c>
      <c r="AF77" s="92">
        <v>1</v>
      </c>
      <c r="AG77" s="92">
        <v>0</v>
      </c>
      <c r="AH77" s="70">
        <v>16.993464052287582</v>
      </c>
      <c r="AI77" s="70">
        <v>25.490196078431371</v>
      </c>
      <c r="AJ77" s="70">
        <v>24.183006535947712</v>
      </c>
      <c r="AK77" s="70">
        <v>6.5359477124183014</v>
      </c>
      <c r="AL77" s="70">
        <v>26.797385620915033</v>
      </c>
      <c r="AM77" s="92">
        <v>20327</v>
      </c>
      <c r="AN77" s="92">
        <v>36094</v>
      </c>
      <c r="AO77" s="70">
        <v>59.477124183006538</v>
      </c>
      <c r="AP77" s="92">
        <v>153</v>
      </c>
      <c r="AQ77" s="92">
        <v>37</v>
      </c>
      <c r="AR77" s="92">
        <v>61</v>
      </c>
      <c r="AS77" s="92">
        <v>92</v>
      </c>
      <c r="AT77" s="92">
        <v>0</v>
      </c>
      <c r="AU77" s="92">
        <v>7</v>
      </c>
      <c r="AV77" s="92">
        <v>19</v>
      </c>
      <c r="AW77" s="92">
        <v>3</v>
      </c>
      <c r="AX77" s="92">
        <v>8</v>
      </c>
      <c r="AY77" s="92">
        <v>36</v>
      </c>
      <c r="AZ77" s="92">
        <v>8</v>
      </c>
      <c r="BA77" s="92">
        <v>13</v>
      </c>
      <c r="BB77" s="92">
        <v>8</v>
      </c>
      <c r="BC77" s="92">
        <v>14</v>
      </c>
      <c r="BD77" s="92">
        <v>3</v>
      </c>
      <c r="BE77" s="92">
        <v>2</v>
      </c>
      <c r="BF77" s="92">
        <v>28</v>
      </c>
      <c r="BG77" s="92">
        <v>4</v>
      </c>
      <c r="BH77" s="92">
        <v>0</v>
      </c>
      <c r="BI77" s="70">
        <v>42.483660130718953</v>
      </c>
      <c r="BJ77" s="104">
        <v>10.1</v>
      </c>
      <c r="BK77" s="104">
        <v>7.3</v>
      </c>
      <c r="BL77" s="104">
        <v>5</v>
      </c>
      <c r="BM77" s="104">
        <v>3.4</v>
      </c>
      <c r="BN77" s="104">
        <v>2.8</v>
      </c>
      <c r="BO77" s="104">
        <v>2.2000000000000002</v>
      </c>
      <c r="BP77" s="104">
        <v>15.4</v>
      </c>
      <c r="BQ77" s="104">
        <v>3.6</v>
      </c>
      <c r="BR77" s="104">
        <v>7.3</v>
      </c>
      <c r="BS77" s="104">
        <v>3.4</v>
      </c>
      <c r="BT77" s="104">
        <v>8.1</v>
      </c>
      <c r="BU77" s="104">
        <v>9.8000000000000007</v>
      </c>
      <c r="BV77" s="104">
        <v>5.3</v>
      </c>
      <c r="BW77" s="104">
        <v>5.6</v>
      </c>
      <c r="BX77" s="104">
        <v>7.5</v>
      </c>
      <c r="BY77" s="104">
        <v>1.7</v>
      </c>
      <c r="BZ77" s="104">
        <v>0</v>
      </c>
      <c r="CA77" s="104">
        <v>1.7</v>
      </c>
      <c r="CB77" s="104">
        <v>22.4</v>
      </c>
      <c r="CC77" s="104">
        <v>61.3</v>
      </c>
      <c r="CD77" s="104">
        <v>16.5</v>
      </c>
    </row>
    <row r="78" spans="1:82" x14ac:dyDescent="0.25">
      <c r="A78" s="69" t="s">
        <v>1556</v>
      </c>
      <c r="B78" s="69" t="s">
        <v>1557</v>
      </c>
      <c r="C78" s="69" t="s">
        <v>1558</v>
      </c>
      <c r="D78" s="69" t="s">
        <v>773</v>
      </c>
      <c r="E78" s="69" t="s">
        <v>774</v>
      </c>
      <c r="F78" s="69" t="s">
        <v>542</v>
      </c>
      <c r="G78" s="69" t="s">
        <v>1559</v>
      </c>
      <c r="H78" s="69" t="s">
        <v>1560</v>
      </c>
      <c r="I78" s="115" t="s">
        <v>1560</v>
      </c>
      <c r="J78" s="69">
        <v>5470084</v>
      </c>
      <c r="K78" s="69" t="s">
        <v>293</v>
      </c>
      <c r="L78" s="98">
        <v>0.96080804981222823</v>
      </c>
      <c r="M78" s="92">
        <v>2218</v>
      </c>
      <c r="N78" s="70">
        <v>2308.4735816206644</v>
      </c>
      <c r="O78" s="92">
        <v>898</v>
      </c>
      <c r="P78" s="70">
        <v>2.29</v>
      </c>
      <c r="Q78" s="92">
        <v>2054</v>
      </c>
      <c r="R78" s="92">
        <v>96</v>
      </c>
      <c r="S78" s="92">
        <v>99</v>
      </c>
      <c r="T78" s="92">
        <v>33</v>
      </c>
      <c r="U78" s="92">
        <v>176</v>
      </c>
      <c r="V78" s="92">
        <v>57</v>
      </c>
      <c r="W78" s="92">
        <v>78</v>
      </c>
      <c r="X78" s="92">
        <v>54</v>
      </c>
      <c r="Y78" s="92">
        <v>27</v>
      </c>
      <c r="Z78" s="92">
        <v>13</v>
      </c>
      <c r="AA78" s="92">
        <v>83</v>
      </c>
      <c r="AB78" s="92">
        <v>54</v>
      </c>
      <c r="AC78" s="92">
        <v>47</v>
      </c>
      <c r="AD78" s="92">
        <v>32</v>
      </c>
      <c r="AE78" s="92">
        <v>9</v>
      </c>
      <c r="AF78" s="92">
        <v>12</v>
      </c>
      <c r="AG78" s="92">
        <v>28</v>
      </c>
      <c r="AH78" s="70">
        <v>25.389755011135858</v>
      </c>
      <c r="AI78" s="70">
        <v>25.946547884187083</v>
      </c>
      <c r="AJ78" s="70">
        <v>19.153674832962139</v>
      </c>
      <c r="AK78" s="70">
        <v>9.2427616926503333</v>
      </c>
      <c r="AL78" s="70">
        <v>20.26726057906459</v>
      </c>
      <c r="AM78" s="92">
        <v>21139</v>
      </c>
      <c r="AN78" s="92">
        <v>27206</v>
      </c>
      <c r="AO78" s="70">
        <v>69.042316258351889</v>
      </c>
      <c r="AP78" s="92">
        <v>898</v>
      </c>
      <c r="AQ78" s="92">
        <v>181</v>
      </c>
      <c r="AR78" s="92">
        <v>436</v>
      </c>
      <c r="AS78" s="92">
        <v>462</v>
      </c>
      <c r="AT78" s="92">
        <v>35</v>
      </c>
      <c r="AU78" s="92">
        <v>43</v>
      </c>
      <c r="AV78" s="92">
        <v>118</v>
      </c>
      <c r="AW78" s="92">
        <v>102</v>
      </c>
      <c r="AX78" s="92">
        <v>92</v>
      </c>
      <c r="AY78" s="92">
        <v>108</v>
      </c>
      <c r="AZ78" s="92">
        <v>74</v>
      </c>
      <c r="BA78" s="92">
        <v>17</v>
      </c>
      <c r="BB78" s="92">
        <v>3</v>
      </c>
      <c r="BC78" s="92">
        <v>88</v>
      </c>
      <c r="BD78" s="92">
        <v>28</v>
      </c>
      <c r="BE78" s="92">
        <v>21</v>
      </c>
      <c r="BF78" s="92">
        <v>108</v>
      </c>
      <c r="BG78" s="92">
        <v>20</v>
      </c>
      <c r="BH78" s="92">
        <v>0</v>
      </c>
      <c r="BI78" s="70">
        <v>27.839643652561247</v>
      </c>
      <c r="BJ78" s="104">
        <v>8.5</v>
      </c>
      <c r="BK78" s="104">
        <v>7.3</v>
      </c>
      <c r="BL78" s="104">
        <v>6.4</v>
      </c>
      <c r="BM78" s="104">
        <v>8.1</v>
      </c>
      <c r="BN78" s="104">
        <v>5.9</v>
      </c>
      <c r="BO78" s="104">
        <v>3.9</v>
      </c>
      <c r="BP78" s="104">
        <v>3.7</v>
      </c>
      <c r="BQ78" s="104">
        <v>7</v>
      </c>
      <c r="BR78" s="104">
        <v>1.4</v>
      </c>
      <c r="BS78" s="104">
        <v>4.9000000000000004</v>
      </c>
      <c r="BT78" s="104">
        <v>6.1</v>
      </c>
      <c r="BU78" s="104">
        <v>5.7</v>
      </c>
      <c r="BV78" s="104">
        <v>6.5</v>
      </c>
      <c r="BW78" s="104">
        <v>3.8</v>
      </c>
      <c r="BX78" s="104">
        <v>6.8</v>
      </c>
      <c r="BY78" s="104">
        <v>6.8</v>
      </c>
      <c r="BZ78" s="104">
        <v>3.5</v>
      </c>
      <c r="CA78" s="104">
        <v>3.8</v>
      </c>
      <c r="CB78" s="104">
        <v>22.200000000000003</v>
      </c>
      <c r="CC78" s="104">
        <v>53.2</v>
      </c>
      <c r="CD78" s="104">
        <v>24.7</v>
      </c>
    </row>
    <row r="79" spans="1:82" s="19" customFormat="1" x14ac:dyDescent="0.25">
      <c r="A79" s="75" t="s">
        <v>30</v>
      </c>
      <c r="B79" s="76" t="s">
        <v>2118</v>
      </c>
      <c r="C79" s="75"/>
      <c r="D79" s="75"/>
      <c r="E79" s="75"/>
      <c r="F79" s="75"/>
      <c r="G79" s="75"/>
      <c r="H79" s="75"/>
      <c r="I79" s="116"/>
      <c r="J79" s="75">
        <v>54027</v>
      </c>
      <c r="K79" s="75" t="s">
        <v>29</v>
      </c>
      <c r="L79" s="99">
        <v>644.76228601003515</v>
      </c>
      <c r="M79" s="93">
        <v>23412</v>
      </c>
      <c r="N79" s="77">
        <v>36.311056815807014</v>
      </c>
      <c r="O79" s="93">
        <v>9676</v>
      </c>
      <c r="P79" s="77">
        <v>2.36</v>
      </c>
      <c r="Q79" s="93">
        <v>22860</v>
      </c>
      <c r="R79" s="93">
        <v>742</v>
      </c>
      <c r="S79" s="93">
        <v>834</v>
      </c>
      <c r="T79" s="93">
        <v>704</v>
      </c>
      <c r="U79" s="93">
        <v>841</v>
      </c>
      <c r="V79" s="93">
        <v>652</v>
      </c>
      <c r="W79" s="93">
        <v>847</v>
      </c>
      <c r="X79" s="93">
        <v>569</v>
      </c>
      <c r="Y79" s="93">
        <v>437</v>
      </c>
      <c r="Z79" s="93">
        <v>394</v>
      </c>
      <c r="AA79" s="93">
        <v>776</v>
      </c>
      <c r="AB79" s="93">
        <v>1039</v>
      </c>
      <c r="AC79" s="93">
        <v>813</v>
      </c>
      <c r="AD79" s="93">
        <v>419</v>
      </c>
      <c r="AE79" s="93">
        <v>318</v>
      </c>
      <c r="AF79" s="93">
        <v>248</v>
      </c>
      <c r="AG79" s="93">
        <v>43</v>
      </c>
      <c r="AH79" s="77">
        <v>23.563455973542784</v>
      </c>
      <c r="AI79" s="77">
        <v>15.429929723026046</v>
      </c>
      <c r="AJ79" s="77">
        <v>23.222405952873089</v>
      </c>
      <c r="AK79" s="77">
        <v>8.0198429102935087</v>
      </c>
      <c r="AL79" s="77">
        <v>29.764365440264573</v>
      </c>
      <c r="AM79" s="93">
        <v>21771</v>
      </c>
      <c r="AN79" s="93">
        <v>36575</v>
      </c>
      <c r="AO79" s="77">
        <v>58.143861099627948</v>
      </c>
      <c r="AP79" s="93">
        <v>9676</v>
      </c>
      <c r="AQ79" s="93">
        <v>4260</v>
      </c>
      <c r="AR79" s="93">
        <v>6244</v>
      </c>
      <c r="AS79" s="93">
        <v>3432</v>
      </c>
      <c r="AT79" s="93">
        <v>338</v>
      </c>
      <c r="AU79" s="93">
        <v>213</v>
      </c>
      <c r="AV79" s="93">
        <v>1019</v>
      </c>
      <c r="AW79" s="93">
        <v>720</v>
      </c>
      <c r="AX79" s="93">
        <v>583</v>
      </c>
      <c r="AY79" s="93">
        <v>743</v>
      </c>
      <c r="AZ79" s="93">
        <v>862</v>
      </c>
      <c r="BA79" s="93">
        <v>376</v>
      </c>
      <c r="BB79" s="93">
        <v>106</v>
      </c>
      <c r="BC79" s="93">
        <v>1181</v>
      </c>
      <c r="BD79" s="93">
        <v>347</v>
      </c>
      <c r="BE79" s="93">
        <v>163</v>
      </c>
      <c r="BF79" s="93">
        <v>1649</v>
      </c>
      <c r="BG79" s="93">
        <v>131</v>
      </c>
      <c r="BH79" s="93">
        <v>8</v>
      </c>
      <c r="BI79" s="77">
        <v>21.072757337742871</v>
      </c>
      <c r="BJ79" s="105">
        <v>4.5999999999999996</v>
      </c>
      <c r="BK79" s="105">
        <v>6.4</v>
      </c>
      <c r="BL79" s="105">
        <v>5.0999999999999996</v>
      </c>
      <c r="BM79" s="105">
        <v>6.1</v>
      </c>
      <c r="BN79" s="105">
        <v>5.2</v>
      </c>
      <c r="BO79" s="105">
        <v>5.0999999999999996</v>
      </c>
      <c r="BP79" s="105">
        <v>4.9000000000000004</v>
      </c>
      <c r="BQ79" s="105">
        <v>4.5</v>
      </c>
      <c r="BR79" s="105">
        <v>7</v>
      </c>
      <c r="BS79" s="105">
        <v>7</v>
      </c>
      <c r="BT79" s="105">
        <v>7.7</v>
      </c>
      <c r="BU79" s="105">
        <v>7.2</v>
      </c>
      <c r="BV79" s="105">
        <v>8.9</v>
      </c>
      <c r="BW79" s="105">
        <v>7.2</v>
      </c>
      <c r="BX79" s="105">
        <v>5.4</v>
      </c>
      <c r="BY79" s="105">
        <v>3.9</v>
      </c>
      <c r="BZ79" s="105">
        <v>1.5</v>
      </c>
      <c r="CA79" s="105">
        <v>2.2000000000000002</v>
      </c>
      <c r="CB79" s="105">
        <v>16.100000000000001</v>
      </c>
      <c r="CC79" s="105">
        <v>63.6</v>
      </c>
      <c r="CD79" s="105">
        <v>20.2</v>
      </c>
    </row>
    <row r="80" spans="1:82" s="82" customFormat="1" x14ac:dyDescent="0.25">
      <c r="A80" s="80" t="s">
        <v>1882</v>
      </c>
      <c r="B80" s="80" t="s">
        <v>1883</v>
      </c>
      <c r="C80" s="80" t="s">
        <v>1884</v>
      </c>
      <c r="D80" s="80" t="s">
        <v>821</v>
      </c>
      <c r="E80" s="80" t="s">
        <v>822</v>
      </c>
      <c r="F80" s="80" t="s">
        <v>542</v>
      </c>
      <c r="G80" s="80" t="s">
        <v>1885</v>
      </c>
      <c r="H80" s="80" t="s">
        <v>1886</v>
      </c>
      <c r="I80" s="114" t="s">
        <v>1886</v>
      </c>
      <c r="J80" s="80" t="s">
        <v>2111</v>
      </c>
      <c r="K80" s="80" t="s">
        <v>2111</v>
      </c>
      <c r="L80" s="97">
        <v>73.101951165605442</v>
      </c>
      <c r="M80" s="91">
        <v>13928</v>
      </c>
      <c r="N80" s="81">
        <v>190.52843019808671</v>
      </c>
      <c r="O80" s="91">
        <v>5624</v>
      </c>
      <c r="P80" s="81">
        <v>2.4535917496443811</v>
      </c>
      <c r="Q80" s="91">
        <v>13799</v>
      </c>
      <c r="R80" s="91">
        <v>432</v>
      </c>
      <c r="S80" s="91">
        <v>138</v>
      </c>
      <c r="T80" s="91">
        <v>464</v>
      </c>
      <c r="U80" s="91">
        <v>263</v>
      </c>
      <c r="V80" s="91">
        <v>418</v>
      </c>
      <c r="W80" s="91">
        <v>358</v>
      </c>
      <c r="X80" s="91">
        <v>356</v>
      </c>
      <c r="Y80" s="91">
        <v>377</v>
      </c>
      <c r="Z80" s="91">
        <v>270</v>
      </c>
      <c r="AA80" s="91">
        <v>446</v>
      </c>
      <c r="AB80" s="91">
        <v>626</v>
      </c>
      <c r="AC80" s="91">
        <v>521</v>
      </c>
      <c r="AD80" s="91">
        <v>449</v>
      </c>
      <c r="AE80" s="91">
        <v>224</v>
      </c>
      <c r="AF80" s="91">
        <v>150</v>
      </c>
      <c r="AG80" s="91">
        <v>91</v>
      </c>
      <c r="AH80" s="81">
        <v>18.385490753911807</v>
      </c>
      <c r="AI80" s="81">
        <v>12.10881934566145</v>
      </c>
      <c r="AJ80" s="81">
        <v>24.199857752489333</v>
      </c>
      <c r="AK80" s="81">
        <v>7.930298719772404</v>
      </c>
      <c r="AL80" s="81">
        <v>36.64651493598862</v>
      </c>
      <c r="AM80" s="91">
        <v>25157</v>
      </c>
      <c r="AN80" s="91">
        <v>43634</v>
      </c>
      <c r="AO80" s="81">
        <v>49.893314366998574</v>
      </c>
      <c r="AP80" s="91">
        <v>5624</v>
      </c>
      <c r="AQ80" s="91">
        <v>902</v>
      </c>
      <c r="AR80" s="91">
        <v>4525</v>
      </c>
      <c r="AS80" s="91">
        <v>1099</v>
      </c>
      <c r="AT80" s="91">
        <v>156</v>
      </c>
      <c r="AU80" s="91">
        <v>181</v>
      </c>
      <c r="AV80" s="91">
        <v>652</v>
      </c>
      <c r="AW80" s="91">
        <v>603</v>
      </c>
      <c r="AX80" s="91">
        <v>146</v>
      </c>
      <c r="AY80" s="91">
        <v>263</v>
      </c>
      <c r="AZ80" s="91">
        <v>687</v>
      </c>
      <c r="BA80" s="91">
        <v>194</v>
      </c>
      <c r="BB80" s="91">
        <v>120</v>
      </c>
      <c r="BC80" s="91">
        <v>873</v>
      </c>
      <c r="BD80" s="91">
        <v>117</v>
      </c>
      <c r="BE80" s="91">
        <v>50</v>
      </c>
      <c r="BF80" s="91">
        <v>1348</v>
      </c>
      <c r="BG80" s="91">
        <v>67</v>
      </c>
      <c r="BH80" s="91">
        <v>46</v>
      </c>
      <c r="BI80" s="81">
        <v>20.110241820768138</v>
      </c>
      <c r="BJ80" s="103">
        <v>4.9000000000000004</v>
      </c>
      <c r="BK80" s="103">
        <v>4.9000000000000004</v>
      </c>
      <c r="BL80" s="103">
        <v>6</v>
      </c>
      <c r="BM80" s="103">
        <v>5.4</v>
      </c>
      <c r="BN80" s="103">
        <v>4.9000000000000004</v>
      </c>
      <c r="BO80" s="103">
        <v>5</v>
      </c>
      <c r="BP80" s="103">
        <v>5.0999999999999996</v>
      </c>
      <c r="BQ80" s="103">
        <v>4.5999999999999996</v>
      </c>
      <c r="BR80" s="103">
        <v>7.3</v>
      </c>
      <c r="BS80" s="103">
        <v>6.7</v>
      </c>
      <c r="BT80" s="103">
        <v>7.5</v>
      </c>
      <c r="BU80" s="103">
        <v>8.6</v>
      </c>
      <c r="BV80" s="103">
        <v>7.7</v>
      </c>
      <c r="BW80" s="103">
        <v>6.7</v>
      </c>
      <c r="BX80" s="103">
        <v>4.8</v>
      </c>
      <c r="BY80" s="103">
        <v>3.5</v>
      </c>
      <c r="BZ80" s="103">
        <v>3.4</v>
      </c>
      <c r="CA80" s="103">
        <v>2.9</v>
      </c>
      <c r="CB80" s="103">
        <v>15.8</v>
      </c>
      <c r="CC80" s="103">
        <v>62.800000000000004</v>
      </c>
      <c r="CD80" s="103">
        <v>21.299999999999997</v>
      </c>
    </row>
    <row r="81" spans="1:82" x14ac:dyDescent="0.25">
      <c r="A81" s="69" t="s">
        <v>818</v>
      </c>
      <c r="B81" s="69" t="s">
        <v>819</v>
      </c>
      <c r="C81" s="69" t="s">
        <v>820</v>
      </c>
      <c r="D81" s="69" t="s">
        <v>821</v>
      </c>
      <c r="E81" s="69" t="s">
        <v>822</v>
      </c>
      <c r="F81" s="69" t="s">
        <v>542</v>
      </c>
      <c r="G81" s="69" t="s">
        <v>823</v>
      </c>
      <c r="H81" s="69" t="s">
        <v>824</v>
      </c>
      <c r="I81" s="115" t="s">
        <v>824</v>
      </c>
      <c r="J81" s="69">
        <v>5415076</v>
      </c>
      <c r="K81" s="69" t="s">
        <v>157</v>
      </c>
      <c r="L81" s="98">
        <v>0.99830776386882492</v>
      </c>
      <c r="M81" s="92">
        <v>2713</v>
      </c>
      <c r="N81" s="70">
        <v>2717.5988189114005</v>
      </c>
      <c r="O81" s="92">
        <v>1318</v>
      </c>
      <c r="P81" s="70">
        <v>2.06</v>
      </c>
      <c r="Q81" s="92">
        <v>2713</v>
      </c>
      <c r="R81" s="92">
        <v>57</v>
      </c>
      <c r="S81" s="92">
        <v>62</v>
      </c>
      <c r="T81" s="92">
        <v>98</v>
      </c>
      <c r="U81" s="92">
        <v>144</v>
      </c>
      <c r="V81" s="92">
        <v>76</v>
      </c>
      <c r="W81" s="92">
        <v>49</v>
      </c>
      <c r="X81" s="92">
        <v>187</v>
      </c>
      <c r="Y81" s="92">
        <v>87</v>
      </c>
      <c r="Z81" s="92">
        <v>177</v>
      </c>
      <c r="AA81" s="92">
        <v>69</v>
      </c>
      <c r="AB81" s="92">
        <v>129</v>
      </c>
      <c r="AC81" s="92">
        <v>96</v>
      </c>
      <c r="AD81" s="92">
        <v>18</v>
      </c>
      <c r="AE81" s="92">
        <v>53</v>
      </c>
      <c r="AF81" s="92">
        <v>16</v>
      </c>
      <c r="AG81" s="92">
        <v>0</v>
      </c>
      <c r="AH81" s="70">
        <v>16.464339908952962</v>
      </c>
      <c r="AI81" s="70">
        <v>16.691957511380881</v>
      </c>
      <c r="AJ81" s="70">
        <v>37.936267071320188</v>
      </c>
      <c r="AK81" s="70">
        <v>5.2352048558421851</v>
      </c>
      <c r="AL81" s="70">
        <v>23.672230652503792</v>
      </c>
      <c r="AM81" s="92">
        <v>22549</v>
      </c>
      <c r="AN81" s="92">
        <v>39375</v>
      </c>
      <c r="AO81" s="70">
        <v>57.66312594840668</v>
      </c>
      <c r="AP81" s="92">
        <v>1318</v>
      </c>
      <c r="AQ81" s="92">
        <v>158</v>
      </c>
      <c r="AR81" s="92">
        <v>786</v>
      </c>
      <c r="AS81" s="92">
        <v>532</v>
      </c>
      <c r="AT81" s="92">
        <v>61</v>
      </c>
      <c r="AU81" s="92">
        <v>61</v>
      </c>
      <c r="AV81" s="92">
        <v>78</v>
      </c>
      <c r="AW81" s="92">
        <v>91</v>
      </c>
      <c r="AX81" s="92">
        <v>83</v>
      </c>
      <c r="AY81" s="92">
        <v>95</v>
      </c>
      <c r="AZ81" s="92">
        <v>314</v>
      </c>
      <c r="BA81" s="92">
        <v>89</v>
      </c>
      <c r="BB81" s="92">
        <v>0</v>
      </c>
      <c r="BC81" s="92">
        <v>182</v>
      </c>
      <c r="BD81" s="92">
        <v>16</v>
      </c>
      <c r="BE81" s="92">
        <v>0</v>
      </c>
      <c r="BF81" s="92">
        <v>167</v>
      </c>
      <c r="BG81" s="92">
        <v>0</v>
      </c>
      <c r="BH81" s="92">
        <v>0</v>
      </c>
      <c r="BI81" s="70">
        <v>13.125948406676782</v>
      </c>
      <c r="BJ81" s="104">
        <v>3.9</v>
      </c>
      <c r="BK81" s="104">
        <v>8.8000000000000007</v>
      </c>
      <c r="BL81" s="104">
        <v>10.3</v>
      </c>
      <c r="BM81" s="104">
        <v>3.5</v>
      </c>
      <c r="BN81" s="104">
        <v>1.9</v>
      </c>
      <c r="BO81" s="104">
        <v>3.5</v>
      </c>
      <c r="BP81" s="104">
        <v>6.3</v>
      </c>
      <c r="BQ81" s="104">
        <v>4.7</v>
      </c>
      <c r="BR81" s="104">
        <v>5.5</v>
      </c>
      <c r="BS81" s="104">
        <v>7.9</v>
      </c>
      <c r="BT81" s="104">
        <v>4.3</v>
      </c>
      <c r="BU81" s="104">
        <v>10.8</v>
      </c>
      <c r="BV81" s="104">
        <v>7.3</v>
      </c>
      <c r="BW81" s="104">
        <v>8.9</v>
      </c>
      <c r="BX81" s="104">
        <v>4.5999999999999996</v>
      </c>
      <c r="BY81" s="104">
        <v>3.4</v>
      </c>
      <c r="BZ81" s="104">
        <v>0</v>
      </c>
      <c r="CA81" s="104">
        <v>4.3</v>
      </c>
      <c r="CB81" s="104">
        <v>23</v>
      </c>
      <c r="CC81" s="104">
        <v>55.699999999999989</v>
      </c>
      <c r="CD81" s="104">
        <v>21.2</v>
      </c>
    </row>
    <row r="82" spans="1:82" x14ac:dyDescent="0.25">
      <c r="A82" s="69" t="s">
        <v>1348</v>
      </c>
      <c r="B82" s="69" t="s">
        <v>1349</v>
      </c>
      <c r="C82" s="69" t="s">
        <v>1350</v>
      </c>
      <c r="D82" s="69" t="s">
        <v>821</v>
      </c>
      <c r="E82" s="69" t="s">
        <v>822</v>
      </c>
      <c r="F82" s="69" t="s">
        <v>542</v>
      </c>
      <c r="G82" s="69" t="s">
        <v>1351</v>
      </c>
      <c r="H82" s="69" t="s">
        <v>1352</v>
      </c>
      <c r="I82" s="115" t="s">
        <v>1352</v>
      </c>
      <c r="J82" s="69">
        <v>5458372</v>
      </c>
      <c r="K82" s="69" t="s">
        <v>254</v>
      </c>
      <c r="L82" s="98">
        <v>1.8573361329802296</v>
      </c>
      <c r="M82" s="92">
        <v>1102</v>
      </c>
      <c r="N82" s="70">
        <v>593.32286732168484</v>
      </c>
      <c r="O82" s="92">
        <v>515</v>
      </c>
      <c r="P82" s="70">
        <v>2.14</v>
      </c>
      <c r="Q82" s="92">
        <v>1102</v>
      </c>
      <c r="R82" s="92">
        <v>96</v>
      </c>
      <c r="S82" s="92">
        <v>39</v>
      </c>
      <c r="T82" s="92">
        <v>50</v>
      </c>
      <c r="U82" s="92">
        <v>40</v>
      </c>
      <c r="V82" s="92">
        <v>39</v>
      </c>
      <c r="W82" s="92">
        <v>12</v>
      </c>
      <c r="X82" s="92">
        <v>26</v>
      </c>
      <c r="Y82" s="92">
        <v>17</v>
      </c>
      <c r="Z82" s="92">
        <v>28</v>
      </c>
      <c r="AA82" s="92">
        <v>47</v>
      </c>
      <c r="AB82" s="92">
        <v>53</v>
      </c>
      <c r="AC82" s="92">
        <v>41</v>
      </c>
      <c r="AD82" s="92">
        <v>19</v>
      </c>
      <c r="AE82" s="92">
        <v>3</v>
      </c>
      <c r="AF82" s="92">
        <v>0</v>
      </c>
      <c r="AG82" s="92">
        <v>5</v>
      </c>
      <c r="AH82" s="70">
        <v>35.922330097087382</v>
      </c>
      <c r="AI82" s="70">
        <v>15.339805825242719</v>
      </c>
      <c r="AJ82" s="70">
        <v>16.116504854368934</v>
      </c>
      <c r="AK82" s="70">
        <v>9.1262135922330092</v>
      </c>
      <c r="AL82" s="70">
        <v>23.495145631067963</v>
      </c>
      <c r="AM82" s="92">
        <v>19105</v>
      </c>
      <c r="AN82" s="92">
        <v>29476</v>
      </c>
      <c r="AO82" s="70">
        <v>61.94174757281553</v>
      </c>
      <c r="AP82" s="92">
        <v>515</v>
      </c>
      <c r="AQ82" s="92">
        <v>48</v>
      </c>
      <c r="AR82" s="92">
        <v>355</v>
      </c>
      <c r="AS82" s="92">
        <v>160</v>
      </c>
      <c r="AT82" s="92">
        <v>15</v>
      </c>
      <c r="AU82" s="92">
        <v>38</v>
      </c>
      <c r="AV82" s="92">
        <v>98</v>
      </c>
      <c r="AW82" s="92">
        <v>50</v>
      </c>
      <c r="AX82" s="92">
        <v>13</v>
      </c>
      <c r="AY82" s="92">
        <v>28</v>
      </c>
      <c r="AZ82" s="92">
        <v>63</v>
      </c>
      <c r="BA82" s="92">
        <v>8</v>
      </c>
      <c r="BB82" s="92">
        <v>0</v>
      </c>
      <c r="BC82" s="92">
        <v>63</v>
      </c>
      <c r="BD82" s="92">
        <v>37</v>
      </c>
      <c r="BE82" s="92">
        <v>0</v>
      </c>
      <c r="BF82" s="92">
        <v>64</v>
      </c>
      <c r="BG82" s="92">
        <v>2</v>
      </c>
      <c r="BH82" s="92">
        <v>0</v>
      </c>
      <c r="BI82" s="70">
        <v>24.466019417475728</v>
      </c>
      <c r="BJ82" s="104">
        <v>5.8</v>
      </c>
      <c r="BK82" s="104">
        <v>2.6</v>
      </c>
      <c r="BL82" s="104">
        <v>1.7</v>
      </c>
      <c r="BM82" s="104">
        <v>6.2</v>
      </c>
      <c r="BN82" s="104">
        <v>7.2</v>
      </c>
      <c r="BO82" s="104">
        <v>4.9000000000000004</v>
      </c>
      <c r="BP82" s="104">
        <v>5.0999999999999996</v>
      </c>
      <c r="BQ82" s="104">
        <v>1.3</v>
      </c>
      <c r="BR82" s="104">
        <v>8.1999999999999993</v>
      </c>
      <c r="BS82" s="104">
        <v>5.7</v>
      </c>
      <c r="BT82" s="104">
        <v>9.9</v>
      </c>
      <c r="BU82" s="104">
        <v>8.3000000000000007</v>
      </c>
      <c r="BV82" s="104">
        <v>5.0999999999999996</v>
      </c>
      <c r="BW82" s="104">
        <v>8</v>
      </c>
      <c r="BX82" s="104">
        <v>5.8</v>
      </c>
      <c r="BY82" s="104">
        <v>6.8</v>
      </c>
      <c r="BZ82" s="104">
        <v>3.1</v>
      </c>
      <c r="CA82" s="104">
        <v>4.4000000000000004</v>
      </c>
      <c r="CB82" s="104">
        <v>10.1</v>
      </c>
      <c r="CC82" s="104">
        <v>61.9</v>
      </c>
      <c r="CD82" s="104">
        <v>28.1</v>
      </c>
    </row>
    <row r="83" spans="1:82" s="11" customFormat="1" x14ac:dyDescent="0.25">
      <c r="A83" s="73" t="s">
        <v>1717</v>
      </c>
      <c r="B83" s="73" t="s">
        <v>1718</v>
      </c>
      <c r="C83" s="73" t="s">
        <v>1723</v>
      </c>
      <c r="D83" s="73" t="s">
        <v>1720</v>
      </c>
      <c r="E83" s="73" t="s">
        <v>822</v>
      </c>
      <c r="F83" s="73" t="s">
        <v>542</v>
      </c>
      <c r="G83" s="73" t="s">
        <v>1721</v>
      </c>
      <c r="H83" s="73" t="s">
        <v>1722</v>
      </c>
      <c r="I83" s="117" t="s">
        <v>2138</v>
      </c>
      <c r="J83" s="73">
        <v>5485156</v>
      </c>
      <c r="K83" s="73" t="s">
        <v>325</v>
      </c>
      <c r="L83" s="100">
        <v>12.147294450029518</v>
      </c>
      <c r="M83" s="94">
        <v>12178</v>
      </c>
      <c r="N83" s="74">
        <v>1002.5277686399054</v>
      </c>
      <c r="O83" s="94">
        <v>5303</v>
      </c>
      <c r="P83" s="74">
        <v>2.2730529888742224</v>
      </c>
      <c r="Q83" s="94">
        <v>12054</v>
      </c>
      <c r="R83" s="94">
        <v>435</v>
      </c>
      <c r="S83" s="94">
        <v>345</v>
      </c>
      <c r="T83" s="94">
        <v>366</v>
      </c>
      <c r="U83" s="94">
        <v>290</v>
      </c>
      <c r="V83" s="94">
        <v>434</v>
      </c>
      <c r="W83" s="94">
        <v>224</v>
      </c>
      <c r="X83" s="94">
        <v>334</v>
      </c>
      <c r="Y83" s="94">
        <v>220</v>
      </c>
      <c r="Z83" s="94">
        <v>331</v>
      </c>
      <c r="AA83" s="94">
        <v>473</v>
      </c>
      <c r="AB83" s="94">
        <v>514</v>
      </c>
      <c r="AC83" s="94">
        <v>652</v>
      </c>
      <c r="AD83" s="94">
        <v>295</v>
      </c>
      <c r="AE83" s="94">
        <v>144</v>
      </c>
      <c r="AF83" s="94">
        <v>100</v>
      </c>
      <c r="AG83" s="94">
        <v>187</v>
      </c>
      <c r="AH83" s="74">
        <v>21.6104092023383</v>
      </c>
      <c r="AI83" s="74">
        <v>13.652649443711107</v>
      </c>
      <c r="AJ83" s="74">
        <v>20.912690929662457</v>
      </c>
      <c r="AK83" s="74">
        <v>8.9194795398830848</v>
      </c>
      <c r="AL83" s="74">
        <v>35.677918159532339</v>
      </c>
      <c r="AM83" s="94">
        <v>26014</v>
      </c>
      <c r="AN83" s="94">
        <v>45058</v>
      </c>
      <c r="AO83" s="74">
        <v>49.933999622854984</v>
      </c>
      <c r="AP83" s="94">
        <v>5303</v>
      </c>
      <c r="AQ83" s="94">
        <v>545</v>
      </c>
      <c r="AR83" s="94">
        <v>3483</v>
      </c>
      <c r="AS83" s="94">
        <v>1820</v>
      </c>
      <c r="AT83" s="94">
        <v>114</v>
      </c>
      <c r="AU83" s="94">
        <v>151</v>
      </c>
      <c r="AV83" s="94">
        <v>777</v>
      </c>
      <c r="AW83" s="94">
        <v>343</v>
      </c>
      <c r="AX83" s="94">
        <v>313</v>
      </c>
      <c r="AY83" s="94">
        <v>246</v>
      </c>
      <c r="AZ83" s="94">
        <v>573</v>
      </c>
      <c r="BA83" s="94">
        <v>239</v>
      </c>
      <c r="BB83" s="94">
        <v>68</v>
      </c>
      <c r="BC83" s="94">
        <v>749</v>
      </c>
      <c r="BD83" s="94">
        <v>198</v>
      </c>
      <c r="BE83" s="94">
        <v>45</v>
      </c>
      <c r="BF83" s="94">
        <v>1257</v>
      </c>
      <c r="BG83" s="94">
        <v>80</v>
      </c>
      <c r="BH83" s="94">
        <v>0</v>
      </c>
      <c r="BI83" s="74">
        <v>21.421836696209692</v>
      </c>
      <c r="BJ83" s="106">
        <v>5.6</v>
      </c>
      <c r="BK83" s="106">
        <v>4.3</v>
      </c>
      <c r="BL83" s="106">
        <v>5.3</v>
      </c>
      <c r="BM83" s="106">
        <v>4.9000000000000004</v>
      </c>
      <c r="BN83" s="106">
        <v>6</v>
      </c>
      <c r="BO83" s="106">
        <v>6</v>
      </c>
      <c r="BP83" s="106">
        <v>4.8</v>
      </c>
      <c r="BQ83" s="106">
        <v>4.4000000000000004</v>
      </c>
      <c r="BR83" s="106">
        <v>7.2</v>
      </c>
      <c r="BS83" s="106">
        <v>6.6</v>
      </c>
      <c r="BT83" s="106">
        <v>7.8</v>
      </c>
      <c r="BU83" s="106">
        <v>8.5</v>
      </c>
      <c r="BV83" s="106">
        <v>7.2</v>
      </c>
      <c r="BW83" s="106">
        <v>6.1</v>
      </c>
      <c r="BX83" s="106">
        <v>3.3</v>
      </c>
      <c r="BY83" s="106">
        <v>4</v>
      </c>
      <c r="BZ83" s="106">
        <v>3.7</v>
      </c>
      <c r="CA83" s="106">
        <v>4.2</v>
      </c>
      <c r="CB83" s="106">
        <v>15.2</v>
      </c>
      <c r="CC83" s="106">
        <v>63.400000000000006</v>
      </c>
      <c r="CD83" s="106">
        <v>21.299999999999997</v>
      </c>
    </row>
    <row r="84" spans="1:82" s="19" customFormat="1" x14ac:dyDescent="0.25">
      <c r="A84" s="75" t="s">
        <v>32</v>
      </c>
      <c r="B84" s="76" t="s">
        <v>2118</v>
      </c>
      <c r="C84" s="75"/>
      <c r="D84" s="75"/>
      <c r="E84" s="75"/>
      <c r="F84" s="75"/>
      <c r="G84" s="75"/>
      <c r="H84" s="75"/>
      <c r="I84" s="116"/>
      <c r="J84" s="75">
        <v>54029</v>
      </c>
      <c r="K84" s="75" t="s">
        <v>31</v>
      </c>
      <c r="L84" s="99">
        <v>88.104889512484007</v>
      </c>
      <c r="M84" s="93">
        <v>29921</v>
      </c>
      <c r="N84" s="77">
        <v>339.60657763222491</v>
      </c>
      <c r="O84" s="93">
        <v>12760</v>
      </c>
      <c r="P84" s="77">
        <v>2.33</v>
      </c>
      <c r="Q84" s="93">
        <v>29668</v>
      </c>
      <c r="R84" s="93">
        <v>1020</v>
      </c>
      <c r="S84" s="93">
        <v>584</v>
      </c>
      <c r="T84" s="93">
        <v>978</v>
      </c>
      <c r="U84" s="93">
        <v>737</v>
      </c>
      <c r="V84" s="93">
        <v>967</v>
      </c>
      <c r="W84" s="93">
        <v>643</v>
      </c>
      <c r="X84" s="93">
        <v>903</v>
      </c>
      <c r="Y84" s="93">
        <v>701</v>
      </c>
      <c r="Z84" s="93">
        <v>806</v>
      </c>
      <c r="AA84" s="93">
        <v>1035</v>
      </c>
      <c r="AB84" s="93">
        <v>1322</v>
      </c>
      <c r="AC84" s="93">
        <v>1310</v>
      </c>
      <c r="AD84" s="93">
        <v>781</v>
      </c>
      <c r="AE84" s="93">
        <v>424</v>
      </c>
      <c r="AF84" s="93">
        <v>266</v>
      </c>
      <c r="AG84" s="93">
        <v>283</v>
      </c>
      <c r="AH84" s="77">
        <v>20.235109717868337</v>
      </c>
      <c r="AI84" s="77">
        <v>13.35423197492163</v>
      </c>
      <c r="AJ84" s="77">
        <v>23.926332288401252</v>
      </c>
      <c r="AK84" s="77">
        <v>8.1112852664576813</v>
      </c>
      <c r="AL84" s="77">
        <v>34.373040752351095</v>
      </c>
      <c r="AM84" s="93">
        <v>25157</v>
      </c>
      <c r="AN84" s="93">
        <v>43634</v>
      </c>
      <c r="AO84" s="77">
        <v>51.199059561128522</v>
      </c>
      <c r="AP84" s="93">
        <v>12760</v>
      </c>
      <c r="AQ84" s="93">
        <v>1653</v>
      </c>
      <c r="AR84" s="93">
        <v>9149</v>
      </c>
      <c r="AS84" s="93">
        <v>3611</v>
      </c>
      <c r="AT84" s="93">
        <v>346</v>
      </c>
      <c r="AU84" s="93">
        <v>431</v>
      </c>
      <c r="AV84" s="93">
        <v>1605</v>
      </c>
      <c r="AW84" s="93">
        <v>1087</v>
      </c>
      <c r="AX84" s="93">
        <v>555</v>
      </c>
      <c r="AY84" s="93">
        <v>632</v>
      </c>
      <c r="AZ84" s="93">
        <v>1637</v>
      </c>
      <c r="BA84" s="93">
        <v>530</v>
      </c>
      <c r="BB84" s="93">
        <v>188</v>
      </c>
      <c r="BC84" s="93">
        <v>1867</v>
      </c>
      <c r="BD84" s="93">
        <v>368</v>
      </c>
      <c r="BE84" s="93">
        <v>95</v>
      </c>
      <c r="BF84" s="93">
        <v>2836</v>
      </c>
      <c r="BG84" s="93">
        <v>149</v>
      </c>
      <c r="BH84" s="93">
        <v>46</v>
      </c>
      <c r="BI84" s="77">
        <v>20.10971786833856</v>
      </c>
      <c r="BJ84" s="105">
        <v>4.9000000000000004</v>
      </c>
      <c r="BK84" s="105">
        <v>4.9000000000000004</v>
      </c>
      <c r="BL84" s="105">
        <v>6</v>
      </c>
      <c r="BM84" s="105">
        <v>5.4</v>
      </c>
      <c r="BN84" s="105">
        <v>4.9000000000000004</v>
      </c>
      <c r="BO84" s="105">
        <v>5</v>
      </c>
      <c r="BP84" s="105">
        <v>5.0999999999999996</v>
      </c>
      <c r="BQ84" s="105">
        <v>4.5999999999999996</v>
      </c>
      <c r="BR84" s="105">
        <v>7.3</v>
      </c>
      <c r="BS84" s="105">
        <v>6.7</v>
      </c>
      <c r="BT84" s="105">
        <v>7.5</v>
      </c>
      <c r="BU84" s="105">
        <v>8.6</v>
      </c>
      <c r="BV84" s="105">
        <v>7.7</v>
      </c>
      <c r="BW84" s="105">
        <v>6.7</v>
      </c>
      <c r="BX84" s="105">
        <v>4.8</v>
      </c>
      <c r="BY84" s="105">
        <v>3.5</v>
      </c>
      <c r="BZ84" s="105">
        <v>3.4</v>
      </c>
      <c r="CA84" s="105">
        <v>2.9</v>
      </c>
      <c r="CB84" s="105">
        <v>15.8</v>
      </c>
      <c r="CC84" s="105">
        <v>62.800000000000004</v>
      </c>
      <c r="CD84" s="105">
        <v>21.299999999999997</v>
      </c>
    </row>
    <row r="85" spans="1:82" s="82" customFormat="1" x14ac:dyDescent="0.25">
      <c r="A85" s="80" t="s">
        <v>1887</v>
      </c>
      <c r="B85" s="80" t="s">
        <v>1888</v>
      </c>
      <c r="C85" s="80" t="s">
        <v>1889</v>
      </c>
      <c r="D85" s="80" t="s">
        <v>1317</v>
      </c>
      <c r="E85" s="80" t="s">
        <v>1318</v>
      </c>
      <c r="F85" s="80" t="s">
        <v>542</v>
      </c>
      <c r="G85" s="80" t="s">
        <v>1890</v>
      </c>
      <c r="H85" s="80" t="s">
        <v>1891</v>
      </c>
      <c r="I85" s="114" t="s">
        <v>1891</v>
      </c>
      <c r="J85" s="80" t="s">
        <v>2111</v>
      </c>
      <c r="K85" s="80" t="s">
        <v>2111</v>
      </c>
      <c r="L85" s="97">
        <v>581.33069259981585</v>
      </c>
      <c r="M85" s="91">
        <v>10387</v>
      </c>
      <c r="N85" s="81">
        <v>17.867627036080719</v>
      </c>
      <c r="O85" s="91">
        <v>4052</v>
      </c>
      <c r="P85" s="81">
        <v>2.5491115498519248</v>
      </c>
      <c r="Q85" s="91">
        <v>10329</v>
      </c>
      <c r="R85" s="91">
        <v>127</v>
      </c>
      <c r="S85" s="91">
        <v>205</v>
      </c>
      <c r="T85" s="91">
        <v>263</v>
      </c>
      <c r="U85" s="91">
        <v>384</v>
      </c>
      <c r="V85" s="91">
        <v>184</v>
      </c>
      <c r="W85" s="91">
        <v>298</v>
      </c>
      <c r="X85" s="91">
        <v>177</v>
      </c>
      <c r="Y85" s="91">
        <v>325</v>
      </c>
      <c r="Z85" s="91">
        <v>207</v>
      </c>
      <c r="AA85" s="91">
        <v>318</v>
      </c>
      <c r="AB85" s="91">
        <v>412</v>
      </c>
      <c r="AC85" s="91">
        <v>612</v>
      </c>
      <c r="AD85" s="91">
        <v>279</v>
      </c>
      <c r="AE85" s="91">
        <v>114</v>
      </c>
      <c r="AF85" s="91">
        <v>91</v>
      </c>
      <c r="AG85" s="91">
        <v>56</v>
      </c>
      <c r="AH85" s="81">
        <v>14.68410661401777</v>
      </c>
      <c r="AI85" s="81">
        <v>14.017769002961501</v>
      </c>
      <c r="AJ85" s="81">
        <v>24.851924975320831</v>
      </c>
      <c r="AK85" s="81">
        <v>7.8479763079960518</v>
      </c>
      <c r="AL85" s="81">
        <v>38.598223099703851</v>
      </c>
      <c r="AM85" s="91">
        <v>23446</v>
      </c>
      <c r="AN85" s="91">
        <v>42573</v>
      </c>
      <c r="AO85" s="81">
        <v>48.445212240868706</v>
      </c>
      <c r="AP85" s="91">
        <v>4052</v>
      </c>
      <c r="AQ85" s="91">
        <v>2516</v>
      </c>
      <c r="AR85" s="91">
        <v>3339</v>
      </c>
      <c r="AS85" s="91">
        <v>713</v>
      </c>
      <c r="AT85" s="91">
        <v>157</v>
      </c>
      <c r="AU85" s="91">
        <v>111</v>
      </c>
      <c r="AV85" s="91">
        <v>263</v>
      </c>
      <c r="AW85" s="91">
        <v>345</v>
      </c>
      <c r="AX85" s="91">
        <v>176</v>
      </c>
      <c r="AY85" s="91">
        <v>333</v>
      </c>
      <c r="AZ85" s="91">
        <v>407</v>
      </c>
      <c r="BA85" s="91">
        <v>269</v>
      </c>
      <c r="BB85" s="91">
        <v>21</v>
      </c>
      <c r="BC85" s="91">
        <v>462</v>
      </c>
      <c r="BD85" s="91">
        <v>182</v>
      </c>
      <c r="BE85" s="91">
        <v>75</v>
      </c>
      <c r="BF85" s="91">
        <v>996</v>
      </c>
      <c r="BG85" s="91">
        <v>71</v>
      </c>
      <c r="BH85" s="91">
        <v>59</v>
      </c>
      <c r="BI85" s="81">
        <v>18.53405725567621</v>
      </c>
      <c r="BJ85" s="103">
        <v>4.9000000000000004</v>
      </c>
      <c r="BK85" s="103">
        <v>5.8</v>
      </c>
      <c r="BL85" s="103">
        <v>5.3</v>
      </c>
      <c r="BM85" s="103">
        <v>5.9</v>
      </c>
      <c r="BN85" s="103">
        <v>4.9000000000000004</v>
      </c>
      <c r="BO85" s="103">
        <v>5.5</v>
      </c>
      <c r="BP85" s="103">
        <v>5.8</v>
      </c>
      <c r="BQ85" s="103">
        <v>5.8</v>
      </c>
      <c r="BR85" s="103">
        <v>6.3</v>
      </c>
      <c r="BS85" s="103">
        <v>7.7</v>
      </c>
      <c r="BT85" s="103">
        <v>7.4</v>
      </c>
      <c r="BU85" s="103">
        <v>7.9</v>
      </c>
      <c r="BV85" s="103">
        <v>6.7</v>
      </c>
      <c r="BW85" s="103">
        <v>6.1</v>
      </c>
      <c r="BX85" s="103">
        <v>6</v>
      </c>
      <c r="BY85" s="103">
        <v>3</v>
      </c>
      <c r="BZ85" s="103">
        <v>2.6</v>
      </c>
      <c r="CA85" s="103">
        <v>2.4</v>
      </c>
      <c r="CB85" s="103">
        <v>16</v>
      </c>
      <c r="CC85" s="103">
        <v>63.900000000000006</v>
      </c>
      <c r="CD85" s="103">
        <v>20.099999999999998</v>
      </c>
    </row>
    <row r="86" spans="1:82" x14ac:dyDescent="0.25">
      <c r="A86" s="69" t="s">
        <v>1314</v>
      </c>
      <c r="B86" s="69" t="s">
        <v>1315</v>
      </c>
      <c r="C86" s="69" t="s">
        <v>1316</v>
      </c>
      <c r="D86" s="69" t="s">
        <v>1317</v>
      </c>
      <c r="E86" s="69" t="s">
        <v>1318</v>
      </c>
      <c r="F86" s="69" t="s">
        <v>542</v>
      </c>
      <c r="G86" s="69" t="s">
        <v>1319</v>
      </c>
      <c r="H86" s="69" t="s">
        <v>1320</v>
      </c>
      <c r="I86" s="115" t="s">
        <v>1320</v>
      </c>
      <c r="J86" s="69">
        <v>5455588</v>
      </c>
      <c r="K86" s="69" t="s">
        <v>248</v>
      </c>
      <c r="L86" s="98">
        <v>2.7859930845312904</v>
      </c>
      <c r="M86" s="92">
        <v>3174</v>
      </c>
      <c r="N86" s="70">
        <v>1139.2705953302777</v>
      </c>
      <c r="O86" s="92">
        <v>1404</v>
      </c>
      <c r="P86" s="70">
        <v>2.2599999999999998</v>
      </c>
      <c r="Q86" s="92">
        <v>3174</v>
      </c>
      <c r="R86" s="92">
        <v>124</v>
      </c>
      <c r="S86" s="92">
        <v>152</v>
      </c>
      <c r="T86" s="92">
        <v>89</v>
      </c>
      <c r="U86" s="92">
        <v>142</v>
      </c>
      <c r="V86" s="92">
        <v>160</v>
      </c>
      <c r="W86" s="92">
        <v>86</v>
      </c>
      <c r="X86" s="92">
        <v>63</v>
      </c>
      <c r="Y86" s="92">
        <v>165</v>
      </c>
      <c r="Z86" s="92">
        <v>64</v>
      </c>
      <c r="AA86" s="92">
        <v>64</v>
      </c>
      <c r="AB86" s="92">
        <v>126</v>
      </c>
      <c r="AC86" s="92">
        <v>72</v>
      </c>
      <c r="AD86" s="92">
        <v>56</v>
      </c>
      <c r="AE86" s="92">
        <v>23</v>
      </c>
      <c r="AF86" s="92">
        <v>0</v>
      </c>
      <c r="AG86" s="92">
        <v>18</v>
      </c>
      <c r="AH86" s="70">
        <v>25.997150997150996</v>
      </c>
      <c r="AI86" s="70">
        <v>21.509971509971511</v>
      </c>
      <c r="AJ86" s="70">
        <v>26.923076923076923</v>
      </c>
      <c r="AK86" s="70">
        <v>4.5584045584045585</v>
      </c>
      <c r="AL86" s="70">
        <v>21.011396011396009</v>
      </c>
      <c r="AM86" s="92">
        <v>19388</v>
      </c>
      <c r="AN86" s="92">
        <v>31862</v>
      </c>
      <c r="AO86" s="70">
        <v>69.871794871794862</v>
      </c>
      <c r="AP86" s="92">
        <v>1404</v>
      </c>
      <c r="AQ86" s="92">
        <v>114</v>
      </c>
      <c r="AR86" s="92">
        <v>650</v>
      </c>
      <c r="AS86" s="92">
        <v>754</v>
      </c>
      <c r="AT86" s="92">
        <v>26</v>
      </c>
      <c r="AU86" s="92">
        <v>88</v>
      </c>
      <c r="AV86" s="92">
        <v>190</v>
      </c>
      <c r="AW86" s="92">
        <v>136</v>
      </c>
      <c r="AX86" s="92">
        <v>47</v>
      </c>
      <c r="AY86" s="92">
        <v>205</v>
      </c>
      <c r="AZ86" s="92">
        <v>253</v>
      </c>
      <c r="BA86" s="92">
        <v>26</v>
      </c>
      <c r="BB86" s="92">
        <v>13</v>
      </c>
      <c r="BC86" s="92">
        <v>148</v>
      </c>
      <c r="BD86" s="92">
        <v>16</v>
      </c>
      <c r="BE86" s="92">
        <v>21</v>
      </c>
      <c r="BF86" s="92">
        <v>152</v>
      </c>
      <c r="BG86" s="92">
        <v>7</v>
      </c>
      <c r="BH86" s="92">
        <v>10</v>
      </c>
      <c r="BI86" s="70">
        <v>31.267806267806268</v>
      </c>
      <c r="BJ86" s="104">
        <v>7.8</v>
      </c>
      <c r="BK86" s="104">
        <v>5.7</v>
      </c>
      <c r="BL86" s="104">
        <v>4.4000000000000004</v>
      </c>
      <c r="BM86" s="104">
        <v>3.9</v>
      </c>
      <c r="BN86" s="104">
        <v>4.5</v>
      </c>
      <c r="BO86" s="104">
        <v>7.9</v>
      </c>
      <c r="BP86" s="104">
        <v>8.8000000000000007</v>
      </c>
      <c r="BQ86" s="104">
        <v>7.2</v>
      </c>
      <c r="BR86" s="104">
        <v>6</v>
      </c>
      <c r="BS86" s="104">
        <v>8.1</v>
      </c>
      <c r="BT86" s="104">
        <v>4.8</v>
      </c>
      <c r="BU86" s="104">
        <v>5.9</v>
      </c>
      <c r="BV86" s="104">
        <v>4.2</v>
      </c>
      <c r="BW86" s="104">
        <v>6.9</v>
      </c>
      <c r="BX86" s="104">
        <v>5.3</v>
      </c>
      <c r="BY86" s="104">
        <v>3.3</v>
      </c>
      <c r="BZ86" s="104">
        <v>2.7</v>
      </c>
      <c r="CA86" s="104">
        <v>2.6</v>
      </c>
      <c r="CB86" s="104">
        <v>17.899999999999999</v>
      </c>
      <c r="CC86" s="104">
        <v>61.300000000000004</v>
      </c>
      <c r="CD86" s="104">
        <v>20.8</v>
      </c>
    </row>
    <row r="87" spans="1:82" x14ac:dyDescent="0.25">
      <c r="A87" s="69" t="s">
        <v>1707</v>
      </c>
      <c r="B87" s="69" t="s">
        <v>1708</v>
      </c>
      <c r="C87" s="69" t="s">
        <v>1709</v>
      </c>
      <c r="D87" s="69" t="s">
        <v>1317</v>
      </c>
      <c r="E87" s="69" t="s">
        <v>1318</v>
      </c>
      <c r="F87" s="69" t="s">
        <v>542</v>
      </c>
      <c r="G87" s="69" t="s">
        <v>1710</v>
      </c>
      <c r="H87" s="69" t="s">
        <v>1711</v>
      </c>
      <c r="I87" s="115" t="s">
        <v>1711</v>
      </c>
      <c r="J87" s="69">
        <v>5484580</v>
      </c>
      <c r="K87" s="69" t="s">
        <v>323</v>
      </c>
      <c r="L87" s="98">
        <v>0.32999273336183688</v>
      </c>
      <c r="M87" s="92">
        <v>251</v>
      </c>
      <c r="N87" s="70">
        <v>760.62280960829105</v>
      </c>
      <c r="O87" s="92">
        <v>105</v>
      </c>
      <c r="P87" s="70">
        <v>2.16</v>
      </c>
      <c r="Q87" s="92">
        <v>227</v>
      </c>
      <c r="R87" s="92">
        <v>1</v>
      </c>
      <c r="S87" s="92">
        <v>5</v>
      </c>
      <c r="T87" s="92">
        <v>8</v>
      </c>
      <c r="U87" s="92">
        <v>10</v>
      </c>
      <c r="V87" s="92">
        <v>13</v>
      </c>
      <c r="W87" s="92">
        <v>2</v>
      </c>
      <c r="X87" s="92">
        <v>8</v>
      </c>
      <c r="Y87" s="92">
        <v>5</v>
      </c>
      <c r="Z87" s="92">
        <v>4</v>
      </c>
      <c r="AA87" s="92">
        <v>14</v>
      </c>
      <c r="AB87" s="92">
        <v>9</v>
      </c>
      <c r="AC87" s="92">
        <v>12</v>
      </c>
      <c r="AD87" s="92">
        <v>6</v>
      </c>
      <c r="AE87" s="92">
        <v>7</v>
      </c>
      <c r="AF87" s="92">
        <v>1</v>
      </c>
      <c r="AG87" s="92">
        <v>0</v>
      </c>
      <c r="AH87" s="70">
        <v>13.333333333333334</v>
      </c>
      <c r="AI87" s="70">
        <v>21.904761904761905</v>
      </c>
      <c r="AJ87" s="70">
        <v>18.095238095238095</v>
      </c>
      <c r="AK87" s="70">
        <v>13.333333333333334</v>
      </c>
      <c r="AL87" s="70">
        <v>33.333333333333329</v>
      </c>
      <c r="AM87" s="92">
        <v>23154</v>
      </c>
      <c r="AN87" s="92">
        <v>45313</v>
      </c>
      <c r="AO87" s="70">
        <v>49.523809523809526</v>
      </c>
      <c r="AP87" s="92">
        <v>105</v>
      </c>
      <c r="AQ87" s="92">
        <v>26</v>
      </c>
      <c r="AR87" s="92">
        <v>62</v>
      </c>
      <c r="AS87" s="92">
        <v>43</v>
      </c>
      <c r="AT87" s="92">
        <v>0</v>
      </c>
      <c r="AU87" s="92">
        <v>8</v>
      </c>
      <c r="AV87" s="92">
        <v>5</v>
      </c>
      <c r="AW87" s="92">
        <v>6</v>
      </c>
      <c r="AX87" s="92">
        <v>8</v>
      </c>
      <c r="AY87" s="92">
        <v>11</v>
      </c>
      <c r="AZ87" s="92">
        <v>9</v>
      </c>
      <c r="BA87" s="92">
        <v>2</v>
      </c>
      <c r="BB87" s="92">
        <v>3</v>
      </c>
      <c r="BC87" s="92">
        <v>12</v>
      </c>
      <c r="BD87" s="92">
        <v>3</v>
      </c>
      <c r="BE87" s="92">
        <v>4</v>
      </c>
      <c r="BF87" s="92">
        <v>20</v>
      </c>
      <c r="BG87" s="92">
        <v>6</v>
      </c>
      <c r="BH87" s="92">
        <v>0</v>
      </c>
      <c r="BI87" s="70">
        <v>21.904761904761905</v>
      </c>
      <c r="BJ87" s="104">
        <v>4</v>
      </c>
      <c r="BK87" s="104">
        <v>6.8</v>
      </c>
      <c r="BL87" s="104">
        <v>9.1999999999999993</v>
      </c>
      <c r="BM87" s="104">
        <v>2.4</v>
      </c>
      <c r="BN87" s="104">
        <v>2.4</v>
      </c>
      <c r="BO87" s="104">
        <v>3.2</v>
      </c>
      <c r="BP87" s="104">
        <v>4.4000000000000004</v>
      </c>
      <c r="BQ87" s="104">
        <v>6</v>
      </c>
      <c r="BR87" s="104">
        <v>5.6</v>
      </c>
      <c r="BS87" s="104">
        <v>13.1</v>
      </c>
      <c r="BT87" s="104">
        <v>6.8</v>
      </c>
      <c r="BU87" s="104">
        <v>4.8</v>
      </c>
      <c r="BV87" s="104">
        <v>9.6</v>
      </c>
      <c r="BW87" s="104">
        <v>12</v>
      </c>
      <c r="BX87" s="104">
        <v>4.4000000000000004</v>
      </c>
      <c r="BY87" s="104">
        <v>2.4</v>
      </c>
      <c r="BZ87" s="104">
        <v>2.8</v>
      </c>
      <c r="CA87" s="104">
        <v>0.4</v>
      </c>
      <c r="CB87" s="104">
        <v>20</v>
      </c>
      <c r="CC87" s="104">
        <v>58.3</v>
      </c>
      <c r="CD87" s="104">
        <v>21.999999999999996</v>
      </c>
    </row>
    <row r="88" spans="1:82" s="19" customFormat="1" x14ac:dyDescent="0.25">
      <c r="A88" s="75" t="s">
        <v>34</v>
      </c>
      <c r="B88" s="76" t="s">
        <v>2118</v>
      </c>
      <c r="C88" s="75"/>
      <c r="D88" s="75"/>
      <c r="E88" s="75"/>
      <c r="F88" s="75"/>
      <c r="G88" s="75"/>
      <c r="H88" s="75"/>
      <c r="I88" s="116"/>
      <c r="J88" s="75">
        <v>54031</v>
      </c>
      <c r="K88" s="75" t="s">
        <v>33</v>
      </c>
      <c r="L88" s="99">
        <v>584.44667841770888</v>
      </c>
      <c r="M88" s="93">
        <v>13812</v>
      </c>
      <c r="N88" s="77">
        <v>23.632609286776457</v>
      </c>
      <c r="O88" s="93">
        <v>5561</v>
      </c>
      <c r="P88" s="77">
        <v>2.4700000000000002</v>
      </c>
      <c r="Q88" s="93">
        <v>13730</v>
      </c>
      <c r="R88" s="93">
        <v>252</v>
      </c>
      <c r="S88" s="93">
        <v>362</v>
      </c>
      <c r="T88" s="93">
        <v>360</v>
      </c>
      <c r="U88" s="93">
        <v>536</v>
      </c>
      <c r="V88" s="93">
        <v>357</v>
      </c>
      <c r="W88" s="93">
        <v>386</v>
      </c>
      <c r="X88" s="93">
        <v>248</v>
      </c>
      <c r="Y88" s="93">
        <v>495</v>
      </c>
      <c r="Z88" s="93">
        <v>275</v>
      </c>
      <c r="AA88" s="93">
        <v>396</v>
      </c>
      <c r="AB88" s="93">
        <v>547</v>
      </c>
      <c r="AC88" s="93">
        <v>696</v>
      </c>
      <c r="AD88" s="93">
        <v>341</v>
      </c>
      <c r="AE88" s="93">
        <v>144</v>
      </c>
      <c r="AF88" s="93">
        <v>92</v>
      </c>
      <c r="AG88" s="93">
        <v>74</v>
      </c>
      <c r="AH88" s="77">
        <v>17.514835461247976</v>
      </c>
      <c r="AI88" s="77">
        <v>16.05826290235569</v>
      </c>
      <c r="AJ88" s="77">
        <v>25.247257687466284</v>
      </c>
      <c r="AK88" s="77">
        <v>7.121021399028951</v>
      </c>
      <c r="AL88" s="77">
        <v>34.058622549901095</v>
      </c>
      <c r="AM88" s="93">
        <v>23446</v>
      </c>
      <c r="AN88" s="93">
        <v>42573</v>
      </c>
      <c r="AO88" s="77">
        <v>53.875202301744295</v>
      </c>
      <c r="AP88" s="93">
        <v>5561</v>
      </c>
      <c r="AQ88" s="93">
        <v>2656</v>
      </c>
      <c r="AR88" s="93">
        <v>4051</v>
      </c>
      <c r="AS88" s="93">
        <v>1510</v>
      </c>
      <c r="AT88" s="93">
        <v>183</v>
      </c>
      <c r="AU88" s="93">
        <v>207</v>
      </c>
      <c r="AV88" s="93">
        <v>458</v>
      </c>
      <c r="AW88" s="93">
        <v>487</v>
      </c>
      <c r="AX88" s="93">
        <v>231</v>
      </c>
      <c r="AY88" s="93">
        <v>549</v>
      </c>
      <c r="AZ88" s="93">
        <v>669</v>
      </c>
      <c r="BA88" s="93">
        <v>297</v>
      </c>
      <c r="BB88" s="93">
        <v>37</v>
      </c>
      <c r="BC88" s="93">
        <v>622</v>
      </c>
      <c r="BD88" s="93">
        <v>201</v>
      </c>
      <c r="BE88" s="93">
        <v>100</v>
      </c>
      <c r="BF88" s="93">
        <v>1168</v>
      </c>
      <c r="BG88" s="93">
        <v>84</v>
      </c>
      <c r="BH88" s="93">
        <v>69</v>
      </c>
      <c r="BI88" s="77">
        <v>21.812623628843735</v>
      </c>
      <c r="BJ88" s="105">
        <v>4.9000000000000004</v>
      </c>
      <c r="BK88" s="105">
        <v>5.8</v>
      </c>
      <c r="BL88" s="105">
        <v>5.3</v>
      </c>
      <c r="BM88" s="105">
        <v>5.9</v>
      </c>
      <c r="BN88" s="105">
        <v>4.9000000000000004</v>
      </c>
      <c r="BO88" s="105">
        <v>5.5</v>
      </c>
      <c r="BP88" s="105">
        <v>5.8</v>
      </c>
      <c r="BQ88" s="105">
        <v>5.8</v>
      </c>
      <c r="BR88" s="105">
        <v>6.3</v>
      </c>
      <c r="BS88" s="105">
        <v>7.7</v>
      </c>
      <c r="BT88" s="105">
        <v>7.4</v>
      </c>
      <c r="BU88" s="105">
        <v>7.9</v>
      </c>
      <c r="BV88" s="105">
        <v>6.7</v>
      </c>
      <c r="BW88" s="105">
        <v>6.1</v>
      </c>
      <c r="BX88" s="105">
        <v>6</v>
      </c>
      <c r="BY88" s="105">
        <v>3</v>
      </c>
      <c r="BZ88" s="105">
        <v>2.6</v>
      </c>
      <c r="CA88" s="105">
        <v>2.4</v>
      </c>
      <c r="CB88" s="105">
        <v>16</v>
      </c>
      <c r="CC88" s="105">
        <v>63.900000000000006</v>
      </c>
      <c r="CD88" s="105">
        <v>20.099999999999998</v>
      </c>
    </row>
    <row r="89" spans="1:82" s="82" customFormat="1" x14ac:dyDescent="0.25">
      <c r="A89" s="80" t="s">
        <v>1892</v>
      </c>
      <c r="B89" s="80" t="s">
        <v>1893</v>
      </c>
      <c r="C89" s="80" t="s">
        <v>1894</v>
      </c>
      <c r="D89" s="80" t="s">
        <v>571</v>
      </c>
      <c r="E89" s="80" t="s">
        <v>572</v>
      </c>
      <c r="F89" s="80" t="s">
        <v>542</v>
      </c>
      <c r="G89" s="80" t="s">
        <v>1895</v>
      </c>
      <c r="H89" s="80" t="s">
        <v>1896</v>
      </c>
      <c r="I89" s="114" t="s">
        <v>1896</v>
      </c>
      <c r="J89" s="80" t="s">
        <v>2111</v>
      </c>
      <c r="K89" s="80" t="s">
        <v>2111</v>
      </c>
      <c r="L89" s="97">
        <v>388.15250562300741</v>
      </c>
      <c r="M89" s="91">
        <v>33750</v>
      </c>
      <c r="N89" s="81">
        <v>86.950359745402864</v>
      </c>
      <c r="O89" s="91">
        <v>13549</v>
      </c>
      <c r="P89" s="81">
        <v>2.4691859177799098</v>
      </c>
      <c r="Q89" s="91">
        <v>33455</v>
      </c>
      <c r="R89" s="91">
        <v>1103</v>
      </c>
      <c r="S89" s="91">
        <v>827</v>
      </c>
      <c r="T89" s="91">
        <v>914</v>
      </c>
      <c r="U89" s="91">
        <v>788</v>
      </c>
      <c r="V89" s="91">
        <v>639</v>
      </c>
      <c r="W89" s="91">
        <v>889</v>
      </c>
      <c r="X89" s="91">
        <v>564</v>
      </c>
      <c r="Y89" s="91">
        <v>803</v>
      </c>
      <c r="Z89" s="91">
        <v>689</v>
      </c>
      <c r="AA89" s="91">
        <v>829</v>
      </c>
      <c r="AB89" s="91">
        <v>1367</v>
      </c>
      <c r="AC89" s="91">
        <v>1479</v>
      </c>
      <c r="AD89" s="91">
        <v>1075</v>
      </c>
      <c r="AE89" s="91">
        <v>610</v>
      </c>
      <c r="AF89" s="91">
        <v>615</v>
      </c>
      <c r="AG89" s="91">
        <v>358</v>
      </c>
      <c r="AH89" s="81">
        <v>20.990479002140379</v>
      </c>
      <c r="AI89" s="81">
        <v>10.53214259354934</v>
      </c>
      <c r="AJ89" s="81">
        <v>21.735921470219203</v>
      </c>
      <c r="AK89" s="81">
        <v>6.118532733043029</v>
      </c>
      <c r="AL89" s="81">
        <v>40.62292420104805</v>
      </c>
      <c r="AM89" s="91">
        <v>27162</v>
      </c>
      <c r="AN89" s="91">
        <v>48315</v>
      </c>
      <c r="AO89" s="81">
        <v>48.173296922282091</v>
      </c>
      <c r="AP89" s="91">
        <v>13549</v>
      </c>
      <c r="AQ89" s="91">
        <v>2084</v>
      </c>
      <c r="AR89" s="91">
        <v>10544</v>
      </c>
      <c r="AS89" s="91">
        <v>3005</v>
      </c>
      <c r="AT89" s="91">
        <v>452</v>
      </c>
      <c r="AU89" s="91">
        <v>421</v>
      </c>
      <c r="AV89" s="91">
        <v>1498</v>
      </c>
      <c r="AW89" s="91">
        <v>996</v>
      </c>
      <c r="AX89" s="91">
        <v>627</v>
      </c>
      <c r="AY89" s="91">
        <v>578</v>
      </c>
      <c r="AZ89" s="91">
        <v>1248</v>
      </c>
      <c r="BA89" s="91">
        <v>493</v>
      </c>
      <c r="BB89" s="91">
        <v>211</v>
      </c>
      <c r="BC89" s="91">
        <v>1662</v>
      </c>
      <c r="BD89" s="91">
        <v>429</v>
      </c>
      <c r="BE89" s="91">
        <v>53</v>
      </c>
      <c r="BF89" s="91">
        <v>3827</v>
      </c>
      <c r="BG89" s="91">
        <v>203</v>
      </c>
      <c r="BH89" s="91">
        <v>70</v>
      </c>
      <c r="BI89" s="81">
        <v>17.78729057495018</v>
      </c>
      <c r="BJ89" s="103">
        <v>5.8</v>
      </c>
      <c r="BK89" s="103">
        <v>5.9</v>
      </c>
      <c r="BL89" s="103">
        <v>6.1</v>
      </c>
      <c r="BM89" s="103">
        <v>5.7</v>
      </c>
      <c r="BN89" s="103">
        <v>5.5</v>
      </c>
      <c r="BO89" s="103">
        <v>5.7</v>
      </c>
      <c r="BP89" s="103">
        <v>6.5</v>
      </c>
      <c r="BQ89" s="103">
        <v>6.2</v>
      </c>
      <c r="BR89" s="103">
        <v>6.2</v>
      </c>
      <c r="BS89" s="103">
        <v>6.5</v>
      </c>
      <c r="BT89" s="103">
        <v>7.2</v>
      </c>
      <c r="BU89" s="103">
        <v>7.5</v>
      </c>
      <c r="BV89" s="103">
        <v>7</v>
      </c>
      <c r="BW89" s="103">
        <v>6.5</v>
      </c>
      <c r="BX89" s="103">
        <v>3.8</v>
      </c>
      <c r="BY89" s="103">
        <v>3.5</v>
      </c>
      <c r="BZ89" s="103">
        <v>2</v>
      </c>
      <c r="CA89" s="103">
        <v>2.4</v>
      </c>
      <c r="CB89" s="103">
        <v>17.799999999999997</v>
      </c>
      <c r="CC89" s="103">
        <v>64</v>
      </c>
      <c r="CD89" s="103">
        <v>18.2</v>
      </c>
    </row>
    <row r="90" spans="1:82" x14ac:dyDescent="0.25">
      <c r="A90" s="69" t="s">
        <v>568</v>
      </c>
      <c r="B90" s="69" t="s">
        <v>569</v>
      </c>
      <c r="C90" s="69" t="s">
        <v>570</v>
      </c>
      <c r="D90" s="69" t="s">
        <v>571</v>
      </c>
      <c r="E90" s="69" t="s">
        <v>572</v>
      </c>
      <c r="F90" s="69" t="s">
        <v>542</v>
      </c>
      <c r="G90" s="69" t="s">
        <v>573</v>
      </c>
      <c r="H90" s="69" t="s">
        <v>574</v>
      </c>
      <c r="I90" s="115" t="s">
        <v>574</v>
      </c>
      <c r="J90" s="69">
        <v>5401900</v>
      </c>
      <c r="K90" s="69" t="s">
        <v>117</v>
      </c>
      <c r="L90" s="98">
        <v>1.0560446847504454</v>
      </c>
      <c r="M90" s="92">
        <v>604</v>
      </c>
      <c r="N90" s="70">
        <v>571.94549503625558</v>
      </c>
      <c r="O90" s="92">
        <v>242</v>
      </c>
      <c r="P90" s="70">
        <v>2.5</v>
      </c>
      <c r="Q90" s="92">
        <v>604</v>
      </c>
      <c r="R90" s="92">
        <v>27</v>
      </c>
      <c r="S90" s="92">
        <v>28</v>
      </c>
      <c r="T90" s="92">
        <v>25</v>
      </c>
      <c r="U90" s="92">
        <v>14</v>
      </c>
      <c r="V90" s="92">
        <v>27</v>
      </c>
      <c r="W90" s="92">
        <v>22</v>
      </c>
      <c r="X90" s="92">
        <v>12</v>
      </c>
      <c r="Y90" s="92">
        <v>7</v>
      </c>
      <c r="Z90" s="92">
        <v>3</v>
      </c>
      <c r="AA90" s="92">
        <v>34</v>
      </c>
      <c r="AB90" s="92">
        <v>9</v>
      </c>
      <c r="AC90" s="92">
        <v>22</v>
      </c>
      <c r="AD90" s="92">
        <v>8</v>
      </c>
      <c r="AE90" s="92">
        <v>0</v>
      </c>
      <c r="AF90" s="92">
        <v>4</v>
      </c>
      <c r="AG90" s="92">
        <v>0</v>
      </c>
      <c r="AH90" s="70">
        <v>33.057851239669425</v>
      </c>
      <c r="AI90" s="70">
        <v>16.942148760330578</v>
      </c>
      <c r="AJ90" s="70">
        <v>18.181818181818183</v>
      </c>
      <c r="AK90" s="70">
        <v>14.049586776859504</v>
      </c>
      <c r="AL90" s="70">
        <v>17.768595041322314</v>
      </c>
      <c r="AM90" s="92">
        <v>16231</v>
      </c>
      <c r="AN90" s="92">
        <v>30000</v>
      </c>
      <c r="AO90" s="70">
        <v>66.942148760330582</v>
      </c>
      <c r="AP90" s="92">
        <v>242</v>
      </c>
      <c r="AQ90" s="92">
        <v>56</v>
      </c>
      <c r="AR90" s="92">
        <v>102</v>
      </c>
      <c r="AS90" s="92">
        <v>140</v>
      </c>
      <c r="AT90" s="92">
        <v>7</v>
      </c>
      <c r="AU90" s="92">
        <v>3</v>
      </c>
      <c r="AV90" s="92">
        <v>68</v>
      </c>
      <c r="AW90" s="92">
        <v>9</v>
      </c>
      <c r="AX90" s="92">
        <v>25</v>
      </c>
      <c r="AY90" s="92">
        <v>17</v>
      </c>
      <c r="AZ90" s="92">
        <v>12</v>
      </c>
      <c r="BA90" s="92">
        <v>7</v>
      </c>
      <c r="BB90" s="92">
        <v>3</v>
      </c>
      <c r="BC90" s="92">
        <v>35</v>
      </c>
      <c r="BD90" s="92">
        <v>0</v>
      </c>
      <c r="BE90" s="92">
        <v>0</v>
      </c>
      <c r="BF90" s="92">
        <v>34</v>
      </c>
      <c r="BG90" s="92">
        <v>0</v>
      </c>
      <c r="BH90" s="92">
        <v>0</v>
      </c>
      <c r="BI90" s="70">
        <v>36.363636363636367</v>
      </c>
      <c r="BJ90" s="104">
        <v>5</v>
      </c>
      <c r="BK90" s="104">
        <v>13.4</v>
      </c>
      <c r="BL90" s="104">
        <v>3.5</v>
      </c>
      <c r="BM90" s="104">
        <v>3.8</v>
      </c>
      <c r="BN90" s="104">
        <v>4.0999999999999996</v>
      </c>
      <c r="BO90" s="104">
        <v>12.7</v>
      </c>
      <c r="BP90" s="104">
        <v>10.4</v>
      </c>
      <c r="BQ90" s="104">
        <v>5.0999999999999996</v>
      </c>
      <c r="BR90" s="104">
        <v>9.6</v>
      </c>
      <c r="BS90" s="104">
        <v>4.3</v>
      </c>
      <c r="BT90" s="104">
        <v>7.3</v>
      </c>
      <c r="BU90" s="104">
        <v>7.1</v>
      </c>
      <c r="BV90" s="104">
        <v>5.5</v>
      </c>
      <c r="BW90" s="104">
        <v>4.8</v>
      </c>
      <c r="BX90" s="104">
        <v>0.5</v>
      </c>
      <c r="BY90" s="104">
        <v>0.7</v>
      </c>
      <c r="BZ90" s="104">
        <v>1.3</v>
      </c>
      <c r="CA90" s="104">
        <v>0.8</v>
      </c>
      <c r="CB90" s="104">
        <v>21.9</v>
      </c>
      <c r="CC90" s="104">
        <v>69.899999999999991</v>
      </c>
      <c r="CD90" s="104">
        <v>8.1</v>
      </c>
    </row>
    <row r="91" spans="1:82" x14ac:dyDescent="0.25">
      <c r="A91" s="69" t="s">
        <v>726</v>
      </c>
      <c r="B91" s="69" t="s">
        <v>727</v>
      </c>
      <c r="C91" s="69" t="s">
        <v>728</v>
      </c>
      <c r="D91" s="69" t="s">
        <v>571</v>
      </c>
      <c r="E91" s="69" t="s">
        <v>572</v>
      </c>
      <c r="F91" s="69" t="s">
        <v>542</v>
      </c>
      <c r="G91" s="69" t="s">
        <v>729</v>
      </c>
      <c r="H91" s="69" t="s">
        <v>730</v>
      </c>
      <c r="I91" s="115" t="s">
        <v>730</v>
      </c>
      <c r="J91" s="69">
        <v>5410180</v>
      </c>
      <c r="K91" s="69" t="s">
        <v>141</v>
      </c>
      <c r="L91" s="98">
        <v>10.779450606306675</v>
      </c>
      <c r="M91" s="92">
        <v>8382</v>
      </c>
      <c r="N91" s="70">
        <v>777.59064966594758</v>
      </c>
      <c r="O91" s="92">
        <v>3449</v>
      </c>
      <c r="P91" s="70">
        <v>2.4</v>
      </c>
      <c r="Q91" s="92">
        <v>8281</v>
      </c>
      <c r="R91" s="92">
        <v>79</v>
      </c>
      <c r="S91" s="92">
        <v>19</v>
      </c>
      <c r="T91" s="92">
        <v>87</v>
      </c>
      <c r="U91" s="92">
        <v>115</v>
      </c>
      <c r="V91" s="92">
        <v>75</v>
      </c>
      <c r="W91" s="92">
        <v>137</v>
      </c>
      <c r="X91" s="92">
        <v>79</v>
      </c>
      <c r="Y91" s="92">
        <v>178</v>
      </c>
      <c r="Z91" s="92">
        <v>132</v>
      </c>
      <c r="AA91" s="92">
        <v>307</v>
      </c>
      <c r="AB91" s="92">
        <v>372</v>
      </c>
      <c r="AC91" s="92">
        <v>522</v>
      </c>
      <c r="AD91" s="92">
        <v>324</v>
      </c>
      <c r="AE91" s="92">
        <v>420</v>
      </c>
      <c r="AF91" s="92">
        <v>261</v>
      </c>
      <c r="AG91" s="92">
        <v>342</v>
      </c>
      <c r="AH91" s="70">
        <v>5.3638735865468252</v>
      </c>
      <c r="AI91" s="70">
        <v>5.5088431429399831</v>
      </c>
      <c r="AJ91" s="70">
        <v>15.250797332560161</v>
      </c>
      <c r="AK91" s="70">
        <v>8.9011307625398661</v>
      </c>
      <c r="AL91" s="70">
        <v>64.975355175413156</v>
      </c>
      <c r="AM91" s="92">
        <v>43156</v>
      </c>
      <c r="AN91" s="92">
        <v>82359</v>
      </c>
      <c r="AO91" s="70">
        <v>22.296317773267614</v>
      </c>
      <c r="AP91" s="92">
        <v>3449</v>
      </c>
      <c r="AQ91" s="92">
        <v>399</v>
      </c>
      <c r="AR91" s="92">
        <v>2849</v>
      </c>
      <c r="AS91" s="92">
        <v>600</v>
      </c>
      <c r="AT91" s="92">
        <v>9</v>
      </c>
      <c r="AU91" s="92">
        <v>14</v>
      </c>
      <c r="AV91" s="92">
        <v>133</v>
      </c>
      <c r="AW91" s="92">
        <v>117</v>
      </c>
      <c r="AX91" s="92">
        <v>63</v>
      </c>
      <c r="AY91" s="92">
        <v>144</v>
      </c>
      <c r="AZ91" s="92">
        <v>209</v>
      </c>
      <c r="BA91" s="92">
        <v>121</v>
      </c>
      <c r="BB91" s="92">
        <v>59</v>
      </c>
      <c r="BC91" s="92">
        <v>351</v>
      </c>
      <c r="BD91" s="92">
        <v>218</v>
      </c>
      <c r="BE91" s="92">
        <v>95</v>
      </c>
      <c r="BF91" s="92">
        <v>1557</v>
      </c>
      <c r="BG91" s="92">
        <v>250</v>
      </c>
      <c r="BH91" s="92">
        <v>12</v>
      </c>
      <c r="BI91" s="70">
        <v>12.844302696433749</v>
      </c>
      <c r="BJ91" s="104">
        <v>6.6</v>
      </c>
      <c r="BK91" s="104">
        <v>3.6</v>
      </c>
      <c r="BL91" s="104">
        <v>6.4</v>
      </c>
      <c r="BM91" s="104">
        <v>5.8</v>
      </c>
      <c r="BN91" s="104">
        <v>3.4</v>
      </c>
      <c r="BO91" s="104">
        <v>4.7</v>
      </c>
      <c r="BP91" s="104">
        <v>7.2</v>
      </c>
      <c r="BQ91" s="104">
        <v>6.3</v>
      </c>
      <c r="BR91" s="104">
        <v>6.5</v>
      </c>
      <c r="BS91" s="104">
        <v>6.5</v>
      </c>
      <c r="BT91" s="104">
        <v>7.2</v>
      </c>
      <c r="BU91" s="104">
        <v>7</v>
      </c>
      <c r="BV91" s="104">
        <v>7.7</v>
      </c>
      <c r="BW91" s="104">
        <v>6.4</v>
      </c>
      <c r="BX91" s="104">
        <v>2.9</v>
      </c>
      <c r="BY91" s="104">
        <v>4.7</v>
      </c>
      <c r="BZ91" s="104">
        <v>2.5</v>
      </c>
      <c r="CA91" s="104">
        <v>4.4000000000000004</v>
      </c>
      <c r="CB91" s="104">
        <v>16.600000000000001</v>
      </c>
      <c r="CC91" s="104">
        <v>62.300000000000004</v>
      </c>
      <c r="CD91" s="104">
        <v>20.9</v>
      </c>
    </row>
    <row r="92" spans="1:82" x14ac:dyDescent="0.25">
      <c r="A92" s="69" t="s">
        <v>825</v>
      </c>
      <c r="B92" s="69" t="s">
        <v>826</v>
      </c>
      <c r="C92" s="69" t="s">
        <v>827</v>
      </c>
      <c r="D92" s="69" t="s">
        <v>571</v>
      </c>
      <c r="E92" s="69" t="s">
        <v>572</v>
      </c>
      <c r="F92" s="69" t="s">
        <v>542</v>
      </c>
      <c r="G92" s="69" t="s">
        <v>828</v>
      </c>
      <c r="H92" s="69" t="s">
        <v>829</v>
      </c>
      <c r="I92" s="115" t="s">
        <v>829</v>
      </c>
      <c r="J92" s="69">
        <v>5415628</v>
      </c>
      <c r="K92" s="69" t="s">
        <v>158</v>
      </c>
      <c r="L92" s="98">
        <v>9.7251786293455069</v>
      </c>
      <c r="M92" s="92">
        <v>15963</v>
      </c>
      <c r="N92" s="70">
        <v>1641.409439188295</v>
      </c>
      <c r="O92" s="92">
        <v>6371</v>
      </c>
      <c r="P92" s="70">
        <v>2.46</v>
      </c>
      <c r="Q92" s="92">
        <v>15645</v>
      </c>
      <c r="R92" s="92">
        <v>752</v>
      </c>
      <c r="S92" s="92">
        <v>440</v>
      </c>
      <c r="T92" s="92">
        <v>532</v>
      </c>
      <c r="U92" s="92">
        <v>327</v>
      </c>
      <c r="V92" s="92">
        <v>414</v>
      </c>
      <c r="W92" s="92">
        <v>390</v>
      </c>
      <c r="X92" s="92">
        <v>328</v>
      </c>
      <c r="Y92" s="92">
        <v>391</v>
      </c>
      <c r="Z92" s="92">
        <v>294</v>
      </c>
      <c r="AA92" s="92">
        <v>420</v>
      </c>
      <c r="AB92" s="92">
        <v>686</v>
      </c>
      <c r="AC92" s="92">
        <v>607</v>
      </c>
      <c r="AD92" s="92">
        <v>413</v>
      </c>
      <c r="AE92" s="92">
        <v>136</v>
      </c>
      <c r="AF92" s="92">
        <v>112</v>
      </c>
      <c r="AG92" s="92">
        <v>129</v>
      </c>
      <c r="AH92" s="70">
        <v>27.060116151310627</v>
      </c>
      <c r="AI92" s="70">
        <v>11.630827185685137</v>
      </c>
      <c r="AJ92" s="70">
        <v>22.021660649819495</v>
      </c>
      <c r="AK92" s="70">
        <v>6.5923716841940037</v>
      </c>
      <c r="AL92" s="70">
        <v>32.695024328990741</v>
      </c>
      <c r="AM92" s="92">
        <v>22083</v>
      </c>
      <c r="AN92" s="92">
        <v>40068</v>
      </c>
      <c r="AO92" s="70">
        <v>56.09794380787946</v>
      </c>
      <c r="AP92" s="92">
        <v>6371</v>
      </c>
      <c r="AQ92" s="92">
        <v>1024</v>
      </c>
      <c r="AR92" s="92">
        <v>4016</v>
      </c>
      <c r="AS92" s="92">
        <v>2355</v>
      </c>
      <c r="AT92" s="92">
        <v>129</v>
      </c>
      <c r="AU92" s="92">
        <v>267</v>
      </c>
      <c r="AV92" s="92">
        <v>1161</v>
      </c>
      <c r="AW92" s="92">
        <v>515</v>
      </c>
      <c r="AX92" s="92">
        <v>286</v>
      </c>
      <c r="AY92" s="92">
        <v>322</v>
      </c>
      <c r="AZ92" s="92">
        <v>642</v>
      </c>
      <c r="BA92" s="92">
        <v>283</v>
      </c>
      <c r="BB92" s="92">
        <v>46</v>
      </c>
      <c r="BC92" s="92">
        <v>851</v>
      </c>
      <c r="BD92" s="92">
        <v>181</v>
      </c>
      <c r="BE92" s="92">
        <v>19</v>
      </c>
      <c r="BF92" s="92">
        <v>1369</v>
      </c>
      <c r="BG92" s="92">
        <v>11</v>
      </c>
      <c r="BH92" s="92">
        <v>0</v>
      </c>
      <c r="BI92" s="70">
        <v>24.297598493172188</v>
      </c>
      <c r="BJ92" s="104">
        <v>5.7</v>
      </c>
      <c r="BK92" s="104">
        <v>6.8</v>
      </c>
      <c r="BL92" s="104">
        <v>6.5</v>
      </c>
      <c r="BM92" s="104">
        <v>4.9000000000000004</v>
      </c>
      <c r="BN92" s="104">
        <v>5.7</v>
      </c>
      <c r="BO92" s="104">
        <v>7.2</v>
      </c>
      <c r="BP92" s="104">
        <v>8.8000000000000007</v>
      </c>
      <c r="BQ92" s="104">
        <v>7</v>
      </c>
      <c r="BR92" s="104">
        <v>5</v>
      </c>
      <c r="BS92" s="104">
        <v>6.3</v>
      </c>
      <c r="BT92" s="104">
        <v>6.2</v>
      </c>
      <c r="BU92" s="104">
        <v>8.6</v>
      </c>
      <c r="BV92" s="104">
        <v>6.3</v>
      </c>
      <c r="BW92" s="104">
        <v>5.3</v>
      </c>
      <c r="BX92" s="104">
        <v>2.5</v>
      </c>
      <c r="BY92" s="104">
        <v>2.4</v>
      </c>
      <c r="BZ92" s="104">
        <v>1.7</v>
      </c>
      <c r="CA92" s="104">
        <v>3.2</v>
      </c>
      <c r="CB92" s="104">
        <v>19</v>
      </c>
      <c r="CC92" s="104">
        <v>66</v>
      </c>
      <c r="CD92" s="104">
        <v>15.099999999999998</v>
      </c>
    </row>
    <row r="93" spans="1:82" x14ac:dyDescent="0.25">
      <c r="A93" s="69" t="s">
        <v>1202</v>
      </c>
      <c r="B93" s="69" t="s">
        <v>1203</v>
      </c>
      <c r="C93" s="69" t="s">
        <v>1204</v>
      </c>
      <c r="D93" s="69" t="s">
        <v>571</v>
      </c>
      <c r="E93" s="69" t="s">
        <v>572</v>
      </c>
      <c r="F93" s="69" t="s">
        <v>542</v>
      </c>
      <c r="G93" s="69" t="s">
        <v>1205</v>
      </c>
      <c r="H93" s="69" t="s">
        <v>1206</v>
      </c>
      <c r="I93" s="115" t="s">
        <v>1206</v>
      </c>
      <c r="J93" s="69">
        <v>5448748</v>
      </c>
      <c r="K93" s="69" t="s">
        <v>226</v>
      </c>
      <c r="L93" s="98">
        <v>0.97024933903641974</v>
      </c>
      <c r="M93" s="92">
        <v>500</v>
      </c>
      <c r="N93" s="70">
        <v>515.33145129123534</v>
      </c>
      <c r="O93" s="92">
        <v>175</v>
      </c>
      <c r="P93" s="70">
        <v>2.86</v>
      </c>
      <c r="Q93" s="92">
        <v>500</v>
      </c>
      <c r="R93" s="92">
        <v>10</v>
      </c>
      <c r="S93" s="92">
        <v>0</v>
      </c>
      <c r="T93" s="92">
        <v>8</v>
      </c>
      <c r="U93" s="92">
        <v>4</v>
      </c>
      <c r="V93" s="92">
        <v>7</v>
      </c>
      <c r="W93" s="92">
        <v>11</v>
      </c>
      <c r="X93" s="92">
        <v>10</v>
      </c>
      <c r="Y93" s="92">
        <v>7</v>
      </c>
      <c r="Z93" s="92">
        <v>15</v>
      </c>
      <c r="AA93" s="92">
        <v>19</v>
      </c>
      <c r="AB93" s="92">
        <v>20</v>
      </c>
      <c r="AC93" s="92">
        <v>34</v>
      </c>
      <c r="AD93" s="92">
        <v>6</v>
      </c>
      <c r="AE93" s="92">
        <v>8</v>
      </c>
      <c r="AF93" s="92">
        <v>13</v>
      </c>
      <c r="AG93" s="92">
        <v>3</v>
      </c>
      <c r="AH93" s="70">
        <v>10.285714285714285</v>
      </c>
      <c r="AI93" s="70">
        <v>6.2857142857142865</v>
      </c>
      <c r="AJ93" s="70">
        <v>24.571428571428573</v>
      </c>
      <c r="AK93" s="70">
        <v>10.857142857142858</v>
      </c>
      <c r="AL93" s="70">
        <v>48</v>
      </c>
      <c r="AM93" s="92">
        <v>24628</v>
      </c>
      <c r="AN93" s="92">
        <v>58250</v>
      </c>
      <c r="AO93" s="70">
        <v>32.571428571428577</v>
      </c>
      <c r="AP93" s="92">
        <v>175</v>
      </c>
      <c r="AQ93" s="92">
        <v>43</v>
      </c>
      <c r="AR93" s="92">
        <v>145</v>
      </c>
      <c r="AS93" s="92">
        <v>30</v>
      </c>
      <c r="AT93" s="92">
        <v>4</v>
      </c>
      <c r="AU93" s="92">
        <v>4</v>
      </c>
      <c r="AV93" s="92">
        <v>5</v>
      </c>
      <c r="AW93" s="92">
        <v>9</v>
      </c>
      <c r="AX93" s="92">
        <v>6</v>
      </c>
      <c r="AY93" s="92">
        <v>7</v>
      </c>
      <c r="AZ93" s="92">
        <v>20</v>
      </c>
      <c r="BA93" s="92">
        <v>10</v>
      </c>
      <c r="BB93" s="92">
        <v>2</v>
      </c>
      <c r="BC93" s="92">
        <v>18</v>
      </c>
      <c r="BD93" s="92">
        <v>14</v>
      </c>
      <c r="BE93" s="92">
        <v>0</v>
      </c>
      <c r="BF93" s="92">
        <v>60</v>
      </c>
      <c r="BG93" s="92">
        <v>4</v>
      </c>
      <c r="BH93" s="92">
        <v>0</v>
      </c>
      <c r="BI93" s="70">
        <v>8</v>
      </c>
      <c r="BJ93" s="104">
        <v>6.8</v>
      </c>
      <c r="BK93" s="104">
        <v>7.6</v>
      </c>
      <c r="BL93" s="104">
        <v>4.8</v>
      </c>
      <c r="BM93" s="104">
        <v>7</v>
      </c>
      <c r="BN93" s="104">
        <v>6.8</v>
      </c>
      <c r="BO93" s="104">
        <v>6.2</v>
      </c>
      <c r="BP93" s="104">
        <v>5.8</v>
      </c>
      <c r="BQ93" s="104">
        <v>7</v>
      </c>
      <c r="BR93" s="104">
        <v>6.8</v>
      </c>
      <c r="BS93" s="104">
        <v>4.8</v>
      </c>
      <c r="BT93" s="104">
        <v>5</v>
      </c>
      <c r="BU93" s="104">
        <v>9.4</v>
      </c>
      <c r="BV93" s="104">
        <v>6.2</v>
      </c>
      <c r="BW93" s="104">
        <v>3.4</v>
      </c>
      <c r="BX93" s="104">
        <v>6</v>
      </c>
      <c r="BY93" s="104">
        <v>5</v>
      </c>
      <c r="BZ93" s="104">
        <v>0.4</v>
      </c>
      <c r="CA93" s="104">
        <v>1</v>
      </c>
      <c r="CB93" s="104">
        <v>19.2</v>
      </c>
      <c r="CC93" s="104">
        <v>64.999999999999986</v>
      </c>
      <c r="CD93" s="104">
        <v>15.8</v>
      </c>
    </row>
    <row r="94" spans="1:82" x14ac:dyDescent="0.25">
      <c r="A94" s="69" t="s">
        <v>1207</v>
      </c>
      <c r="B94" s="69" t="s">
        <v>1208</v>
      </c>
      <c r="C94" s="69" t="s">
        <v>1209</v>
      </c>
      <c r="D94" s="69" t="s">
        <v>571</v>
      </c>
      <c r="E94" s="69" t="s">
        <v>572</v>
      </c>
      <c r="F94" s="69" t="s">
        <v>542</v>
      </c>
      <c r="G94" s="69" t="s">
        <v>1210</v>
      </c>
      <c r="H94" s="69" t="s">
        <v>1211</v>
      </c>
      <c r="I94" s="115" t="s">
        <v>1211</v>
      </c>
      <c r="J94" s="69">
        <v>5449252</v>
      </c>
      <c r="K94" s="69" t="s">
        <v>227</v>
      </c>
      <c r="L94" s="98">
        <v>0.5029356275558956</v>
      </c>
      <c r="M94" s="92">
        <v>863</v>
      </c>
      <c r="N94" s="70">
        <v>1715.9253644326227</v>
      </c>
      <c r="O94" s="92">
        <v>331</v>
      </c>
      <c r="P94" s="70">
        <v>2.61</v>
      </c>
      <c r="Q94" s="92">
        <v>863</v>
      </c>
      <c r="R94" s="92">
        <v>28</v>
      </c>
      <c r="S94" s="92">
        <v>30</v>
      </c>
      <c r="T94" s="92">
        <v>8</v>
      </c>
      <c r="U94" s="92">
        <v>14</v>
      </c>
      <c r="V94" s="92">
        <v>13</v>
      </c>
      <c r="W94" s="92">
        <v>38</v>
      </c>
      <c r="X94" s="92">
        <v>17</v>
      </c>
      <c r="Y94" s="92">
        <v>6</v>
      </c>
      <c r="Z94" s="92">
        <v>15</v>
      </c>
      <c r="AA94" s="92">
        <v>29</v>
      </c>
      <c r="AB94" s="92">
        <v>25</v>
      </c>
      <c r="AC94" s="92">
        <v>46</v>
      </c>
      <c r="AD94" s="92">
        <v>18</v>
      </c>
      <c r="AE94" s="92">
        <v>20</v>
      </c>
      <c r="AF94" s="92">
        <v>21</v>
      </c>
      <c r="AG94" s="92">
        <v>3</v>
      </c>
      <c r="AH94" s="70">
        <v>19.939577039274926</v>
      </c>
      <c r="AI94" s="70">
        <v>8.1570996978851973</v>
      </c>
      <c r="AJ94" s="70">
        <v>22.9607250755287</v>
      </c>
      <c r="AK94" s="70">
        <v>8.761329305135952</v>
      </c>
      <c r="AL94" s="70">
        <v>40.181268882175225</v>
      </c>
      <c r="AM94" s="92">
        <v>25213</v>
      </c>
      <c r="AN94" s="92">
        <v>49417</v>
      </c>
      <c r="AO94" s="70">
        <v>46.525679758308158</v>
      </c>
      <c r="AP94" s="92">
        <v>331</v>
      </c>
      <c r="AQ94" s="92">
        <v>39</v>
      </c>
      <c r="AR94" s="92">
        <v>255</v>
      </c>
      <c r="AS94" s="92">
        <v>76</v>
      </c>
      <c r="AT94" s="92">
        <v>5</v>
      </c>
      <c r="AU94" s="92">
        <v>13</v>
      </c>
      <c r="AV94" s="92">
        <v>31</v>
      </c>
      <c r="AW94" s="92">
        <v>29</v>
      </c>
      <c r="AX94" s="92">
        <v>20</v>
      </c>
      <c r="AY94" s="92">
        <v>15</v>
      </c>
      <c r="AZ94" s="92">
        <v>31</v>
      </c>
      <c r="BA94" s="92">
        <v>1</v>
      </c>
      <c r="BB94" s="92">
        <v>0</v>
      </c>
      <c r="BC94" s="92">
        <v>45</v>
      </c>
      <c r="BD94" s="92">
        <v>9</v>
      </c>
      <c r="BE94" s="92">
        <v>0</v>
      </c>
      <c r="BF94" s="92">
        <v>102</v>
      </c>
      <c r="BG94" s="92">
        <v>6</v>
      </c>
      <c r="BH94" s="92">
        <v>0</v>
      </c>
      <c r="BI94" s="70">
        <v>13.897280966767372</v>
      </c>
      <c r="BJ94" s="104">
        <v>8.6999999999999993</v>
      </c>
      <c r="BK94" s="104">
        <v>4.2</v>
      </c>
      <c r="BL94" s="104">
        <v>4.5999999999999996</v>
      </c>
      <c r="BM94" s="104">
        <v>6.5</v>
      </c>
      <c r="BN94" s="104">
        <v>9.3000000000000007</v>
      </c>
      <c r="BO94" s="104">
        <v>6.4</v>
      </c>
      <c r="BP94" s="104">
        <v>3.1</v>
      </c>
      <c r="BQ94" s="104">
        <v>6.7</v>
      </c>
      <c r="BR94" s="104">
        <v>3</v>
      </c>
      <c r="BS94" s="104">
        <v>6.7</v>
      </c>
      <c r="BT94" s="104">
        <v>10.4</v>
      </c>
      <c r="BU94" s="104">
        <v>9.3000000000000007</v>
      </c>
      <c r="BV94" s="104">
        <v>6.4</v>
      </c>
      <c r="BW94" s="104">
        <v>3.6</v>
      </c>
      <c r="BX94" s="104">
        <v>4.4000000000000004</v>
      </c>
      <c r="BY94" s="104">
        <v>3.6</v>
      </c>
      <c r="BZ94" s="104">
        <v>2.1</v>
      </c>
      <c r="CA94" s="104">
        <v>1</v>
      </c>
      <c r="CB94" s="104">
        <v>17.5</v>
      </c>
      <c r="CC94" s="104">
        <v>67.800000000000011</v>
      </c>
      <c r="CD94" s="104">
        <v>14.7</v>
      </c>
    </row>
    <row r="95" spans="1:82" x14ac:dyDescent="0.25">
      <c r="A95" s="69" t="s">
        <v>1382</v>
      </c>
      <c r="B95" s="69" t="s">
        <v>1383</v>
      </c>
      <c r="C95" s="69" t="s">
        <v>1384</v>
      </c>
      <c r="D95" s="69" t="s">
        <v>571</v>
      </c>
      <c r="E95" s="69" t="s">
        <v>572</v>
      </c>
      <c r="F95" s="69" t="s">
        <v>542</v>
      </c>
      <c r="G95" s="69" t="s">
        <v>1385</v>
      </c>
      <c r="H95" s="69" t="s">
        <v>1386</v>
      </c>
      <c r="I95" s="115" t="s">
        <v>1386</v>
      </c>
      <c r="J95" s="69">
        <v>5459836</v>
      </c>
      <c r="K95" s="69" t="s">
        <v>260</v>
      </c>
      <c r="L95" s="98">
        <v>0.88875572881486486</v>
      </c>
      <c r="M95" s="92">
        <v>1520</v>
      </c>
      <c r="N95" s="70">
        <v>1710.2562050732261</v>
      </c>
      <c r="O95" s="92">
        <v>702</v>
      </c>
      <c r="P95" s="70">
        <v>2.15</v>
      </c>
      <c r="Q95" s="92">
        <v>1510</v>
      </c>
      <c r="R95" s="92">
        <v>50</v>
      </c>
      <c r="S95" s="92">
        <v>28</v>
      </c>
      <c r="T95" s="92">
        <v>58</v>
      </c>
      <c r="U95" s="92">
        <v>36</v>
      </c>
      <c r="V95" s="92">
        <v>46</v>
      </c>
      <c r="W95" s="92">
        <v>31</v>
      </c>
      <c r="X95" s="92">
        <v>48</v>
      </c>
      <c r="Y95" s="92">
        <v>39</v>
      </c>
      <c r="Z95" s="92">
        <v>20</v>
      </c>
      <c r="AA95" s="92">
        <v>72</v>
      </c>
      <c r="AB95" s="92">
        <v>95</v>
      </c>
      <c r="AC95" s="92">
        <v>58</v>
      </c>
      <c r="AD95" s="92">
        <v>61</v>
      </c>
      <c r="AE95" s="92">
        <v>28</v>
      </c>
      <c r="AF95" s="92">
        <v>17</v>
      </c>
      <c r="AG95" s="92">
        <v>15</v>
      </c>
      <c r="AH95" s="70">
        <v>19.373219373219371</v>
      </c>
      <c r="AI95" s="70">
        <v>11.680911680911681</v>
      </c>
      <c r="AJ95" s="70">
        <v>19.658119658119659</v>
      </c>
      <c r="AK95" s="70">
        <v>10.256410256410255</v>
      </c>
      <c r="AL95" s="70">
        <v>39.03133903133903</v>
      </c>
      <c r="AM95" s="92">
        <v>28238</v>
      </c>
      <c r="AN95" s="92">
        <v>49219</v>
      </c>
      <c r="AO95" s="70">
        <v>47.863247863247864</v>
      </c>
      <c r="AP95" s="92">
        <v>702</v>
      </c>
      <c r="AQ95" s="92">
        <v>113</v>
      </c>
      <c r="AR95" s="92">
        <v>482</v>
      </c>
      <c r="AS95" s="92">
        <v>220</v>
      </c>
      <c r="AT95" s="92">
        <v>27</v>
      </c>
      <c r="AU95" s="92">
        <v>12</v>
      </c>
      <c r="AV95" s="92">
        <v>84</v>
      </c>
      <c r="AW95" s="92">
        <v>35</v>
      </c>
      <c r="AX95" s="92">
        <v>38</v>
      </c>
      <c r="AY95" s="92">
        <v>31</v>
      </c>
      <c r="AZ95" s="92">
        <v>58</v>
      </c>
      <c r="BA95" s="92">
        <v>25</v>
      </c>
      <c r="BB95" s="92">
        <v>21</v>
      </c>
      <c r="BC95" s="92">
        <v>129</v>
      </c>
      <c r="BD95" s="92">
        <v>36</v>
      </c>
      <c r="BE95" s="92">
        <v>0</v>
      </c>
      <c r="BF95" s="92">
        <v>172</v>
      </c>
      <c r="BG95" s="92">
        <v>7</v>
      </c>
      <c r="BH95" s="92">
        <v>0</v>
      </c>
      <c r="BI95" s="70">
        <v>19.373219373219371</v>
      </c>
      <c r="BJ95" s="104">
        <v>5.3</v>
      </c>
      <c r="BK95" s="104">
        <v>4</v>
      </c>
      <c r="BL95" s="104">
        <v>4.0999999999999996</v>
      </c>
      <c r="BM95" s="104">
        <v>6.7</v>
      </c>
      <c r="BN95" s="104">
        <v>8</v>
      </c>
      <c r="BO95" s="104">
        <v>6.3</v>
      </c>
      <c r="BP95" s="104">
        <v>5.5</v>
      </c>
      <c r="BQ95" s="104">
        <v>3.8</v>
      </c>
      <c r="BR95" s="104">
        <v>5.8</v>
      </c>
      <c r="BS95" s="104">
        <v>8.5</v>
      </c>
      <c r="BT95" s="104">
        <v>5.3</v>
      </c>
      <c r="BU95" s="104">
        <v>7.4</v>
      </c>
      <c r="BV95" s="104">
        <v>9</v>
      </c>
      <c r="BW95" s="104">
        <v>7.1</v>
      </c>
      <c r="BX95" s="104">
        <v>5.3</v>
      </c>
      <c r="BY95" s="104">
        <v>3.4</v>
      </c>
      <c r="BZ95" s="104">
        <v>1.9</v>
      </c>
      <c r="CA95" s="104">
        <v>2.6</v>
      </c>
      <c r="CB95" s="104">
        <v>13.4</v>
      </c>
      <c r="CC95" s="104">
        <v>66.3</v>
      </c>
      <c r="CD95" s="104">
        <v>20.3</v>
      </c>
    </row>
    <row r="96" spans="1:82" x14ac:dyDescent="0.25">
      <c r="A96" s="69" t="s">
        <v>1586</v>
      </c>
      <c r="B96" s="69" t="s">
        <v>1587</v>
      </c>
      <c r="C96" s="69" t="s">
        <v>1588</v>
      </c>
      <c r="D96" s="69" t="s">
        <v>571</v>
      </c>
      <c r="E96" s="69" t="s">
        <v>572</v>
      </c>
      <c r="F96" s="69" t="s">
        <v>542</v>
      </c>
      <c r="G96" s="69" t="s">
        <v>1589</v>
      </c>
      <c r="H96" s="69" t="s">
        <v>1590</v>
      </c>
      <c r="I96" s="115" t="s">
        <v>1590</v>
      </c>
      <c r="J96" s="69">
        <v>5471380</v>
      </c>
      <c r="K96" s="69" t="s">
        <v>299</v>
      </c>
      <c r="L96" s="98">
        <v>1.3336279602740515</v>
      </c>
      <c r="M96" s="92">
        <v>1625</v>
      </c>
      <c r="N96" s="70">
        <v>1218.4807520577729</v>
      </c>
      <c r="O96" s="92">
        <v>561</v>
      </c>
      <c r="P96" s="70">
        <v>2.59</v>
      </c>
      <c r="Q96" s="92">
        <v>1452</v>
      </c>
      <c r="R96" s="92">
        <v>42</v>
      </c>
      <c r="S96" s="92">
        <v>50</v>
      </c>
      <c r="T96" s="92">
        <v>30</v>
      </c>
      <c r="U96" s="92">
        <v>54</v>
      </c>
      <c r="V96" s="92">
        <v>32</v>
      </c>
      <c r="W96" s="92">
        <v>37</v>
      </c>
      <c r="X96" s="92">
        <v>41</v>
      </c>
      <c r="Y96" s="92">
        <v>36</v>
      </c>
      <c r="Z96" s="92">
        <v>40</v>
      </c>
      <c r="AA96" s="92">
        <v>29</v>
      </c>
      <c r="AB96" s="92">
        <v>85</v>
      </c>
      <c r="AC96" s="92">
        <v>36</v>
      </c>
      <c r="AD96" s="92">
        <v>19</v>
      </c>
      <c r="AE96" s="92">
        <v>12</v>
      </c>
      <c r="AF96" s="92">
        <v>14</v>
      </c>
      <c r="AG96" s="92">
        <v>4</v>
      </c>
      <c r="AH96" s="70">
        <v>21.746880570409981</v>
      </c>
      <c r="AI96" s="70">
        <v>15.32976827094474</v>
      </c>
      <c r="AJ96" s="70">
        <v>27.450980392156865</v>
      </c>
      <c r="AK96" s="70">
        <v>5.169340463458111</v>
      </c>
      <c r="AL96" s="70">
        <v>30.303030303030305</v>
      </c>
      <c r="AM96" s="92">
        <v>18061</v>
      </c>
      <c r="AN96" s="92">
        <v>39450</v>
      </c>
      <c r="AO96" s="70">
        <v>57.397504456327987</v>
      </c>
      <c r="AP96" s="92">
        <v>561</v>
      </c>
      <c r="AQ96" s="92">
        <v>197</v>
      </c>
      <c r="AR96" s="92">
        <v>413</v>
      </c>
      <c r="AS96" s="92">
        <v>148</v>
      </c>
      <c r="AT96" s="92">
        <v>10</v>
      </c>
      <c r="AU96" s="92">
        <v>25</v>
      </c>
      <c r="AV96" s="92">
        <v>63</v>
      </c>
      <c r="AW96" s="92">
        <v>60</v>
      </c>
      <c r="AX96" s="92">
        <v>27</v>
      </c>
      <c r="AY96" s="92">
        <v>31</v>
      </c>
      <c r="AZ96" s="92">
        <v>73</v>
      </c>
      <c r="BA96" s="92">
        <v>34</v>
      </c>
      <c r="BB96" s="92">
        <v>10</v>
      </c>
      <c r="BC96" s="92">
        <v>89</v>
      </c>
      <c r="BD96" s="92">
        <v>21</v>
      </c>
      <c r="BE96" s="92">
        <v>0</v>
      </c>
      <c r="BF96" s="92">
        <v>85</v>
      </c>
      <c r="BG96" s="92">
        <v>0</v>
      </c>
      <c r="BH96" s="92">
        <v>0</v>
      </c>
      <c r="BI96" s="70">
        <v>18.538324420677363</v>
      </c>
      <c r="BJ96" s="104">
        <v>7</v>
      </c>
      <c r="BK96" s="104">
        <v>5.9</v>
      </c>
      <c r="BL96" s="104">
        <v>6.2</v>
      </c>
      <c r="BM96" s="104">
        <v>15.3</v>
      </c>
      <c r="BN96" s="104">
        <v>11.5</v>
      </c>
      <c r="BO96" s="104">
        <v>2.2999999999999998</v>
      </c>
      <c r="BP96" s="104">
        <v>5.8</v>
      </c>
      <c r="BQ96" s="104">
        <v>6.5</v>
      </c>
      <c r="BR96" s="104">
        <v>4.4000000000000004</v>
      </c>
      <c r="BS96" s="104">
        <v>6.5</v>
      </c>
      <c r="BT96" s="104">
        <v>4.9000000000000004</v>
      </c>
      <c r="BU96" s="104">
        <v>3.8</v>
      </c>
      <c r="BV96" s="104">
        <v>7.5</v>
      </c>
      <c r="BW96" s="104">
        <v>4.4000000000000004</v>
      </c>
      <c r="BX96" s="104">
        <v>2.2000000000000002</v>
      </c>
      <c r="BY96" s="104">
        <v>3.1</v>
      </c>
      <c r="BZ96" s="104">
        <v>0.6</v>
      </c>
      <c r="CA96" s="104">
        <v>2.1</v>
      </c>
      <c r="CB96" s="104">
        <v>19.100000000000001</v>
      </c>
      <c r="CC96" s="104">
        <v>68.5</v>
      </c>
      <c r="CD96" s="104">
        <v>12.4</v>
      </c>
    </row>
    <row r="97" spans="1:82" x14ac:dyDescent="0.25">
      <c r="A97" s="69" t="s">
        <v>1601</v>
      </c>
      <c r="B97" s="69" t="s">
        <v>1602</v>
      </c>
      <c r="C97" s="69" t="s">
        <v>1603</v>
      </c>
      <c r="D97" s="69" t="s">
        <v>571</v>
      </c>
      <c r="E97" s="69" t="s">
        <v>572</v>
      </c>
      <c r="F97" s="69" t="s">
        <v>542</v>
      </c>
      <c r="G97" s="69" t="s">
        <v>1604</v>
      </c>
      <c r="H97" s="69" t="s">
        <v>1605</v>
      </c>
      <c r="I97" s="115" t="s">
        <v>1605</v>
      </c>
      <c r="J97" s="69">
        <v>5473636</v>
      </c>
      <c r="K97" s="69" t="s">
        <v>302</v>
      </c>
      <c r="L97" s="98">
        <v>1.6703914999404834</v>
      </c>
      <c r="M97" s="92">
        <v>2698</v>
      </c>
      <c r="N97" s="70">
        <v>1615.1902114540997</v>
      </c>
      <c r="O97" s="92">
        <v>1037</v>
      </c>
      <c r="P97" s="70">
        <v>2.6</v>
      </c>
      <c r="Q97" s="92">
        <v>2698</v>
      </c>
      <c r="R97" s="92">
        <v>77</v>
      </c>
      <c r="S97" s="92">
        <v>30</v>
      </c>
      <c r="T97" s="92">
        <v>19</v>
      </c>
      <c r="U97" s="92">
        <v>93</v>
      </c>
      <c r="V97" s="92">
        <v>64</v>
      </c>
      <c r="W97" s="92">
        <v>40</v>
      </c>
      <c r="X97" s="92">
        <v>65</v>
      </c>
      <c r="Y97" s="92">
        <v>31</v>
      </c>
      <c r="Z97" s="92">
        <v>41</v>
      </c>
      <c r="AA97" s="92">
        <v>118</v>
      </c>
      <c r="AB97" s="92">
        <v>162</v>
      </c>
      <c r="AC97" s="92">
        <v>143</v>
      </c>
      <c r="AD97" s="92">
        <v>77</v>
      </c>
      <c r="AE97" s="92">
        <v>8</v>
      </c>
      <c r="AF97" s="92">
        <v>53</v>
      </c>
      <c r="AG97" s="92">
        <v>16</v>
      </c>
      <c r="AH97" s="70">
        <v>12.150433944069432</v>
      </c>
      <c r="AI97" s="70">
        <v>15.139826422372227</v>
      </c>
      <c r="AJ97" s="70">
        <v>17.068466730954675</v>
      </c>
      <c r="AK97" s="70">
        <v>11.378977820636452</v>
      </c>
      <c r="AL97" s="70">
        <v>44.26229508196721</v>
      </c>
      <c r="AM97" s="92">
        <v>24818</v>
      </c>
      <c r="AN97" s="92">
        <v>55750</v>
      </c>
      <c r="AO97" s="70">
        <v>40.405014464802314</v>
      </c>
      <c r="AP97" s="92">
        <v>1037</v>
      </c>
      <c r="AQ97" s="92">
        <v>76</v>
      </c>
      <c r="AR97" s="92">
        <v>806</v>
      </c>
      <c r="AS97" s="92">
        <v>231</v>
      </c>
      <c r="AT97" s="92">
        <v>24</v>
      </c>
      <c r="AU97" s="92">
        <v>32</v>
      </c>
      <c r="AV97" s="92">
        <v>48</v>
      </c>
      <c r="AW97" s="92">
        <v>83</v>
      </c>
      <c r="AX97" s="92">
        <v>27</v>
      </c>
      <c r="AY97" s="92">
        <v>80</v>
      </c>
      <c r="AZ97" s="92">
        <v>99</v>
      </c>
      <c r="BA97" s="92">
        <v>26</v>
      </c>
      <c r="BB97" s="92">
        <v>5</v>
      </c>
      <c r="BC97" s="92">
        <v>221</v>
      </c>
      <c r="BD97" s="92">
        <v>59</v>
      </c>
      <c r="BE97" s="92">
        <v>0</v>
      </c>
      <c r="BF97" s="92">
        <v>284</v>
      </c>
      <c r="BG97" s="92">
        <v>8</v>
      </c>
      <c r="BH97" s="92">
        <v>0</v>
      </c>
      <c r="BI97" s="70">
        <v>12.825458052073287</v>
      </c>
      <c r="BJ97" s="104">
        <v>2.6</v>
      </c>
      <c r="BK97" s="104">
        <v>8.6999999999999993</v>
      </c>
      <c r="BL97" s="104">
        <v>7.7</v>
      </c>
      <c r="BM97" s="104">
        <v>6.6</v>
      </c>
      <c r="BN97" s="104">
        <v>6.6</v>
      </c>
      <c r="BO97" s="104">
        <v>4.2</v>
      </c>
      <c r="BP97" s="104">
        <v>5.8</v>
      </c>
      <c r="BQ97" s="104">
        <v>7.5</v>
      </c>
      <c r="BR97" s="104">
        <v>6.9</v>
      </c>
      <c r="BS97" s="104">
        <v>6</v>
      </c>
      <c r="BT97" s="104">
        <v>6.2</v>
      </c>
      <c r="BU97" s="104">
        <v>6.6</v>
      </c>
      <c r="BV97" s="104">
        <v>6.6</v>
      </c>
      <c r="BW97" s="104">
        <v>5.5</v>
      </c>
      <c r="BX97" s="104">
        <v>6.6</v>
      </c>
      <c r="BY97" s="104">
        <v>2</v>
      </c>
      <c r="BZ97" s="104">
        <v>1.5</v>
      </c>
      <c r="CA97" s="104">
        <v>2.2999999999999998</v>
      </c>
      <c r="CB97" s="104">
        <v>19</v>
      </c>
      <c r="CC97" s="104">
        <v>63.000000000000007</v>
      </c>
      <c r="CD97" s="104">
        <v>17.899999999999999</v>
      </c>
    </row>
    <row r="98" spans="1:82" x14ac:dyDescent="0.25">
      <c r="A98" s="69" t="s">
        <v>1642</v>
      </c>
      <c r="B98" s="69" t="s">
        <v>1643</v>
      </c>
      <c r="C98" s="69" t="s">
        <v>1644</v>
      </c>
      <c r="D98" s="69" t="s">
        <v>571</v>
      </c>
      <c r="E98" s="69" t="s">
        <v>572</v>
      </c>
      <c r="F98" s="69" t="s">
        <v>542</v>
      </c>
      <c r="G98" s="69" t="s">
        <v>1645</v>
      </c>
      <c r="H98" s="69" t="s">
        <v>1646</v>
      </c>
      <c r="I98" s="115" t="s">
        <v>1646</v>
      </c>
      <c r="J98" s="69">
        <v>5477188</v>
      </c>
      <c r="K98" s="69" t="s">
        <v>310</v>
      </c>
      <c r="L98" s="98">
        <v>0.84999346826833366</v>
      </c>
      <c r="M98" s="92">
        <v>1833</v>
      </c>
      <c r="N98" s="70">
        <v>2156.4871595240797</v>
      </c>
      <c r="O98" s="92">
        <v>857</v>
      </c>
      <c r="P98" s="70">
        <v>2.12</v>
      </c>
      <c r="Q98" s="92">
        <v>1817</v>
      </c>
      <c r="R98" s="92">
        <v>66</v>
      </c>
      <c r="S98" s="92">
        <v>51</v>
      </c>
      <c r="T98" s="92">
        <v>57</v>
      </c>
      <c r="U98" s="92">
        <v>42</v>
      </c>
      <c r="V98" s="92">
        <v>19</v>
      </c>
      <c r="W98" s="92">
        <v>37</v>
      </c>
      <c r="X98" s="92">
        <v>69</v>
      </c>
      <c r="Y98" s="92">
        <v>86</v>
      </c>
      <c r="Z98" s="92">
        <v>28</v>
      </c>
      <c r="AA98" s="92">
        <v>110</v>
      </c>
      <c r="AB98" s="92">
        <v>82</v>
      </c>
      <c r="AC98" s="92">
        <v>123</v>
      </c>
      <c r="AD98" s="92">
        <v>16</v>
      </c>
      <c r="AE98" s="92">
        <v>44</v>
      </c>
      <c r="AF98" s="92">
        <v>23</v>
      </c>
      <c r="AG98" s="92">
        <v>4</v>
      </c>
      <c r="AH98" s="70">
        <v>20.30338389731622</v>
      </c>
      <c r="AI98" s="70">
        <v>7.1178529754959152</v>
      </c>
      <c r="AJ98" s="70">
        <v>25.670945157526255</v>
      </c>
      <c r="AK98" s="70">
        <v>12.835472578763127</v>
      </c>
      <c r="AL98" s="70">
        <v>34.072345390898484</v>
      </c>
      <c r="AM98" s="92">
        <v>26350</v>
      </c>
      <c r="AN98" s="92">
        <v>45536</v>
      </c>
      <c r="AO98" s="70">
        <v>49.824970828471407</v>
      </c>
      <c r="AP98" s="92">
        <v>857</v>
      </c>
      <c r="AQ98" s="92">
        <v>35</v>
      </c>
      <c r="AR98" s="92">
        <v>664</v>
      </c>
      <c r="AS98" s="92">
        <v>193</v>
      </c>
      <c r="AT98" s="92">
        <v>17</v>
      </c>
      <c r="AU98" s="92">
        <v>35</v>
      </c>
      <c r="AV98" s="92">
        <v>91</v>
      </c>
      <c r="AW98" s="92">
        <v>67</v>
      </c>
      <c r="AX98" s="92">
        <v>20</v>
      </c>
      <c r="AY98" s="92">
        <v>6</v>
      </c>
      <c r="AZ98" s="92">
        <v>119</v>
      </c>
      <c r="BA98" s="92">
        <v>57</v>
      </c>
      <c r="BB98" s="92">
        <v>7</v>
      </c>
      <c r="BC98" s="92">
        <v>141</v>
      </c>
      <c r="BD98" s="92">
        <v>38</v>
      </c>
      <c r="BE98" s="92">
        <v>13</v>
      </c>
      <c r="BF98" s="92">
        <v>174</v>
      </c>
      <c r="BG98" s="92">
        <v>33</v>
      </c>
      <c r="BH98" s="92">
        <v>3</v>
      </c>
      <c r="BI98" s="70">
        <v>14.002333722287046</v>
      </c>
      <c r="BJ98" s="104">
        <v>2.2999999999999998</v>
      </c>
      <c r="BK98" s="104">
        <v>3.1</v>
      </c>
      <c r="BL98" s="104">
        <v>5.2</v>
      </c>
      <c r="BM98" s="104">
        <v>3.8</v>
      </c>
      <c r="BN98" s="104">
        <v>4.3</v>
      </c>
      <c r="BO98" s="104">
        <v>6.4</v>
      </c>
      <c r="BP98" s="104">
        <v>6.7</v>
      </c>
      <c r="BQ98" s="104">
        <v>6.2</v>
      </c>
      <c r="BR98" s="104">
        <v>5.4</v>
      </c>
      <c r="BS98" s="104">
        <v>5.3</v>
      </c>
      <c r="BT98" s="104">
        <v>10.7</v>
      </c>
      <c r="BU98" s="104">
        <v>7.7</v>
      </c>
      <c r="BV98" s="104">
        <v>9.9</v>
      </c>
      <c r="BW98" s="104">
        <v>8.3000000000000007</v>
      </c>
      <c r="BX98" s="104">
        <v>5.9</v>
      </c>
      <c r="BY98" s="104">
        <v>5</v>
      </c>
      <c r="BZ98" s="104">
        <v>1.9</v>
      </c>
      <c r="CA98" s="104">
        <v>2</v>
      </c>
      <c r="CB98" s="104">
        <v>10.600000000000001</v>
      </c>
      <c r="CC98" s="104">
        <v>66.400000000000006</v>
      </c>
      <c r="CD98" s="104">
        <v>23.1</v>
      </c>
    </row>
    <row r="99" spans="1:82" x14ac:dyDescent="0.25">
      <c r="A99" s="69" t="s">
        <v>1749</v>
      </c>
      <c r="B99" s="69" t="s">
        <v>1750</v>
      </c>
      <c r="C99" s="69" t="s">
        <v>1751</v>
      </c>
      <c r="D99" s="69" t="s">
        <v>571</v>
      </c>
      <c r="E99" s="69" t="s">
        <v>572</v>
      </c>
      <c r="F99" s="69" t="s">
        <v>542</v>
      </c>
      <c r="G99" s="69" t="s">
        <v>1752</v>
      </c>
      <c r="H99" s="69" t="s">
        <v>1753</v>
      </c>
      <c r="I99" s="115" t="s">
        <v>1753</v>
      </c>
      <c r="J99" s="69">
        <v>5485924</v>
      </c>
      <c r="K99" s="69" t="s">
        <v>331</v>
      </c>
      <c r="L99" s="98">
        <v>0.53099039498445177</v>
      </c>
      <c r="M99" s="92">
        <v>700</v>
      </c>
      <c r="N99" s="70">
        <v>1318.2912659286371</v>
      </c>
      <c r="O99" s="92">
        <v>268</v>
      </c>
      <c r="P99" s="70">
        <v>2.61</v>
      </c>
      <c r="Q99" s="92">
        <v>700</v>
      </c>
      <c r="R99" s="92">
        <v>9</v>
      </c>
      <c r="S99" s="92">
        <v>8</v>
      </c>
      <c r="T99" s="92">
        <v>18</v>
      </c>
      <c r="U99" s="92">
        <v>12</v>
      </c>
      <c r="V99" s="92">
        <v>2</v>
      </c>
      <c r="W99" s="92">
        <v>19</v>
      </c>
      <c r="X99" s="92">
        <v>19</v>
      </c>
      <c r="Y99" s="92">
        <v>23</v>
      </c>
      <c r="Z99" s="92">
        <v>11</v>
      </c>
      <c r="AA99" s="92">
        <v>21</v>
      </c>
      <c r="AB99" s="92">
        <v>52</v>
      </c>
      <c r="AC99" s="92">
        <v>42</v>
      </c>
      <c r="AD99" s="92">
        <v>20</v>
      </c>
      <c r="AE99" s="92">
        <v>0</v>
      </c>
      <c r="AF99" s="92">
        <v>7</v>
      </c>
      <c r="AG99" s="92">
        <v>5</v>
      </c>
      <c r="AH99" s="70">
        <v>13.059701492537313</v>
      </c>
      <c r="AI99" s="70">
        <v>5.2238805970149249</v>
      </c>
      <c r="AJ99" s="70">
        <v>26.865671641791046</v>
      </c>
      <c r="AK99" s="70">
        <v>7.8358208955223887</v>
      </c>
      <c r="AL99" s="70">
        <v>47.014925373134332</v>
      </c>
      <c r="AM99" s="92">
        <v>23307</v>
      </c>
      <c r="AN99" s="92">
        <v>57143</v>
      </c>
      <c r="AO99" s="70">
        <v>41.044776119402989</v>
      </c>
      <c r="AP99" s="92">
        <v>268</v>
      </c>
      <c r="AQ99" s="92">
        <v>23</v>
      </c>
      <c r="AR99" s="92">
        <v>237</v>
      </c>
      <c r="AS99" s="92">
        <v>31</v>
      </c>
      <c r="AT99" s="92">
        <v>15</v>
      </c>
      <c r="AU99" s="92">
        <v>4</v>
      </c>
      <c r="AV99" s="92">
        <v>14</v>
      </c>
      <c r="AW99" s="92">
        <v>14</v>
      </c>
      <c r="AX99" s="92">
        <v>14</v>
      </c>
      <c r="AY99" s="92">
        <v>5</v>
      </c>
      <c r="AZ99" s="92">
        <v>17</v>
      </c>
      <c r="BA99" s="92">
        <v>19</v>
      </c>
      <c r="BB99" s="92">
        <v>13</v>
      </c>
      <c r="BC99" s="92">
        <v>62</v>
      </c>
      <c r="BD99" s="92">
        <v>11</v>
      </c>
      <c r="BE99" s="92">
        <v>0</v>
      </c>
      <c r="BF99" s="92">
        <v>74</v>
      </c>
      <c r="BG99" s="92">
        <v>0</v>
      </c>
      <c r="BH99" s="92">
        <v>0</v>
      </c>
      <c r="BI99" s="70">
        <v>11.940298507462686</v>
      </c>
      <c r="BJ99" s="104">
        <v>3.1</v>
      </c>
      <c r="BK99" s="104">
        <v>8.6</v>
      </c>
      <c r="BL99" s="104">
        <v>7</v>
      </c>
      <c r="BM99" s="104">
        <v>6.9</v>
      </c>
      <c r="BN99" s="104">
        <v>3.1</v>
      </c>
      <c r="BO99" s="104">
        <v>6.1</v>
      </c>
      <c r="BP99" s="104">
        <v>2.7</v>
      </c>
      <c r="BQ99" s="104">
        <v>8.9</v>
      </c>
      <c r="BR99" s="104">
        <v>9.3000000000000007</v>
      </c>
      <c r="BS99" s="104">
        <v>8.3000000000000007</v>
      </c>
      <c r="BT99" s="104">
        <v>8</v>
      </c>
      <c r="BU99" s="104">
        <v>7.4</v>
      </c>
      <c r="BV99" s="104">
        <v>8.3000000000000007</v>
      </c>
      <c r="BW99" s="104">
        <v>4.3</v>
      </c>
      <c r="BX99" s="104">
        <v>2.4</v>
      </c>
      <c r="BY99" s="104">
        <v>3.7</v>
      </c>
      <c r="BZ99" s="104">
        <v>0.9</v>
      </c>
      <c r="CA99" s="104">
        <v>1</v>
      </c>
      <c r="CB99" s="104">
        <v>18.7</v>
      </c>
      <c r="CC99" s="104">
        <v>69</v>
      </c>
      <c r="CD99" s="104">
        <v>12.299999999999999</v>
      </c>
    </row>
    <row r="100" spans="1:82" s="19" customFormat="1" x14ac:dyDescent="0.25">
      <c r="A100" s="75" t="s">
        <v>36</v>
      </c>
      <c r="B100" s="76" t="s">
        <v>2118</v>
      </c>
      <c r="C100" s="75"/>
      <c r="D100" s="75"/>
      <c r="E100" s="75"/>
      <c r="F100" s="75"/>
      <c r="G100" s="75"/>
      <c r="H100" s="75"/>
      <c r="I100" s="116"/>
      <c r="J100" s="75">
        <v>54033</v>
      </c>
      <c r="K100" s="75" t="s">
        <v>35</v>
      </c>
      <c r="L100" s="99">
        <v>416.46012356228448</v>
      </c>
      <c r="M100" s="93">
        <v>68438</v>
      </c>
      <c r="N100" s="77">
        <v>164.33266026672689</v>
      </c>
      <c r="O100" s="93">
        <v>27542</v>
      </c>
      <c r="P100" s="77">
        <v>2.4500000000000002</v>
      </c>
      <c r="Q100" s="93">
        <v>67525</v>
      </c>
      <c r="R100" s="93">
        <v>2243</v>
      </c>
      <c r="S100" s="93">
        <v>1511</v>
      </c>
      <c r="T100" s="93">
        <v>1756</v>
      </c>
      <c r="U100" s="93">
        <v>1499</v>
      </c>
      <c r="V100" s="93">
        <v>1338</v>
      </c>
      <c r="W100" s="93">
        <v>1651</v>
      </c>
      <c r="X100" s="93">
        <v>1252</v>
      </c>
      <c r="Y100" s="93">
        <v>1607</v>
      </c>
      <c r="Z100" s="93">
        <v>1288</v>
      </c>
      <c r="AA100" s="93">
        <v>1988</v>
      </c>
      <c r="AB100" s="93">
        <v>2955</v>
      </c>
      <c r="AC100" s="93">
        <v>3112</v>
      </c>
      <c r="AD100" s="93">
        <v>2037</v>
      </c>
      <c r="AE100" s="93">
        <v>1286</v>
      </c>
      <c r="AF100" s="93">
        <v>1140</v>
      </c>
      <c r="AG100" s="93">
        <v>879</v>
      </c>
      <c r="AH100" s="77">
        <v>20.005809309418343</v>
      </c>
      <c r="AI100" s="77">
        <v>10.300631762399243</v>
      </c>
      <c r="AJ100" s="77">
        <v>21.051485004720064</v>
      </c>
      <c r="AK100" s="77">
        <v>7.2180669522910463</v>
      </c>
      <c r="AL100" s="77">
        <v>41.424006971171302</v>
      </c>
      <c r="AM100" s="93">
        <v>27162</v>
      </c>
      <c r="AN100" s="93">
        <v>48315</v>
      </c>
      <c r="AO100" s="77">
        <v>46.681431994771621</v>
      </c>
      <c r="AP100" s="93">
        <v>27542</v>
      </c>
      <c r="AQ100" s="93">
        <v>4089</v>
      </c>
      <c r="AR100" s="93">
        <v>20513</v>
      </c>
      <c r="AS100" s="93">
        <v>7029</v>
      </c>
      <c r="AT100" s="93">
        <v>699</v>
      </c>
      <c r="AU100" s="93">
        <v>830</v>
      </c>
      <c r="AV100" s="93">
        <v>3196</v>
      </c>
      <c r="AW100" s="93">
        <v>1934</v>
      </c>
      <c r="AX100" s="93">
        <v>1153</v>
      </c>
      <c r="AY100" s="93">
        <v>1236</v>
      </c>
      <c r="AZ100" s="93">
        <v>2528</v>
      </c>
      <c r="BA100" s="93">
        <v>1076</v>
      </c>
      <c r="BB100" s="93">
        <v>377</v>
      </c>
      <c r="BC100" s="93">
        <v>3604</v>
      </c>
      <c r="BD100" s="93">
        <v>1016</v>
      </c>
      <c r="BE100" s="93">
        <v>180</v>
      </c>
      <c r="BF100" s="93">
        <v>7738</v>
      </c>
      <c r="BG100" s="93">
        <v>522</v>
      </c>
      <c r="BH100" s="93">
        <v>85</v>
      </c>
      <c r="BI100" s="77">
        <v>18.422772492919904</v>
      </c>
      <c r="BJ100" s="105">
        <v>5.8</v>
      </c>
      <c r="BK100" s="105">
        <v>5.9</v>
      </c>
      <c r="BL100" s="105">
        <v>6.1</v>
      </c>
      <c r="BM100" s="105">
        <v>5.7</v>
      </c>
      <c r="BN100" s="105">
        <v>5.5</v>
      </c>
      <c r="BO100" s="105">
        <v>5.7</v>
      </c>
      <c r="BP100" s="105">
        <v>6.5</v>
      </c>
      <c r="BQ100" s="105">
        <v>6.2</v>
      </c>
      <c r="BR100" s="105">
        <v>6.2</v>
      </c>
      <c r="BS100" s="105">
        <v>6.5</v>
      </c>
      <c r="BT100" s="105">
        <v>7.2</v>
      </c>
      <c r="BU100" s="105">
        <v>7.5</v>
      </c>
      <c r="BV100" s="105">
        <v>7</v>
      </c>
      <c r="BW100" s="105">
        <v>6.5</v>
      </c>
      <c r="BX100" s="105">
        <v>3.8</v>
      </c>
      <c r="BY100" s="105">
        <v>3.5</v>
      </c>
      <c r="BZ100" s="105">
        <v>2</v>
      </c>
      <c r="CA100" s="105">
        <v>2.4</v>
      </c>
      <c r="CB100" s="105">
        <v>17.799999999999997</v>
      </c>
      <c r="CC100" s="105">
        <v>64</v>
      </c>
      <c r="CD100" s="105">
        <v>18.2</v>
      </c>
    </row>
    <row r="101" spans="1:82" s="82" customFormat="1" x14ac:dyDescent="0.25">
      <c r="A101" s="80" t="s">
        <v>1897</v>
      </c>
      <c r="B101" s="80" t="s">
        <v>1898</v>
      </c>
      <c r="C101" s="80" t="s">
        <v>1899</v>
      </c>
      <c r="D101" s="80" t="s">
        <v>1513</v>
      </c>
      <c r="E101" s="80" t="s">
        <v>1514</v>
      </c>
      <c r="F101" s="80" t="s">
        <v>542</v>
      </c>
      <c r="G101" s="80" t="s">
        <v>1900</v>
      </c>
      <c r="H101" s="80" t="s">
        <v>1901</v>
      </c>
      <c r="I101" s="114" t="s">
        <v>1901</v>
      </c>
      <c r="J101" s="80" t="s">
        <v>2111</v>
      </c>
      <c r="K101" s="80" t="s">
        <v>2111</v>
      </c>
      <c r="L101" s="97">
        <v>466.09004721627451</v>
      </c>
      <c r="M101" s="91">
        <v>22107</v>
      </c>
      <c r="N101" s="81">
        <v>47.430748912220253</v>
      </c>
      <c r="O101" s="91">
        <v>8314</v>
      </c>
      <c r="P101" s="81">
        <v>2.659008900649507</v>
      </c>
      <c r="Q101" s="91">
        <v>22107</v>
      </c>
      <c r="R101" s="91">
        <v>762</v>
      </c>
      <c r="S101" s="91">
        <v>424</v>
      </c>
      <c r="T101" s="91">
        <v>295</v>
      </c>
      <c r="U101" s="91">
        <v>711</v>
      </c>
      <c r="V101" s="91">
        <v>548</v>
      </c>
      <c r="W101" s="91">
        <v>473</v>
      </c>
      <c r="X101" s="91">
        <v>538</v>
      </c>
      <c r="Y101" s="91">
        <v>408</v>
      </c>
      <c r="Z101" s="91">
        <v>447</v>
      </c>
      <c r="AA101" s="91">
        <v>600</v>
      </c>
      <c r="AB101" s="91">
        <v>952</v>
      </c>
      <c r="AC101" s="91">
        <v>980</v>
      </c>
      <c r="AD101" s="91">
        <v>556</v>
      </c>
      <c r="AE101" s="91">
        <v>267</v>
      </c>
      <c r="AF101" s="91">
        <v>169</v>
      </c>
      <c r="AG101" s="91">
        <v>184</v>
      </c>
      <c r="AH101" s="81">
        <v>17.813326918450805</v>
      </c>
      <c r="AI101" s="81">
        <v>15.143132066394035</v>
      </c>
      <c r="AJ101" s="81">
        <v>22.444070242963676</v>
      </c>
      <c r="AK101" s="81">
        <v>7.2167428433966796</v>
      </c>
      <c r="AL101" s="81">
        <v>37.382727928794807</v>
      </c>
      <c r="AM101" s="91">
        <v>23246</v>
      </c>
      <c r="AN101" s="91">
        <v>41731</v>
      </c>
      <c r="AO101" s="81">
        <v>50.024055809477986</v>
      </c>
      <c r="AP101" s="91">
        <v>8314</v>
      </c>
      <c r="AQ101" s="91">
        <v>2043</v>
      </c>
      <c r="AR101" s="91">
        <v>6993</v>
      </c>
      <c r="AS101" s="91">
        <v>1321</v>
      </c>
      <c r="AT101" s="91">
        <v>263</v>
      </c>
      <c r="AU101" s="91">
        <v>207</v>
      </c>
      <c r="AV101" s="91">
        <v>804</v>
      </c>
      <c r="AW101" s="91">
        <v>911</v>
      </c>
      <c r="AX101" s="91">
        <v>246</v>
      </c>
      <c r="AY101" s="91">
        <v>435</v>
      </c>
      <c r="AZ101" s="91">
        <v>959</v>
      </c>
      <c r="BA101" s="91">
        <v>251</v>
      </c>
      <c r="BB101" s="91">
        <v>152</v>
      </c>
      <c r="BC101" s="91">
        <v>1321</v>
      </c>
      <c r="BD101" s="91">
        <v>132</v>
      </c>
      <c r="BE101" s="91">
        <v>70</v>
      </c>
      <c r="BF101" s="91">
        <v>1851</v>
      </c>
      <c r="BG101" s="91">
        <v>124</v>
      </c>
      <c r="BH101" s="91">
        <v>89</v>
      </c>
      <c r="BI101" s="81">
        <v>18.643252345441425</v>
      </c>
      <c r="BJ101" s="103">
        <v>5.7</v>
      </c>
      <c r="BK101" s="103">
        <v>6.8</v>
      </c>
      <c r="BL101" s="103">
        <v>5.6</v>
      </c>
      <c r="BM101" s="103">
        <v>6.2</v>
      </c>
      <c r="BN101" s="103">
        <v>5.3</v>
      </c>
      <c r="BO101" s="103">
        <v>5.2</v>
      </c>
      <c r="BP101" s="103">
        <v>5.8</v>
      </c>
      <c r="BQ101" s="103">
        <v>5.5</v>
      </c>
      <c r="BR101" s="103">
        <v>6.6</v>
      </c>
      <c r="BS101" s="103">
        <v>6.4</v>
      </c>
      <c r="BT101" s="103">
        <v>7.5</v>
      </c>
      <c r="BU101" s="103">
        <v>6.6</v>
      </c>
      <c r="BV101" s="103">
        <v>7.9</v>
      </c>
      <c r="BW101" s="103">
        <v>4.7</v>
      </c>
      <c r="BX101" s="103">
        <v>5.7</v>
      </c>
      <c r="BY101" s="103">
        <v>3.6</v>
      </c>
      <c r="BZ101" s="103">
        <v>2.1</v>
      </c>
      <c r="CA101" s="103">
        <v>2.9</v>
      </c>
      <c r="CB101" s="103">
        <v>18.100000000000001</v>
      </c>
      <c r="CC101" s="103">
        <v>63</v>
      </c>
      <c r="CD101" s="103">
        <v>19</v>
      </c>
    </row>
    <row r="102" spans="1:82" x14ac:dyDescent="0.25">
      <c r="A102" s="69" t="s">
        <v>1510</v>
      </c>
      <c r="B102" s="69" t="s">
        <v>1511</v>
      </c>
      <c r="C102" s="69" t="s">
        <v>1512</v>
      </c>
      <c r="D102" s="69" t="s">
        <v>1513</v>
      </c>
      <c r="E102" s="69" t="s">
        <v>1514</v>
      </c>
      <c r="F102" s="69" t="s">
        <v>542</v>
      </c>
      <c r="G102" s="69" t="s">
        <v>1515</v>
      </c>
      <c r="H102" s="69" t="s">
        <v>1516</v>
      </c>
      <c r="I102" s="115" t="s">
        <v>1516</v>
      </c>
      <c r="J102" s="69">
        <v>5467108</v>
      </c>
      <c r="K102" s="69" t="s">
        <v>285</v>
      </c>
      <c r="L102" s="98">
        <v>1.88718718671837</v>
      </c>
      <c r="M102" s="92">
        <v>3796</v>
      </c>
      <c r="N102" s="70">
        <v>2011.4591847144027</v>
      </c>
      <c r="O102" s="92">
        <v>1377</v>
      </c>
      <c r="P102" s="70">
        <v>2.71</v>
      </c>
      <c r="Q102" s="92">
        <v>3735</v>
      </c>
      <c r="R102" s="92">
        <v>229</v>
      </c>
      <c r="S102" s="92">
        <v>109</v>
      </c>
      <c r="T102" s="92">
        <v>108</v>
      </c>
      <c r="U102" s="92">
        <v>50</v>
      </c>
      <c r="V102" s="92">
        <v>78</v>
      </c>
      <c r="W102" s="92">
        <v>60</v>
      </c>
      <c r="X102" s="92">
        <v>70</v>
      </c>
      <c r="Y102" s="92">
        <v>66</v>
      </c>
      <c r="Z102" s="92">
        <v>98</v>
      </c>
      <c r="AA102" s="92">
        <v>50</v>
      </c>
      <c r="AB102" s="92">
        <v>96</v>
      </c>
      <c r="AC102" s="92">
        <v>100</v>
      </c>
      <c r="AD102" s="92">
        <v>152</v>
      </c>
      <c r="AE102" s="92">
        <v>44</v>
      </c>
      <c r="AF102" s="92">
        <v>15</v>
      </c>
      <c r="AG102" s="92">
        <v>52</v>
      </c>
      <c r="AH102" s="70">
        <v>32.389251997095137</v>
      </c>
      <c r="AI102" s="70">
        <v>9.2955700798838059</v>
      </c>
      <c r="AJ102" s="70">
        <v>21.350762527233115</v>
      </c>
      <c r="AK102" s="70">
        <v>3.6310820624546118</v>
      </c>
      <c r="AL102" s="70">
        <v>33.333333333333329</v>
      </c>
      <c r="AM102" s="92">
        <v>21785</v>
      </c>
      <c r="AN102" s="92">
        <v>38239</v>
      </c>
      <c r="AO102" s="70">
        <v>55.918663761801014</v>
      </c>
      <c r="AP102" s="92">
        <v>1377</v>
      </c>
      <c r="AQ102" s="92">
        <v>147</v>
      </c>
      <c r="AR102" s="92">
        <v>868</v>
      </c>
      <c r="AS102" s="92">
        <v>509</v>
      </c>
      <c r="AT102" s="92">
        <v>60</v>
      </c>
      <c r="AU102" s="92">
        <v>82</v>
      </c>
      <c r="AV102" s="92">
        <v>236</v>
      </c>
      <c r="AW102" s="92">
        <v>63</v>
      </c>
      <c r="AX102" s="92">
        <v>30</v>
      </c>
      <c r="AY102" s="92">
        <v>81</v>
      </c>
      <c r="AZ102" s="92">
        <v>145</v>
      </c>
      <c r="BA102" s="92">
        <v>50</v>
      </c>
      <c r="BB102" s="92">
        <v>24</v>
      </c>
      <c r="BC102" s="92">
        <v>139</v>
      </c>
      <c r="BD102" s="92">
        <v>7</v>
      </c>
      <c r="BE102" s="92">
        <v>0</v>
      </c>
      <c r="BF102" s="92">
        <v>234</v>
      </c>
      <c r="BG102" s="92">
        <v>59</v>
      </c>
      <c r="BH102" s="92">
        <v>10</v>
      </c>
      <c r="BI102" s="70">
        <v>25.490196078431371</v>
      </c>
      <c r="BJ102" s="104">
        <v>2.4</v>
      </c>
      <c r="BK102" s="104">
        <v>12.1</v>
      </c>
      <c r="BL102" s="104">
        <v>9.1</v>
      </c>
      <c r="BM102" s="104">
        <v>6.3</v>
      </c>
      <c r="BN102" s="104">
        <v>8</v>
      </c>
      <c r="BO102" s="104">
        <v>3.6</v>
      </c>
      <c r="BP102" s="104">
        <v>7.2</v>
      </c>
      <c r="BQ102" s="104">
        <v>5.4</v>
      </c>
      <c r="BR102" s="104">
        <v>5.8</v>
      </c>
      <c r="BS102" s="104">
        <v>5.6</v>
      </c>
      <c r="BT102" s="104">
        <v>6.1</v>
      </c>
      <c r="BU102" s="104">
        <v>7</v>
      </c>
      <c r="BV102" s="104">
        <v>3.4</v>
      </c>
      <c r="BW102" s="104">
        <v>2.8</v>
      </c>
      <c r="BX102" s="104">
        <v>4.3</v>
      </c>
      <c r="BY102" s="104">
        <v>4.2</v>
      </c>
      <c r="BZ102" s="104">
        <v>3.2</v>
      </c>
      <c r="CA102" s="104">
        <v>3.6</v>
      </c>
      <c r="CB102" s="104">
        <v>23.6</v>
      </c>
      <c r="CC102" s="104">
        <v>58.4</v>
      </c>
      <c r="CD102" s="104">
        <v>18.100000000000001</v>
      </c>
    </row>
    <row r="103" spans="1:82" x14ac:dyDescent="0.25">
      <c r="A103" s="69" t="s">
        <v>1546</v>
      </c>
      <c r="B103" s="69" t="s">
        <v>1547</v>
      </c>
      <c r="C103" s="69" t="s">
        <v>1548</v>
      </c>
      <c r="D103" s="69" t="s">
        <v>1513</v>
      </c>
      <c r="E103" s="69" t="s">
        <v>1514</v>
      </c>
      <c r="F103" s="69" t="s">
        <v>542</v>
      </c>
      <c r="G103" s="69" t="s">
        <v>1549</v>
      </c>
      <c r="H103" s="69" t="s">
        <v>1550</v>
      </c>
      <c r="I103" s="115" t="s">
        <v>1550</v>
      </c>
      <c r="J103" s="69">
        <v>5468596</v>
      </c>
      <c r="K103" s="69" t="s">
        <v>291</v>
      </c>
      <c r="L103" s="98">
        <v>3.2822317105139143</v>
      </c>
      <c r="M103" s="92">
        <v>3220</v>
      </c>
      <c r="N103" s="70">
        <v>981.03981802547071</v>
      </c>
      <c r="O103" s="92">
        <v>1458</v>
      </c>
      <c r="P103" s="70">
        <v>2.13</v>
      </c>
      <c r="Q103" s="92">
        <v>3105</v>
      </c>
      <c r="R103" s="92">
        <v>281</v>
      </c>
      <c r="S103" s="92">
        <v>48</v>
      </c>
      <c r="T103" s="92">
        <v>254</v>
      </c>
      <c r="U103" s="92">
        <v>91</v>
      </c>
      <c r="V103" s="92">
        <v>74</v>
      </c>
      <c r="W103" s="92">
        <v>150</v>
      </c>
      <c r="X103" s="92">
        <v>11</v>
      </c>
      <c r="Y103" s="92">
        <v>35</v>
      </c>
      <c r="Z103" s="92">
        <v>66</v>
      </c>
      <c r="AA103" s="92">
        <v>53</v>
      </c>
      <c r="AB103" s="92">
        <v>141</v>
      </c>
      <c r="AC103" s="92">
        <v>135</v>
      </c>
      <c r="AD103" s="92">
        <v>57</v>
      </c>
      <c r="AE103" s="92">
        <v>16</v>
      </c>
      <c r="AF103" s="92">
        <v>12</v>
      </c>
      <c r="AG103" s="92">
        <v>34</v>
      </c>
      <c r="AH103" s="70">
        <v>39.986282578875169</v>
      </c>
      <c r="AI103" s="70">
        <v>11.316872427983538</v>
      </c>
      <c r="AJ103" s="70">
        <v>17.969821673525377</v>
      </c>
      <c r="AK103" s="70">
        <v>3.635116598079561</v>
      </c>
      <c r="AL103" s="70">
        <v>27.09190672153635</v>
      </c>
      <c r="AM103" s="92">
        <v>21346</v>
      </c>
      <c r="AN103" s="92">
        <v>29181</v>
      </c>
      <c r="AO103" s="70">
        <v>64.746227709190677</v>
      </c>
      <c r="AP103" s="92">
        <v>1458</v>
      </c>
      <c r="AQ103" s="92">
        <v>39</v>
      </c>
      <c r="AR103" s="92">
        <v>782</v>
      </c>
      <c r="AS103" s="92">
        <v>676</v>
      </c>
      <c r="AT103" s="92">
        <v>36</v>
      </c>
      <c r="AU103" s="92">
        <v>200</v>
      </c>
      <c r="AV103" s="92">
        <v>299</v>
      </c>
      <c r="AW103" s="92">
        <v>78</v>
      </c>
      <c r="AX103" s="92">
        <v>90</v>
      </c>
      <c r="AY103" s="92">
        <v>147</v>
      </c>
      <c r="AZ103" s="92">
        <v>97</v>
      </c>
      <c r="BA103" s="92">
        <v>15</v>
      </c>
      <c r="BB103" s="92">
        <v>0</v>
      </c>
      <c r="BC103" s="92">
        <v>153</v>
      </c>
      <c r="BD103" s="92">
        <v>41</v>
      </c>
      <c r="BE103" s="92">
        <v>0</v>
      </c>
      <c r="BF103" s="92">
        <v>254</v>
      </c>
      <c r="BG103" s="92">
        <v>0</v>
      </c>
      <c r="BH103" s="92">
        <v>0</v>
      </c>
      <c r="BI103" s="70">
        <v>30.589849108367627</v>
      </c>
      <c r="BJ103" s="104">
        <v>4.0999999999999996</v>
      </c>
      <c r="BK103" s="104">
        <v>6.7</v>
      </c>
      <c r="BL103" s="104">
        <v>3.6</v>
      </c>
      <c r="BM103" s="104">
        <v>11</v>
      </c>
      <c r="BN103" s="104">
        <v>6.1</v>
      </c>
      <c r="BO103" s="104">
        <v>5.6</v>
      </c>
      <c r="BP103" s="104">
        <v>4.9000000000000004</v>
      </c>
      <c r="BQ103" s="104">
        <v>4.9000000000000004</v>
      </c>
      <c r="BR103" s="104">
        <v>7.9</v>
      </c>
      <c r="BS103" s="104">
        <v>6.1</v>
      </c>
      <c r="BT103" s="104">
        <v>5.2</v>
      </c>
      <c r="BU103" s="104">
        <v>3.2</v>
      </c>
      <c r="BV103" s="104">
        <v>9</v>
      </c>
      <c r="BW103" s="104">
        <v>2.6</v>
      </c>
      <c r="BX103" s="104">
        <v>5.9</v>
      </c>
      <c r="BY103" s="104">
        <v>5.0999999999999996</v>
      </c>
      <c r="BZ103" s="104">
        <v>3.1</v>
      </c>
      <c r="CA103" s="104">
        <v>5.0999999999999996</v>
      </c>
      <c r="CB103" s="104">
        <v>14.4</v>
      </c>
      <c r="CC103" s="104">
        <v>63.900000000000006</v>
      </c>
      <c r="CD103" s="104">
        <v>21.799999999999997</v>
      </c>
    </row>
    <row r="104" spans="1:82" s="19" customFormat="1" x14ac:dyDescent="0.25">
      <c r="A104" s="75" t="s">
        <v>38</v>
      </c>
      <c r="B104" s="76" t="s">
        <v>2118</v>
      </c>
      <c r="C104" s="75"/>
      <c r="D104" s="75"/>
      <c r="E104" s="75"/>
      <c r="F104" s="75"/>
      <c r="G104" s="75"/>
      <c r="H104" s="75"/>
      <c r="I104" s="116"/>
      <c r="J104" s="75">
        <v>54035</v>
      </c>
      <c r="K104" s="75" t="s">
        <v>37</v>
      </c>
      <c r="L104" s="99">
        <v>471.25946611350685</v>
      </c>
      <c r="M104" s="93">
        <v>29123</v>
      </c>
      <c r="N104" s="77">
        <v>61.798228139963726</v>
      </c>
      <c r="O104" s="93">
        <v>11149</v>
      </c>
      <c r="P104" s="77">
        <v>2.6</v>
      </c>
      <c r="Q104" s="93">
        <v>28947</v>
      </c>
      <c r="R104" s="93">
        <v>1272</v>
      </c>
      <c r="S104" s="93">
        <v>581</v>
      </c>
      <c r="T104" s="93">
        <v>657</v>
      </c>
      <c r="U104" s="93">
        <v>852</v>
      </c>
      <c r="V104" s="93">
        <v>700</v>
      </c>
      <c r="W104" s="93">
        <v>683</v>
      </c>
      <c r="X104" s="93">
        <v>619</v>
      </c>
      <c r="Y104" s="93">
        <v>509</v>
      </c>
      <c r="Z104" s="93">
        <v>611</v>
      </c>
      <c r="AA104" s="93">
        <v>703</v>
      </c>
      <c r="AB104" s="93">
        <v>1189</v>
      </c>
      <c r="AC104" s="93">
        <v>1215</v>
      </c>
      <c r="AD104" s="93">
        <v>765</v>
      </c>
      <c r="AE104" s="93">
        <v>327</v>
      </c>
      <c r="AF104" s="93">
        <v>196</v>
      </c>
      <c r="AG104" s="93">
        <v>270</v>
      </c>
      <c r="AH104" s="77">
        <v>22.513229886088439</v>
      </c>
      <c r="AI104" s="77">
        <v>13.920530989326396</v>
      </c>
      <c r="AJ104" s="77">
        <v>21.723921427930755</v>
      </c>
      <c r="AK104" s="77">
        <v>6.3054982509642112</v>
      </c>
      <c r="AL104" s="77">
        <v>35.536819445690199</v>
      </c>
      <c r="AM104" s="93">
        <v>23246</v>
      </c>
      <c r="AN104" s="93">
        <v>41731</v>
      </c>
      <c r="AO104" s="77">
        <v>52.677370167728043</v>
      </c>
      <c r="AP104" s="93">
        <v>11149</v>
      </c>
      <c r="AQ104" s="93">
        <v>2229</v>
      </c>
      <c r="AR104" s="93">
        <v>8643</v>
      </c>
      <c r="AS104" s="93">
        <v>2506</v>
      </c>
      <c r="AT104" s="93">
        <v>359</v>
      </c>
      <c r="AU104" s="93">
        <v>489</v>
      </c>
      <c r="AV104" s="93">
        <v>1339</v>
      </c>
      <c r="AW104" s="93">
        <v>1052</v>
      </c>
      <c r="AX104" s="93">
        <v>366</v>
      </c>
      <c r="AY104" s="93">
        <v>663</v>
      </c>
      <c r="AZ104" s="93">
        <v>1201</v>
      </c>
      <c r="BA104" s="93">
        <v>316</v>
      </c>
      <c r="BB104" s="93">
        <v>176</v>
      </c>
      <c r="BC104" s="93">
        <v>1613</v>
      </c>
      <c r="BD104" s="93">
        <v>180</v>
      </c>
      <c r="BE104" s="93">
        <v>70</v>
      </c>
      <c r="BF104" s="93">
        <v>2339</v>
      </c>
      <c r="BG104" s="93">
        <v>183</v>
      </c>
      <c r="BH104" s="93">
        <v>99</v>
      </c>
      <c r="BI104" s="77">
        <v>21.051215355637275</v>
      </c>
      <c r="BJ104" s="105">
        <v>5.7</v>
      </c>
      <c r="BK104" s="105">
        <v>6.8</v>
      </c>
      <c r="BL104" s="105">
        <v>5.6</v>
      </c>
      <c r="BM104" s="105">
        <v>6.2</v>
      </c>
      <c r="BN104" s="105">
        <v>5.3</v>
      </c>
      <c r="BO104" s="105">
        <v>5.2</v>
      </c>
      <c r="BP104" s="105">
        <v>5.8</v>
      </c>
      <c r="BQ104" s="105">
        <v>5.5</v>
      </c>
      <c r="BR104" s="105">
        <v>6.6</v>
      </c>
      <c r="BS104" s="105">
        <v>6.4</v>
      </c>
      <c r="BT104" s="105">
        <v>7.5</v>
      </c>
      <c r="BU104" s="105">
        <v>6.6</v>
      </c>
      <c r="BV104" s="105">
        <v>7.9</v>
      </c>
      <c r="BW104" s="105">
        <v>4.7</v>
      </c>
      <c r="BX104" s="105">
        <v>5.7</v>
      </c>
      <c r="BY104" s="105">
        <v>3.6</v>
      </c>
      <c r="BZ104" s="105">
        <v>2.1</v>
      </c>
      <c r="CA104" s="105">
        <v>2.9</v>
      </c>
      <c r="CB104" s="105">
        <v>18.100000000000001</v>
      </c>
      <c r="CC104" s="105">
        <v>63</v>
      </c>
      <c r="CD104" s="105">
        <v>19</v>
      </c>
    </row>
    <row r="105" spans="1:82" s="82" customFormat="1" x14ac:dyDescent="0.25">
      <c r="A105" s="80" t="s">
        <v>1902</v>
      </c>
      <c r="B105" s="80" t="s">
        <v>1903</v>
      </c>
      <c r="C105" s="80" t="s">
        <v>1904</v>
      </c>
      <c r="D105" s="80" t="s">
        <v>707</v>
      </c>
      <c r="E105" s="80" t="s">
        <v>708</v>
      </c>
      <c r="F105" s="80" t="s">
        <v>542</v>
      </c>
      <c r="G105" s="80" t="s">
        <v>1905</v>
      </c>
      <c r="H105" s="80" t="s">
        <v>1906</v>
      </c>
      <c r="I105" s="114" t="s">
        <v>1906</v>
      </c>
      <c r="J105" s="80" t="s">
        <v>2111</v>
      </c>
      <c r="K105" s="80" t="s">
        <v>2111</v>
      </c>
      <c r="L105" s="97">
        <v>196.43136917970148</v>
      </c>
      <c r="M105" s="91">
        <v>41907</v>
      </c>
      <c r="N105" s="81">
        <v>213.34168862643412</v>
      </c>
      <c r="O105" s="91">
        <v>15700</v>
      </c>
      <c r="P105" s="81">
        <v>2.6456687898089171</v>
      </c>
      <c r="Q105" s="91">
        <v>41537</v>
      </c>
      <c r="R105" s="91">
        <v>757</v>
      </c>
      <c r="S105" s="91">
        <v>325</v>
      </c>
      <c r="T105" s="91">
        <v>421</v>
      </c>
      <c r="U105" s="91">
        <v>491</v>
      </c>
      <c r="V105" s="91">
        <v>453</v>
      </c>
      <c r="W105" s="91">
        <v>520</v>
      </c>
      <c r="X105" s="91">
        <v>535</v>
      </c>
      <c r="Y105" s="91">
        <v>555</v>
      </c>
      <c r="Z105" s="91">
        <v>504</v>
      </c>
      <c r="AA105" s="91">
        <v>1454</v>
      </c>
      <c r="AB105" s="91">
        <v>1569</v>
      </c>
      <c r="AC105" s="91">
        <v>2098</v>
      </c>
      <c r="AD105" s="91">
        <v>2074</v>
      </c>
      <c r="AE105" s="91">
        <v>1486</v>
      </c>
      <c r="AF105" s="91">
        <v>1255</v>
      </c>
      <c r="AG105" s="91">
        <v>1203</v>
      </c>
      <c r="AH105" s="81">
        <v>9.5732484076433124</v>
      </c>
      <c r="AI105" s="81">
        <v>6.0127388535031852</v>
      </c>
      <c r="AJ105" s="81">
        <v>13.464968152866241</v>
      </c>
      <c r="AK105" s="81">
        <v>9.2611464968152859</v>
      </c>
      <c r="AL105" s="81">
        <v>61.687898089171981</v>
      </c>
      <c r="AM105" s="91">
        <v>33241</v>
      </c>
      <c r="AN105" s="91">
        <v>72526</v>
      </c>
      <c r="AO105" s="81">
        <v>25.840764331210192</v>
      </c>
      <c r="AP105" s="91">
        <v>15700</v>
      </c>
      <c r="AQ105" s="91">
        <v>1478</v>
      </c>
      <c r="AR105" s="91">
        <v>12477</v>
      </c>
      <c r="AS105" s="91">
        <v>3223</v>
      </c>
      <c r="AT105" s="91">
        <v>75</v>
      </c>
      <c r="AU105" s="91">
        <v>143</v>
      </c>
      <c r="AV105" s="91">
        <v>1025</v>
      </c>
      <c r="AW105" s="91">
        <v>500</v>
      </c>
      <c r="AX105" s="91">
        <v>253</v>
      </c>
      <c r="AY105" s="91">
        <v>664</v>
      </c>
      <c r="AZ105" s="91">
        <v>560</v>
      </c>
      <c r="BA105" s="91">
        <v>477</v>
      </c>
      <c r="BB105" s="91">
        <v>525</v>
      </c>
      <c r="BC105" s="91">
        <v>1276</v>
      </c>
      <c r="BD105" s="91">
        <v>854</v>
      </c>
      <c r="BE105" s="91">
        <v>847</v>
      </c>
      <c r="BF105" s="91">
        <v>6038</v>
      </c>
      <c r="BG105" s="91">
        <v>1577</v>
      </c>
      <c r="BH105" s="91">
        <v>448</v>
      </c>
      <c r="BI105" s="81">
        <v>22.35031847133758</v>
      </c>
      <c r="BJ105" s="103">
        <v>5.6</v>
      </c>
      <c r="BK105" s="103">
        <v>6.6</v>
      </c>
      <c r="BL105" s="103">
        <v>6.6</v>
      </c>
      <c r="BM105" s="103">
        <v>6.9</v>
      </c>
      <c r="BN105" s="103">
        <v>5.8</v>
      </c>
      <c r="BO105" s="103">
        <v>5.4</v>
      </c>
      <c r="BP105" s="103">
        <v>6</v>
      </c>
      <c r="BQ105" s="103">
        <v>6.7</v>
      </c>
      <c r="BR105" s="103">
        <v>6.5</v>
      </c>
      <c r="BS105" s="103">
        <v>7.6</v>
      </c>
      <c r="BT105" s="103">
        <v>8</v>
      </c>
      <c r="BU105" s="103">
        <v>6.9</v>
      </c>
      <c r="BV105" s="103">
        <v>6.8</v>
      </c>
      <c r="BW105" s="103">
        <v>5.3</v>
      </c>
      <c r="BX105" s="103">
        <v>3.9</v>
      </c>
      <c r="BY105" s="103">
        <v>2.7</v>
      </c>
      <c r="BZ105" s="103">
        <v>1.5</v>
      </c>
      <c r="CA105" s="103">
        <v>1.2</v>
      </c>
      <c r="CB105" s="103">
        <v>18.799999999999997</v>
      </c>
      <c r="CC105" s="103">
        <v>66.599999999999994</v>
      </c>
      <c r="CD105" s="103">
        <v>14.599999999999998</v>
      </c>
    </row>
    <row r="106" spans="1:82" x14ac:dyDescent="0.25">
      <c r="A106" s="69" t="s">
        <v>704</v>
      </c>
      <c r="B106" s="69" t="s">
        <v>705</v>
      </c>
      <c r="C106" s="69" t="s">
        <v>706</v>
      </c>
      <c r="D106" s="69" t="s">
        <v>707</v>
      </c>
      <c r="E106" s="69" t="s">
        <v>708</v>
      </c>
      <c r="F106" s="69" t="s">
        <v>542</v>
      </c>
      <c r="G106" s="69" t="s">
        <v>709</v>
      </c>
      <c r="H106" s="69" t="s">
        <v>710</v>
      </c>
      <c r="I106" s="115" t="s">
        <v>710</v>
      </c>
      <c r="J106" s="69">
        <v>5408932</v>
      </c>
      <c r="K106" s="69" t="s">
        <v>137</v>
      </c>
      <c r="L106" s="98">
        <v>0.43364688009156149</v>
      </c>
      <c r="M106" s="92">
        <v>1246</v>
      </c>
      <c r="N106" s="70">
        <v>2873.305579269741</v>
      </c>
      <c r="O106" s="92">
        <v>526</v>
      </c>
      <c r="P106" s="70">
        <v>2.37</v>
      </c>
      <c r="Q106" s="92">
        <v>1246</v>
      </c>
      <c r="R106" s="92">
        <v>23</v>
      </c>
      <c r="S106" s="92">
        <v>13</v>
      </c>
      <c r="T106" s="92">
        <v>30</v>
      </c>
      <c r="U106" s="92">
        <v>10</v>
      </c>
      <c r="V106" s="92">
        <v>28</v>
      </c>
      <c r="W106" s="92">
        <v>9</v>
      </c>
      <c r="X106" s="92">
        <v>40</v>
      </c>
      <c r="Y106" s="92">
        <v>21</v>
      </c>
      <c r="Z106" s="92">
        <v>49</v>
      </c>
      <c r="AA106" s="92">
        <v>42</v>
      </c>
      <c r="AB106" s="92">
        <v>58</v>
      </c>
      <c r="AC106" s="92">
        <v>38</v>
      </c>
      <c r="AD106" s="92">
        <v>60</v>
      </c>
      <c r="AE106" s="92">
        <v>53</v>
      </c>
      <c r="AF106" s="92">
        <v>33</v>
      </c>
      <c r="AG106" s="92">
        <v>19</v>
      </c>
      <c r="AH106" s="70">
        <v>12.547528517110266</v>
      </c>
      <c r="AI106" s="70">
        <v>7.2243346007604554</v>
      </c>
      <c r="AJ106" s="70">
        <v>22.623574144486692</v>
      </c>
      <c r="AK106" s="70">
        <v>7.9847908745247151</v>
      </c>
      <c r="AL106" s="70">
        <v>49.619771863117876</v>
      </c>
      <c r="AM106" s="92">
        <v>33264</v>
      </c>
      <c r="AN106" s="92">
        <v>59722</v>
      </c>
      <c r="AO106" s="70">
        <v>33.079847908745244</v>
      </c>
      <c r="AP106" s="92">
        <v>526</v>
      </c>
      <c r="AQ106" s="92">
        <v>94</v>
      </c>
      <c r="AR106" s="92">
        <v>400</v>
      </c>
      <c r="AS106" s="92">
        <v>126</v>
      </c>
      <c r="AT106" s="92">
        <v>13</v>
      </c>
      <c r="AU106" s="92">
        <v>21</v>
      </c>
      <c r="AV106" s="92">
        <v>29</v>
      </c>
      <c r="AW106" s="92">
        <v>15</v>
      </c>
      <c r="AX106" s="92">
        <v>7</v>
      </c>
      <c r="AY106" s="92">
        <v>20</v>
      </c>
      <c r="AZ106" s="92">
        <v>57</v>
      </c>
      <c r="BA106" s="92">
        <v>12</v>
      </c>
      <c r="BB106" s="92">
        <v>37</v>
      </c>
      <c r="BC106" s="92">
        <v>58</v>
      </c>
      <c r="BD106" s="92">
        <v>25</v>
      </c>
      <c r="BE106" s="92">
        <v>17</v>
      </c>
      <c r="BF106" s="92">
        <v>187</v>
      </c>
      <c r="BG106" s="92">
        <v>10</v>
      </c>
      <c r="BH106" s="92">
        <v>0</v>
      </c>
      <c r="BI106" s="70">
        <v>19.581749049429657</v>
      </c>
      <c r="BJ106" s="104">
        <v>8.5</v>
      </c>
      <c r="BK106" s="104">
        <v>4.9000000000000004</v>
      </c>
      <c r="BL106" s="104">
        <v>4.7</v>
      </c>
      <c r="BM106" s="104">
        <v>4.4000000000000004</v>
      </c>
      <c r="BN106" s="104">
        <v>4</v>
      </c>
      <c r="BO106" s="104">
        <v>9.6</v>
      </c>
      <c r="BP106" s="104">
        <v>6.3</v>
      </c>
      <c r="BQ106" s="104">
        <v>6.5</v>
      </c>
      <c r="BR106" s="104">
        <v>7.4</v>
      </c>
      <c r="BS106" s="104">
        <v>6.3</v>
      </c>
      <c r="BT106" s="104">
        <v>9.1</v>
      </c>
      <c r="BU106" s="104">
        <v>5</v>
      </c>
      <c r="BV106" s="104">
        <v>4.5999999999999996</v>
      </c>
      <c r="BW106" s="104">
        <v>6</v>
      </c>
      <c r="BX106" s="104">
        <v>5.9</v>
      </c>
      <c r="BY106" s="104">
        <v>2.4</v>
      </c>
      <c r="BZ106" s="104">
        <v>3</v>
      </c>
      <c r="CA106" s="104">
        <v>1.4</v>
      </c>
      <c r="CB106" s="104">
        <v>18.100000000000001</v>
      </c>
      <c r="CC106" s="104">
        <v>63.2</v>
      </c>
      <c r="CD106" s="104">
        <v>18.7</v>
      </c>
    </row>
    <row r="107" spans="1:82" x14ac:dyDescent="0.25">
      <c r="A107" s="69" t="s">
        <v>808</v>
      </c>
      <c r="B107" s="69" t="s">
        <v>809</v>
      </c>
      <c r="C107" s="69" t="s">
        <v>810</v>
      </c>
      <c r="D107" s="69" t="s">
        <v>707</v>
      </c>
      <c r="E107" s="69" t="s">
        <v>708</v>
      </c>
      <c r="F107" s="69" t="s">
        <v>542</v>
      </c>
      <c r="G107" s="69" t="s">
        <v>811</v>
      </c>
      <c r="H107" s="69" t="s">
        <v>812</v>
      </c>
      <c r="I107" s="115" t="s">
        <v>812</v>
      </c>
      <c r="J107" s="69">
        <v>5414610</v>
      </c>
      <c r="K107" s="69" t="s">
        <v>155</v>
      </c>
      <c r="L107" s="98">
        <v>5.849104431974772</v>
      </c>
      <c r="M107" s="92">
        <v>5766</v>
      </c>
      <c r="N107" s="70">
        <v>985.79193910088657</v>
      </c>
      <c r="O107" s="92">
        <v>2279</v>
      </c>
      <c r="P107" s="70">
        <v>2.4900000000000002</v>
      </c>
      <c r="Q107" s="92">
        <v>5673</v>
      </c>
      <c r="R107" s="92">
        <v>212</v>
      </c>
      <c r="S107" s="92">
        <v>60</v>
      </c>
      <c r="T107" s="92">
        <v>104</v>
      </c>
      <c r="U107" s="92">
        <v>226</v>
      </c>
      <c r="V107" s="92">
        <v>62</v>
      </c>
      <c r="W107" s="92">
        <v>57</v>
      </c>
      <c r="X107" s="92">
        <v>118</v>
      </c>
      <c r="Y107" s="92">
        <v>49</v>
      </c>
      <c r="Z107" s="92">
        <v>4</v>
      </c>
      <c r="AA107" s="92">
        <v>173</v>
      </c>
      <c r="AB107" s="92">
        <v>135</v>
      </c>
      <c r="AC107" s="92">
        <v>378</v>
      </c>
      <c r="AD107" s="92">
        <v>303</v>
      </c>
      <c r="AE107" s="92">
        <v>148</v>
      </c>
      <c r="AF107" s="92">
        <v>126</v>
      </c>
      <c r="AG107" s="92">
        <v>124</v>
      </c>
      <c r="AH107" s="70">
        <v>16.498464238701185</v>
      </c>
      <c r="AI107" s="70">
        <v>12.637121544537077</v>
      </c>
      <c r="AJ107" s="70">
        <v>10.004387889425187</v>
      </c>
      <c r="AK107" s="70">
        <v>7.5910487055726197</v>
      </c>
      <c r="AL107" s="70">
        <v>53.268977621763938</v>
      </c>
      <c r="AM107" s="92">
        <v>30604</v>
      </c>
      <c r="AN107" s="92">
        <v>70708</v>
      </c>
      <c r="AO107" s="70">
        <v>38.964458095655992</v>
      </c>
      <c r="AP107" s="92">
        <v>2279</v>
      </c>
      <c r="AQ107" s="92">
        <v>142</v>
      </c>
      <c r="AR107" s="92">
        <v>1296</v>
      </c>
      <c r="AS107" s="92">
        <v>983</v>
      </c>
      <c r="AT107" s="92">
        <v>9</v>
      </c>
      <c r="AU107" s="92">
        <v>42</v>
      </c>
      <c r="AV107" s="92">
        <v>249</v>
      </c>
      <c r="AW107" s="92">
        <v>147</v>
      </c>
      <c r="AX107" s="92">
        <v>60</v>
      </c>
      <c r="AY107" s="92">
        <v>138</v>
      </c>
      <c r="AZ107" s="92">
        <v>19</v>
      </c>
      <c r="BA107" s="92">
        <v>17</v>
      </c>
      <c r="BB107" s="92">
        <v>113</v>
      </c>
      <c r="BC107" s="92">
        <v>120</v>
      </c>
      <c r="BD107" s="92">
        <v>58</v>
      </c>
      <c r="BE107" s="92">
        <v>117</v>
      </c>
      <c r="BF107" s="92">
        <v>646</v>
      </c>
      <c r="BG107" s="92">
        <v>360</v>
      </c>
      <c r="BH107" s="92">
        <v>62</v>
      </c>
      <c r="BI107" s="70">
        <v>29.793769197016235</v>
      </c>
      <c r="BJ107" s="104">
        <v>5.7</v>
      </c>
      <c r="BK107" s="104">
        <v>10.199999999999999</v>
      </c>
      <c r="BL107" s="104">
        <v>8.5</v>
      </c>
      <c r="BM107" s="104">
        <v>5.6</v>
      </c>
      <c r="BN107" s="104">
        <v>4.5999999999999996</v>
      </c>
      <c r="BO107" s="104">
        <v>3</v>
      </c>
      <c r="BP107" s="104">
        <v>7.6</v>
      </c>
      <c r="BQ107" s="104">
        <v>8.6999999999999993</v>
      </c>
      <c r="BR107" s="104">
        <v>7.9</v>
      </c>
      <c r="BS107" s="104">
        <v>6.6</v>
      </c>
      <c r="BT107" s="104">
        <v>7.1</v>
      </c>
      <c r="BU107" s="104">
        <v>5.6</v>
      </c>
      <c r="BV107" s="104">
        <v>5.5</v>
      </c>
      <c r="BW107" s="104">
        <v>3.6</v>
      </c>
      <c r="BX107" s="104">
        <v>4.3</v>
      </c>
      <c r="BY107" s="104">
        <v>3.5</v>
      </c>
      <c r="BZ107" s="104">
        <v>0.8</v>
      </c>
      <c r="CA107" s="104">
        <v>1.3</v>
      </c>
      <c r="CB107" s="104">
        <v>24.4</v>
      </c>
      <c r="CC107" s="104">
        <v>62.2</v>
      </c>
      <c r="CD107" s="104">
        <v>13.500000000000002</v>
      </c>
    </row>
    <row r="108" spans="1:82" x14ac:dyDescent="0.25">
      <c r="A108" s="69" t="s">
        <v>1065</v>
      </c>
      <c r="B108" s="69" t="s">
        <v>1066</v>
      </c>
      <c r="C108" s="69" t="s">
        <v>1067</v>
      </c>
      <c r="D108" s="69" t="s">
        <v>707</v>
      </c>
      <c r="E108" s="69" t="s">
        <v>708</v>
      </c>
      <c r="F108" s="69" t="s">
        <v>542</v>
      </c>
      <c r="G108" s="69" t="s">
        <v>1068</v>
      </c>
      <c r="H108" s="69" t="s">
        <v>1069</v>
      </c>
      <c r="I108" s="115" t="s">
        <v>1069</v>
      </c>
      <c r="J108" s="69">
        <v>5435284</v>
      </c>
      <c r="K108" s="69" t="s">
        <v>201</v>
      </c>
      <c r="L108" s="98">
        <v>0.62393899224125271</v>
      </c>
      <c r="M108" s="92">
        <v>236</v>
      </c>
      <c r="N108" s="70">
        <v>378.24210849888362</v>
      </c>
      <c r="O108" s="92">
        <v>113</v>
      </c>
      <c r="P108" s="70">
        <v>2.09</v>
      </c>
      <c r="Q108" s="92">
        <v>236</v>
      </c>
      <c r="R108" s="92">
        <v>4</v>
      </c>
      <c r="S108" s="92">
        <v>2</v>
      </c>
      <c r="T108" s="92">
        <v>7</v>
      </c>
      <c r="U108" s="92">
        <v>0</v>
      </c>
      <c r="V108" s="92">
        <v>4</v>
      </c>
      <c r="W108" s="92">
        <v>3</v>
      </c>
      <c r="X108" s="92">
        <v>0</v>
      </c>
      <c r="Y108" s="92">
        <v>2</v>
      </c>
      <c r="Z108" s="92">
        <v>6</v>
      </c>
      <c r="AA108" s="92">
        <v>10</v>
      </c>
      <c r="AB108" s="92">
        <v>16</v>
      </c>
      <c r="AC108" s="92">
        <v>7</v>
      </c>
      <c r="AD108" s="92">
        <v>16</v>
      </c>
      <c r="AE108" s="92">
        <v>10</v>
      </c>
      <c r="AF108" s="92">
        <v>13</v>
      </c>
      <c r="AG108" s="92">
        <v>13</v>
      </c>
      <c r="AH108" s="70">
        <v>11.504424778761061</v>
      </c>
      <c r="AI108" s="70">
        <v>3.5398230088495577</v>
      </c>
      <c r="AJ108" s="70">
        <v>9.7345132743362832</v>
      </c>
      <c r="AK108" s="70">
        <v>8.8495575221238933</v>
      </c>
      <c r="AL108" s="70">
        <v>66.371681415929203</v>
      </c>
      <c r="AM108" s="92">
        <v>49642</v>
      </c>
      <c r="AN108" s="92">
        <v>88393</v>
      </c>
      <c r="AO108" s="70">
        <v>19.469026548672566</v>
      </c>
      <c r="AP108" s="92">
        <v>113</v>
      </c>
      <c r="AQ108" s="92">
        <v>52</v>
      </c>
      <c r="AR108" s="92">
        <v>92</v>
      </c>
      <c r="AS108" s="92">
        <v>21</v>
      </c>
      <c r="AT108" s="92">
        <v>0</v>
      </c>
      <c r="AU108" s="92">
        <v>4</v>
      </c>
      <c r="AV108" s="92">
        <v>9</v>
      </c>
      <c r="AW108" s="92">
        <v>0</v>
      </c>
      <c r="AX108" s="92">
        <v>4</v>
      </c>
      <c r="AY108" s="92">
        <v>3</v>
      </c>
      <c r="AZ108" s="92">
        <v>8</v>
      </c>
      <c r="BA108" s="92">
        <v>0</v>
      </c>
      <c r="BB108" s="92">
        <v>0</v>
      </c>
      <c r="BC108" s="92">
        <v>5</v>
      </c>
      <c r="BD108" s="92">
        <v>16</v>
      </c>
      <c r="BE108" s="92">
        <v>5</v>
      </c>
      <c r="BF108" s="92">
        <v>41</v>
      </c>
      <c r="BG108" s="92">
        <v>10</v>
      </c>
      <c r="BH108" s="92">
        <v>8</v>
      </c>
      <c r="BI108" s="70">
        <v>22.123893805309734</v>
      </c>
      <c r="BJ108" s="104">
        <v>4.2</v>
      </c>
      <c r="BK108" s="104">
        <v>5.0999999999999996</v>
      </c>
      <c r="BL108" s="104">
        <v>3.8</v>
      </c>
      <c r="BM108" s="104">
        <v>5.9</v>
      </c>
      <c r="BN108" s="104">
        <v>7.2</v>
      </c>
      <c r="BO108" s="104">
        <v>0.4</v>
      </c>
      <c r="BP108" s="104">
        <v>3.8</v>
      </c>
      <c r="BQ108" s="104">
        <v>1.7</v>
      </c>
      <c r="BR108" s="104">
        <v>3.8</v>
      </c>
      <c r="BS108" s="104">
        <v>5.5</v>
      </c>
      <c r="BT108" s="104">
        <v>16.5</v>
      </c>
      <c r="BU108" s="104">
        <v>11.9</v>
      </c>
      <c r="BV108" s="104">
        <v>5.0999999999999996</v>
      </c>
      <c r="BW108" s="104">
        <v>5.9</v>
      </c>
      <c r="BX108" s="104">
        <v>10.6</v>
      </c>
      <c r="BY108" s="104">
        <v>1.3</v>
      </c>
      <c r="BZ108" s="104">
        <v>2.5</v>
      </c>
      <c r="CA108" s="104">
        <v>4.7</v>
      </c>
      <c r="CB108" s="104">
        <v>13.100000000000001</v>
      </c>
      <c r="CC108" s="104">
        <v>61.8</v>
      </c>
      <c r="CD108" s="104">
        <v>25</v>
      </c>
    </row>
    <row r="109" spans="1:82" x14ac:dyDescent="0.25">
      <c r="A109" s="69" t="s">
        <v>1505</v>
      </c>
      <c r="B109" s="69" t="s">
        <v>1506</v>
      </c>
      <c r="C109" s="69" t="s">
        <v>1507</v>
      </c>
      <c r="D109" s="69" t="s">
        <v>707</v>
      </c>
      <c r="E109" s="69" t="s">
        <v>708</v>
      </c>
      <c r="F109" s="69" t="s">
        <v>542</v>
      </c>
      <c r="G109" s="69" t="s">
        <v>1508</v>
      </c>
      <c r="H109" s="69" t="s">
        <v>1509</v>
      </c>
      <c r="I109" s="115" t="s">
        <v>1509</v>
      </c>
      <c r="J109" s="69">
        <v>5466988</v>
      </c>
      <c r="K109" s="69" t="s">
        <v>284</v>
      </c>
      <c r="L109" s="98">
        <v>8.1002244999977293</v>
      </c>
      <c r="M109" s="92">
        <v>4945</v>
      </c>
      <c r="N109" s="70">
        <v>610.47690715255931</v>
      </c>
      <c r="O109" s="92">
        <v>1859</v>
      </c>
      <c r="P109" s="70">
        <v>2.66</v>
      </c>
      <c r="Q109" s="92">
        <v>4945</v>
      </c>
      <c r="R109" s="92">
        <v>169</v>
      </c>
      <c r="S109" s="92">
        <v>95</v>
      </c>
      <c r="T109" s="92">
        <v>111</v>
      </c>
      <c r="U109" s="92">
        <v>218</v>
      </c>
      <c r="V109" s="92">
        <v>87</v>
      </c>
      <c r="W109" s="92">
        <v>115</v>
      </c>
      <c r="X109" s="92">
        <v>43</v>
      </c>
      <c r="Y109" s="92">
        <v>99</v>
      </c>
      <c r="Z109" s="92">
        <v>37</v>
      </c>
      <c r="AA109" s="92">
        <v>194</v>
      </c>
      <c r="AB109" s="92">
        <v>142</v>
      </c>
      <c r="AC109" s="92">
        <v>185</v>
      </c>
      <c r="AD109" s="92">
        <v>185</v>
      </c>
      <c r="AE109" s="92">
        <v>51</v>
      </c>
      <c r="AF109" s="92">
        <v>103</v>
      </c>
      <c r="AG109" s="92">
        <v>25</v>
      </c>
      <c r="AH109" s="70">
        <v>20.172135556750941</v>
      </c>
      <c r="AI109" s="70">
        <v>16.4066702528241</v>
      </c>
      <c r="AJ109" s="70">
        <v>15.814954276492738</v>
      </c>
      <c r="AK109" s="70">
        <v>10.435718128025821</v>
      </c>
      <c r="AL109" s="70">
        <v>37.170521785906402</v>
      </c>
      <c r="AM109" s="92">
        <v>22008</v>
      </c>
      <c r="AN109" s="92">
        <v>44769</v>
      </c>
      <c r="AO109" s="70">
        <v>50.403442711135014</v>
      </c>
      <c r="AP109" s="92">
        <v>1859</v>
      </c>
      <c r="AQ109" s="92">
        <v>163</v>
      </c>
      <c r="AR109" s="92">
        <v>1024</v>
      </c>
      <c r="AS109" s="92">
        <v>835</v>
      </c>
      <c r="AT109" s="92">
        <v>0</v>
      </c>
      <c r="AU109" s="92">
        <v>7</v>
      </c>
      <c r="AV109" s="92">
        <v>319</v>
      </c>
      <c r="AW109" s="92">
        <v>95</v>
      </c>
      <c r="AX109" s="92">
        <v>59</v>
      </c>
      <c r="AY109" s="92">
        <v>266</v>
      </c>
      <c r="AZ109" s="92">
        <v>15</v>
      </c>
      <c r="BA109" s="92">
        <v>26</v>
      </c>
      <c r="BB109" s="92">
        <v>138</v>
      </c>
      <c r="BC109" s="92">
        <v>120</v>
      </c>
      <c r="BD109" s="92">
        <v>128</v>
      </c>
      <c r="BE109" s="92">
        <v>88</v>
      </c>
      <c r="BF109" s="92">
        <v>431</v>
      </c>
      <c r="BG109" s="92">
        <v>105</v>
      </c>
      <c r="BH109" s="92">
        <v>13</v>
      </c>
      <c r="BI109" s="70">
        <v>44.324905863367405</v>
      </c>
      <c r="BJ109" s="104">
        <v>8.4</v>
      </c>
      <c r="BK109" s="104">
        <v>8.4</v>
      </c>
      <c r="BL109" s="104">
        <v>5.7</v>
      </c>
      <c r="BM109" s="104">
        <v>6.6</v>
      </c>
      <c r="BN109" s="104">
        <v>3.2</v>
      </c>
      <c r="BO109" s="104">
        <v>11.1</v>
      </c>
      <c r="BP109" s="104">
        <v>9</v>
      </c>
      <c r="BQ109" s="104">
        <v>9.1</v>
      </c>
      <c r="BR109" s="104">
        <v>6.4</v>
      </c>
      <c r="BS109" s="104">
        <v>5.9</v>
      </c>
      <c r="BT109" s="104">
        <v>4.5999999999999996</v>
      </c>
      <c r="BU109" s="104">
        <v>6.2</v>
      </c>
      <c r="BV109" s="104">
        <v>5.7</v>
      </c>
      <c r="BW109" s="104">
        <v>3.6</v>
      </c>
      <c r="BX109" s="104">
        <v>2.6</v>
      </c>
      <c r="BY109" s="104">
        <v>2.2000000000000002</v>
      </c>
      <c r="BZ109" s="104">
        <v>0.6</v>
      </c>
      <c r="CA109" s="104">
        <v>0.8</v>
      </c>
      <c r="CB109" s="104">
        <v>22.5</v>
      </c>
      <c r="CC109" s="104">
        <v>67.8</v>
      </c>
      <c r="CD109" s="104">
        <v>9.8000000000000007</v>
      </c>
    </row>
    <row r="110" spans="1:82" x14ac:dyDescent="0.25">
      <c r="A110" s="69" t="s">
        <v>1596</v>
      </c>
      <c r="B110" s="69" t="s">
        <v>1597</v>
      </c>
      <c r="C110" s="69" t="s">
        <v>1598</v>
      </c>
      <c r="D110" s="69" t="s">
        <v>707</v>
      </c>
      <c r="E110" s="69" t="s">
        <v>708</v>
      </c>
      <c r="F110" s="69" t="s">
        <v>542</v>
      </c>
      <c r="G110" s="69" t="s">
        <v>1599</v>
      </c>
      <c r="H110" s="69" t="s">
        <v>1600</v>
      </c>
      <c r="I110" s="115" t="s">
        <v>1600</v>
      </c>
      <c r="J110" s="69">
        <v>5473468</v>
      </c>
      <c r="K110" s="69" t="s">
        <v>301</v>
      </c>
      <c r="L110" s="98">
        <v>0.37474011271226443</v>
      </c>
      <c r="M110" s="92">
        <v>1573</v>
      </c>
      <c r="N110" s="70">
        <v>4197.5757241867295</v>
      </c>
      <c r="O110" s="92">
        <v>331</v>
      </c>
      <c r="P110" s="70">
        <v>1.7</v>
      </c>
      <c r="Q110" s="92">
        <v>563</v>
      </c>
      <c r="R110" s="92">
        <v>27</v>
      </c>
      <c r="S110" s="92">
        <v>30</v>
      </c>
      <c r="T110" s="92">
        <v>49</v>
      </c>
      <c r="U110" s="92">
        <v>6</v>
      </c>
      <c r="V110" s="92">
        <v>0</v>
      </c>
      <c r="W110" s="92">
        <v>34</v>
      </c>
      <c r="X110" s="92">
        <v>18</v>
      </c>
      <c r="Y110" s="92">
        <v>38</v>
      </c>
      <c r="Z110" s="92">
        <v>0</v>
      </c>
      <c r="AA110" s="92">
        <v>11</v>
      </c>
      <c r="AB110" s="92">
        <v>10</v>
      </c>
      <c r="AC110" s="92">
        <v>28</v>
      </c>
      <c r="AD110" s="92">
        <v>26</v>
      </c>
      <c r="AE110" s="92">
        <v>14</v>
      </c>
      <c r="AF110" s="92">
        <v>8</v>
      </c>
      <c r="AG110" s="92">
        <v>32</v>
      </c>
      <c r="AH110" s="70">
        <v>32.024169184290031</v>
      </c>
      <c r="AI110" s="70">
        <v>1.8126888217522661</v>
      </c>
      <c r="AJ110" s="70">
        <v>27.19033232628399</v>
      </c>
      <c r="AK110" s="70">
        <v>3.3232628398791544</v>
      </c>
      <c r="AL110" s="70">
        <v>35.649546827794559</v>
      </c>
      <c r="AM110" s="92">
        <v>17660</v>
      </c>
      <c r="AN110" s="92">
        <v>40417</v>
      </c>
      <c r="AO110" s="70">
        <v>61.027190332326285</v>
      </c>
      <c r="AP110" s="92">
        <v>331</v>
      </c>
      <c r="AQ110" s="92">
        <v>76</v>
      </c>
      <c r="AR110" s="92">
        <v>131</v>
      </c>
      <c r="AS110" s="92">
        <v>200</v>
      </c>
      <c r="AT110" s="92">
        <v>6</v>
      </c>
      <c r="AU110" s="92">
        <v>0</v>
      </c>
      <c r="AV110" s="92">
        <v>98</v>
      </c>
      <c r="AW110" s="92">
        <v>21</v>
      </c>
      <c r="AX110" s="92">
        <v>0</v>
      </c>
      <c r="AY110" s="92">
        <v>19</v>
      </c>
      <c r="AZ110" s="92">
        <v>0</v>
      </c>
      <c r="BA110" s="92">
        <v>36</v>
      </c>
      <c r="BB110" s="92">
        <v>20</v>
      </c>
      <c r="BC110" s="92">
        <v>14</v>
      </c>
      <c r="BD110" s="92">
        <v>0</v>
      </c>
      <c r="BE110" s="92">
        <v>7</v>
      </c>
      <c r="BF110" s="92">
        <v>86</v>
      </c>
      <c r="BG110" s="92">
        <v>19</v>
      </c>
      <c r="BH110" s="92">
        <v>3</v>
      </c>
      <c r="BI110" s="70">
        <v>44.410876132930518</v>
      </c>
      <c r="BJ110" s="104">
        <v>0</v>
      </c>
      <c r="BK110" s="104">
        <v>0</v>
      </c>
      <c r="BL110" s="104">
        <v>1.3</v>
      </c>
      <c r="BM110" s="104">
        <v>32.5</v>
      </c>
      <c r="BN110" s="104">
        <v>40.700000000000003</v>
      </c>
      <c r="BO110" s="104">
        <v>4.7</v>
      </c>
      <c r="BP110" s="104">
        <v>2.2000000000000002</v>
      </c>
      <c r="BQ110" s="104">
        <v>2.1</v>
      </c>
      <c r="BR110" s="104">
        <v>2</v>
      </c>
      <c r="BS110" s="104">
        <v>1.4</v>
      </c>
      <c r="BT110" s="104">
        <v>1.8</v>
      </c>
      <c r="BU110" s="104">
        <v>3.1</v>
      </c>
      <c r="BV110" s="104">
        <v>0.7</v>
      </c>
      <c r="BW110" s="104">
        <v>4.0999999999999996</v>
      </c>
      <c r="BX110" s="104">
        <v>1.8</v>
      </c>
      <c r="BY110" s="104">
        <v>0</v>
      </c>
      <c r="BZ110" s="104">
        <v>0.8</v>
      </c>
      <c r="CA110" s="104">
        <v>0.7</v>
      </c>
      <c r="CB110" s="104">
        <v>1.3</v>
      </c>
      <c r="CC110" s="104">
        <v>91.2</v>
      </c>
      <c r="CD110" s="104">
        <v>7.3999999999999995</v>
      </c>
    </row>
    <row r="111" spans="1:82" s="19" customFormat="1" x14ac:dyDescent="0.25">
      <c r="A111" s="75" t="s">
        <v>40</v>
      </c>
      <c r="B111" s="76" t="s">
        <v>2118</v>
      </c>
      <c r="C111" s="75"/>
      <c r="D111" s="75"/>
      <c r="E111" s="75"/>
      <c r="F111" s="75"/>
      <c r="G111" s="75"/>
      <c r="H111" s="75"/>
      <c r="I111" s="116"/>
      <c r="J111" s="75">
        <v>54037</v>
      </c>
      <c r="K111" s="75" t="s">
        <v>39</v>
      </c>
      <c r="L111" s="99">
        <v>211.81302409671906</v>
      </c>
      <c r="M111" s="93">
        <v>55673</v>
      </c>
      <c r="N111" s="77">
        <v>262.84030567722942</v>
      </c>
      <c r="O111" s="93">
        <v>20808</v>
      </c>
      <c r="P111" s="77">
        <v>2.6</v>
      </c>
      <c r="Q111" s="93">
        <v>54200</v>
      </c>
      <c r="R111" s="93">
        <v>1192</v>
      </c>
      <c r="S111" s="93">
        <v>525</v>
      </c>
      <c r="T111" s="93">
        <v>722</v>
      </c>
      <c r="U111" s="93">
        <v>951</v>
      </c>
      <c r="V111" s="93">
        <v>634</v>
      </c>
      <c r="W111" s="93">
        <v>738</v>
      </c>
      <c r="X111" s="93">
        <v>754</v>
      </c>
      <c r="Y111" s="93">
        <v>764</v>
      </c>
      <c r="Z111" s="93">
        <v>600</v>
      </c>
      <c r="AA111" s="93">
        <v>1884</v>
      </c>
      <c r="AB111" s="93">
        <v>1930</v>
      </c>
      <c r="AC111" s="93">
        <v>2734</v>
      </c>
      <c r="AD111" s="93">
        <v>2664</v>
      </c>
      <c r="AE111" s="93">
        <v>1762</v>
      </c>
      <c r="AF111" s="93">
        <v>1538</v>
      </c>
      <c r="AG111" s="93">
        <v>1416</v>
      </c>
      <c r="AH111" s="77">
        <v>11.721453287197232</v>
      </c>
      <c r="AI111" s="77">
        <v>7.6172625913110341</v>
      </c>
      <c r="AJ111" s="77">
        <v>13.725490196078432</v>
      </c>
      <c r="AK111" s="77">
        <v>9.0542099192618224</v>
      </c>
      <c r="AL111" s="77">
        <v>57.881584006151478</v>
      </c>
      <c r="AM111" s="93">
        <v>33241</v>
      </c>
      <c r="AN111" s="93">
        <v>72526</v>
      </c>
      <c r="AO111" s="77">
        <v>30.180699730872739</v>
      </c>
      <c r="AP111" s="93">
        <v>20808</v>
      </c>
      <c r="AQ111" s="93">
        <v>2005</v>
      </c>
      <c r="AR111" s="93">
        <v>15420</v>
      </c>
      <c r="AS111" s="93">
        <v>5388</v>
      </c>
      <c r="AT111" s="93">
        <v>103</v>
      </c>
      <c r="AU111" s="93">
        <v>217</v>
      </c>
      <c r="AV111" s="93">
        <v>1729</v>
      </c>
      <c r="AW111" s="93">
        <v>778</v>
      </c>
      <c r="AX111" s="93">
        <v>383</v>
      </c>
      <c r="AY111" s="93">
        <v>1110</v>
      </c>
      <c r="AZ111" s="93">
        <v>659</v>
      </c>
      <c r="BA111" s="93">
        <v>568</v>
      </c>
      <c r="BB111" s="93">
        <v>833</v>
      </c>
      <c r="BC111" s="93">
        <v>1593</v>
      </c>
      <c r="BD111" s="93">
        <v>1081</v>
      </c>
      <c r="BE111" s="93">
        <v>1081</v>
      </c>
      <c r="BF111" s="93">
        <v>7429</v>
      </c>
      <c r="BG111" s="93">
        <v>2081</v>
      </c>
      <c r="BH111" s="93">
        <v>534</v>
      </c>
      <c r="BI111" s="77">
        <v>25.408496732026144</v>
      </c>
      <c r="BJ111" s="105">
        <v>5.6</v>
      </c>
      <c r="BK111" s="105">
        <v>6.6</v>
      </c>
      <c r="BL111" s="105">
        <v>6.6</v>
      </c>
      <c r="BM111" s="105">
        <v>6.9</v>
      </c>
      <c r="BN111" s="105">
        <v>5.8</v>
      </c>
      <c r="BO111" s="105">
        <v>5.4</v>
      </c>
      <c r="BP111" s="105">
        <v>6</v>
      </c>
      <c r="BQ111" s="105">
        <v>6.7</v>
      </c>
      <c r="BR111" s="105">
        <v>6.5</v>
      </c>
      <c r="BS111" s="105">
        <v>7.6</v>
      </c>
      <c r="BT111" s="105">
        <v>8</v>
      </c>
      <c r="BU111" s="105">
        <v>6.9</v>
      </c>
      <c r="BV111" s="105">
        <v>6.8</v>
      </c>
      <c r="BW111" s="105">
        <v>5.3</v>
      </c>
      <c r="BX111" s="105">
        <v>3.9</v>
      </c>
      <c r="BY111" s="105">
        <v>2.7</v>
      </c>
      <c r="BZ111" s="105">
        <v>1.5</v>
      </c>
      <c r="CA111" s="105">
        <v>1.2</v>
      </c>
      <c r="CB111" s="105">
        <v>18.799999999999997</v>
      </c>
      <c r="CC111" s="105">
        <v>66.599999999999994</v>
      </c>
      <c r="CD111" s="105">
        <v>14.599999999999998</v>
      </c>
    </row>
    <row r="112" spans="1:82" s="82" customFormat="1" x14ac:dyDescent="0.25">
      <c r="A112" s="80" t="s">
        <v>1907</v>
      </c>
      <c r="B112" s="80" t="s">
        <v>1908</v>
      </c>
      <c r="C112" s="80" t="s">
        <v>1909</v>
      </c>
      <c r="D112" s="80" t="s">
        <v>655</v>
      </c>
      <c r="E112" s="80" t="s">
        <v>656</v>
      </c>
      <c r="F112" s="80" t="s">
        <v>542</v>
      </c>
      <c r="G112" s="80" t="s">
        <v>1910</v>
      </c>
      <c r="H112" s="80" t="s">
        <v>1911</v>
      </c>
      <c r="I112" s="114" t="s">
        <v>1911</v>
      </c>
      <c r="J112" s="80" t="s">
        <v>2111</v>
      </c>
      <c r="K112" s="80" t="s">
        <v>2111</v>
      </c>
      <c r="L112" s="97">
        <v>849.76909217958337</v>
      </c>
      <c r="M112" s="91">
        <v>93222</v>
      </c>
      <c r="N112" s="81">
        <v>109.70274261316533</v>
      </c>
      <c r="O112" s="91">
        <v>38033</v>
      </c>
      <c r="P112" s="81">
        <v>2.4358320405963241</v>
      </c>
      <c r="Q112" s="91">
        <v>92642</v>
      </c>
      <c r="R112" s="91">
        <v>2520</v>
      </c>
      <c r="S112" s="91">
        <v>2280</v>
      </c>
      <c r="T112" s="91">
        <v>2372</v>
      </c>
      <c r="U112" s="91">
        <v>2405</v>
      </c>
      <c r="V112" s="91">
        <v>2193</v>
      </c>
      <c r="W112" s="91">
        <v>2029</v>
      </c>
      <c r="X112" s="91">
        <v>2223</v>
      </c>
      <c r="Y112" s="91">
        <v>2059</v>
      </c>
      <c r="Z112" s="91">
        <v>1831</v>
      </c>
      <c r="AA112" s="91">
        <v>2940</v>
      </c>
      <c r="AB112" s="91">
        <v>4504</v>
      </c>
      <c r="AC112" s="91">
        <v>4828</v>
      </c>
      <c r="AD112" s="91">
        <v>2624</v>
      </c>
      <c r="AE112" s="91">
        <v>1321</v>
      </c>
      <c r="AF112" s="91">
        <v>955</v>
      </c>
      <c r="AG112" s="91">
        <v>949</v>
      </c>
      <c r="AH112" s="81">
        <v>18.857308127152734</v>
      </c>
      <c r="AI112" s="81">
        <v>12.089501222622459</v>
      </c>
      <c r="AJ112" s="81">
        <v>21.407724870507192</v>
      </c>
      <c r="AK112" s="81">
        <v>7.7301290984145341</v>
      </c>
      <c r="AL112" s="81">
        <v>39.915336681303074</v>
      </c>
      <c r="AM112" s="91">
        <v>28201</v>
      </c>
      <c r="AN112" s="91">
        <v>46859</v>
      </c>
      <c r="AO112" s="81">
        <v>47.540293955249389</v>
      </c>
      <c r="AP112" s="91">
        <v>38033</v>
      </c>
      <c r="AQ112" s="91">
        <v>5870</v>
      </c>
      <c r="AR112" s="91">
        <v>29003</v>
      </c>
      <c r="AS112" s="91">
        <v>9031</v>
      </c>
      <c r="AT112" s="91">
        <v>1162</v>
      </c>
      <c r="AU112" s="91">
        <v>1101</v>
      </c>
      <c r="AV112" s="91">
        <v>3747</v>
      </c>
      <c r="AW112" s="91">
        <v>3138</v>
      </c>
      <c r="AX112" s="91">
        <v>1501</v>
      </c>
      <c r="AY112" s="91">
        <v>1620</v>
      </c>
      <c r="AZ112" s="91">
        <v>3294</v>
      </c>
      <c r="BA112" s="91">
        <v>1745</v>
      </c>
      <c r="BB112" s="91">
        <v>826</v>
      </c>
      <c r="BC112" s="91">
        <v>5727</v>
      </c>
      <c r="BD112" s="91">
        <v>1406</v>
      </c>
      <c r="BE112" s="91">
        <v>149</v>
      </c>
      <c r="BF112" s="91">
        <v>9715</v>
      </c>
      <c r="BG112" s="91">
        <v>728</v>
      </c>
      <c r="BH112" s="91">
        <v>88</v>
      </c>
      <c r="BI112" s="81">
        <v>16.906370783267164</v>
      </c>
      <c r="BJ112" s="103">
        <v>5.6</v>
      </c>
      <c r="BK112" s="103">
        <v>5.8</v>
      </c>
      <c r="BL112" s="103">
        <v>5.5</v>
      </c>
      <c r="BM112" s="103">
        <v>5.5</v>
      </c>
      <c r="BN112" s="103">
        <v>5.8</v>
      </c>
      <c r="BO112" s="103">
        <v>6.2</v>
      </c>
      <c r="BP112" s="103">
        <v>6</v>
      </c>
      <c r="BQ112" s="103">
        <v>5.9</v>
      </c>
      <c r="BR112" s="103">
        <v>6.3</v>
      </c>
      <c r="BS112" s="103">
        <v>6.3</v>
      </c>
      <c r="BT112" s="103">
        <v>7</v>
      </c>
      <c r="BU112" s="103">
        <v>7.7</v>
      </c>
      <c r="BV112" s="103">
        <v>7.7</v>
      </c>
      <c r="BW112" s="103">
        <v>6.4</v>
      </c>
      <c r="BX112" s="103">
        <v>4.3</v>
      </c>
      <c r="BY112" s="103">
        <v>3.4</v>
      </c>
      <c r="BZ112" s="103">
        <v>2.2999999999999998</v>
      </c>
      <c r="CA112" s="103">
        <v>2.4</v>
      </c>
      <c r="CB112" s="103">
        <v>16.899999999999999</v>
      </c>
      <c r="CC112" s="103">
        <v>64.399999999999991</v>
      </c>
      <c r="CD112" s="103">
        <v>18.799999999999997</v>
      </c>
    </row>
    <row r="113" spans="1:82" x14ac:dyDescent="0.25">
      <c r="A113" s="69" t="s">
        <v>652</v>
      </c>
      <c r="B113" s="69" t="s">
        <v>653</v>
      </c>
      <c r="C113" s="69" t="s">
        <v>654</v>
      </c>
      <c r="D113" s="69" t="s">
        <v>655</v>
      </c>
      <c r="E113" s="69" t="s">
        <v>656</v>
      </c>
      <c r="F113" s="69" t="s">
        <v>542</v>
      </c>
      <c r="G113" s="69" t="s">
        <v>657</v>
      </c>
      <c r="H113" s="69" t="s">
        <v>658</v>
      </c>
      <c r="I113" s="115" t="s">
        <v>658</v>
      </c>
      <c r="J113" s="69">
        <v>5405836</v>
      </c>
      <c r="K113" s="69" t="s">
        <v>129</v>
      </c>
      <c r="L113" s="98">
        <v>0.77968926282470452</v>
      </c>
      <c r="M113" s="92">
        <v>1185</v>
      </c>
      <c r="N113" s="70">
        <v>1519.8362431039664</v>
      </c>
      <c r="O113" s="92">
        <v>545</v>
      </c>
      <c r="P113" s="70">
        <v>2.17</v>
      </c>
      <c r="Q113" s="92">
        <v>1185</v>
      </c>
      <c r="R113" s="92">
        <v>37</v>
      </c>
      <c r="S113" s="92">
        <v>53</v>
      </c>
      <c r="T113" s="92">
        <v>37</v>
      </c>
      <c r="U113" s="92">
        <v>29</v>
      </c>
      <c r="V113" s="92">
        <v>28</v>
      </c>
      <c r="W113" s="92">
        <v>31</v>
      </c>
      <c r="X113" s="92">
        <v>32</v>
      </c>
      <c r="Y113" s="92">
        <v>31</v>
      </c>
      <c r="Z113" s="92">
        <v>29</v>
      </c>
      <c r="AA113" s="92">
        <v>68</v>
      </c>
      <c r="AB113" s="92">
        <v>69</v>
      </c>
      <c r="AC113" s="92">
        <v>51</v>
      </c>
      <c r="AD113" s="92">
        <v>24</v>
      </c>
      <c r="AE113" s="92">
        <v>10</v>
      </c>
      <c r="AF113" s="92">
        <v>10</v>
      </c>
      <c r="AG113" s="92">
        <v>6</v>
      </c>
      <c r="AH113" s="70">
        <v>23.302752293577981</v>
      </c>
      <c r="AI113" s="70">
        <v>10.458715596330276</v>
      </c>
      <c r="AJ113" s="70">
        <v>22.568807339449542</v>
      </c>
      <c r="AK113" s="70">
        <v>12.477064220183486</v>
      </c>
      <c r="AL113" s="70">
        <v>31.192660550458719</v>
      </c>
      <c r="AM113" s="92">
        <v>26335</v>
      </c>
      <c r="AN113" s="92">
        <v>44191</v>
      </c>
      <c r="AO113" s="70">
        <v>51.009174311926607</v>
      </c>
      <c r="AP113" s="92">
        <v>545</v>
      </c>
      <c r="AQ113" s="92">
        <v>62</v>
      </c>
      <c r="AR113" s="92">
        <v>337</v>
      </c>
      <c r="AS113" s="92">
        <v>208</v>
      </c>
      <c r="AT113" s="92">
        <v>14</v>
      </c>
      <c r="AU113" s="92">
        <v>15</v>
      </c>
      <c r="AV113" s="92">
        <v>79</v>
      </c>
      <c r="AW113" s="92">
        <v>23</v>
      </c>
      <c r="AX113" s="92">
        <v>10</v>
      </c>
      <c r="AY113" s="92">
        <v>45</v>
      </c>
      <c r="AZ113" s="92">
        <v>62</v>
      </c>
      <c r="BA113" s="92">
        <v>27</v>
      </c>
      <c r="BB113" s="92">
        <v>0</v>
      </c>
      <c r="BC113" s="92">
        <v>93</v>
      </c>
      <c r="BD113" s="92">
        <v>23</v>
      </c>
      <c r="BE113" s="92">
        <v>13</v>
      </c>
      <c r="BF113" s="92">
        <v>93</v>
      </c>
      <c r="BG113" s="92">
        <v>2</v>
      </c>
      <c r="BH113" s="92">
        <v>3</v>
      </c>
      <c r="BI113" s="70">
        <v>25.688073394495415</v>
      </c>
      <c r="BJ113" s="104">
        <v>7.6</v>
      </c>
      <c r="BK113" s="104">
        <v>4.9000000000000004</v>
      </c>
      <c r="BL113" s="104">
        <v>3.1</v>
      </c>
      <c r="BM113" s="104">
        <v>6.2</v>
      </c>
      <c r="BN113" s="104">
        <v>6.8</v>
      </c>
      <c r="BO113" s="104">
        <v>5.7</v>
      </c>
      <c r="BP113" s="104">
        <v>6.1</v>
      </c>
      <c r="BQ113" s="104">
        <v>5.4</v>
      </c>
      <c r="BR113" s="104">
        <v>4.7</v>
      </c>
      <c r="BS113" s="104">
        <v>5.4</v>
      </c>
      <c r="BT113" s="104">
        <v>5.2</v>
      </c>
      <c r="BU113" s="104">
        <v>5.6</v>
      </c>
      <c r="BV113" s="104">
        <v>9.8000000000000007</v>
      </c>
      <c r="BW113" s="104">
        <v>5.9</v>
      </c>
      <c r="BX113" s="104">
        <v>5.7</v>
      </c>
      <c r="BY113" s="104">
        <v>4.5999999999999996</v>
      </c>
      <c r="BZ113" s="104">
        <v>4.5999999999999996</v>
      </c>
      <c r="CA113" s="104">
        <v>2.6</v>
      </c>
      <c r="CB113" s="104">
        <v>15.6</v>
      </c>
      <c r="CC113" s="104">
        <v>60.900000000000006</v>
      </c>
      <c r="CD113" s="104">
        <v>23.400000000000006</v>
      </c>
    </row>
    <row r="114" spans="1:82" x14ac:dyDescent="0.25">
      <c r="A114" s="69" t="s">
        <v>784</v>
      </c>
      <c r="B114" s="69" t="s">
        <v>785</v>
      </c>
      <c r="C114" s="69" t="s">
        <v>786</v>
      </c>
      <c r="D114" s="69" t="s">
        <v>655</v>
      </c>
      <c r="E114" s="69" t="s">
        <v>656</v>
      </c>
      <c r="F114" s="69" t="s">
        <v>542</v>
      </c>
      <c r="G114" s="69" t="s">
        <v>787</v>
      </c>
      <c r="H114" s="69" t="s">
        <v>788</v>
      </c>
      <c r="I114" s="115" t="s">
        <v>788</v>
      </c>
      <c r="J114" s="69">
        <v>5413924</v>
      </c>
      <c r="K114" s="69" t="s">
        <v>151</v>
      </c>
      <c r="L114" s="98">
        <v>0.71615410414429803</v>
      </c>
      <c r="M114" s="92">
        <v>695</v>
      </c>
      <c r="N114" s="70">
        <v>970.46151935472858</v>
      </c>
      <c r="O114" s="92">
        <v>270</v>
      </c>
      <c r="P114" s="70">
        <v>2.57</v>
      </c>
      <c r="Q114" s="92">
        <v>695</v>
      </c>
      <c r="R114" s="92">
        <v>23</v>
      </c>
      <c r="S114" s="92">
        <v>6</v>
      </c>
      <c r="T114" s="92">
        <v>11</v>
      </c>
      <c r="U114" s="92">
        <v>11</v>
      </c>
      <c r="V114" s="92">
        <v>50</v>
      </c>
      <c r="W114" s="92">
        <v>20</v>
      </c>
      <c r="X114" s="92">
        <v>9</v>
      </c>
      <c r="Y114" s="92">
        <v>21</v>
      </c>
      <c r="Z114" s="92">
        <v>0</v>
      </c>
      <c r="AA114" s="92">
        <v>34</v>
      </c>
      <c r="AB114" s="92">
        <v>21</v>
      </c>
      <c r="AC114" s="92">
        <v>34</v>
      </c>
      <c r="AD114" s="92">
        <v>9</v>
      </c>
      <c r="AE114" s="92">
        <v>9</v>
      </c>
      <c r="AF114" s="92">
        <v>12</v>
      </c>
      <c r="AG114" s="92">
        <v>0</v>
      </c>
      <c r="AH114" s="70">
        <v>14.814814814814813</v>
      </c>
      <c r="AI114" s="70">
        <v>22.592592592592592</v>
      </c>
      <c r="AJ114" s="70">
        <v>18.518518518518519</v>
      </c>
      <c r="AK114" s="70">
        <v>12.592592592592592</v>
      </c>
      <c r="AL114" s="70">
        <v>31.481481481481481</v>
      </c>
      <c r="AM114" s="92">
        <v>21183</v>
      </c>
      <c r="AN114" s="92">
        <v>41563</v>
      </c>
      <c r="AO114" s="70">
        <v>55.925925925925924</v>
      </c>
      <c r="AP114" s="92">
        <v>270</v>
      </c>
      <c r="AQ114" s="92">
        <v>74</v>
      </c>
      <c r="AR114" s="92">
        <v>194</v>
      </c>
      <c r="AS114" s="92">
        <v>76</v>
      </c>
      <c r="AT114" s="92">
        <v>0</v>
      </c>
      <c r="AU114" s="92">
        <v>5</v>
      </c>
      <c r="AV114" s="92">
        <v>22</v>
      </c>
      <c r="AW114" s="92">
        <v>67</v>
      </c>
      <c r="AX114" s="92">
        <v>7</v>
      </c>
      <c r="AY114" s="92">
        <v>7</v>
      </c>
      <c r="AZ114" s="92">
        <v>20</v>
      </c>
      <c r="BA114" s="92">
        <v>3</v>
      </c>
      <c r="BB114" s="92">
        <v>4</v>
      </c>
      <c r="BC114" s="92">
        <v>46</v>
      </c>
      <c r="BD114" s="92">
        <v>9</v>
      </c>
      <c r="BE114" s="92">
        <v>0</v>
      </c>
      <c r="BF114" s="92">
        <v>56</v>
      </c>
      <c r="BG114" s="92">
        <v>0</v>
      </c>
      <c r="BH114" s="92">
        <v>0</v>
      </c>
      <c r="BI114" s="70">
        <v>12.222222222222221</v>
      </c>
      <c r="BJ114" s="104">
        <v>5.3</v>
      </c>
      <c r="BK114" s="104">
        <v>6.6</v>
      </c>
      <c r="BL114" s="104">
        <v>3</v>
      </c>
      <c r="BM114" s="104">
        <v>5.3</v>
      </c>
      <c r="BN114" s="104">
        <v>8.8000000000000007</v>
      </c>
      <c r="BO114" s="104">
        <v>3.3</v>
      </c>
      <c r="BP114" s="104">
        <v>4</v>
      </c>
      <c r="BQ114" s="104">
        <v>7.3</v>
      </c>
      <c r="BR114" s="104">
        <v>5.6</v>
      </c>
      <c r="BS114" s="104">
        <v>7.2</v>
      </c>
      <c r="BT114" s="104">
        <v>5.5</v>
      </c>
      <c r="BU114" s="104">
        <v>11.2</v>
      </c>
      <c r="BV114" s="104">
        <v>7.6</v>
      </c>
      <c r="BW114" s="104">
        <v>4.3</v>
      </c>
      <c r="BX114" s="104">
        <v>6</v>
      </c>
      <c r="BY114" s="104">
        <v>5</v>
      </c>
      <c r="BZ114" s="104">
        <v>0.4</v>
      </c>
      <c r="CA114" s="104">
        <v>3.3</v>
      </c>
      <c r="CB114" s="104">
        <v>14.899999999999999</v>
      </c>
      <c r="CC114" s="104">
        <v>65.8</v>
      </c>
      <c r="CD114" s="104">
        <v>19</v>
      </c>
    </row>
    <row r="115" spans="1:82" x14ac:dyDescent="0.25">
      <c r="A115" s="69" t="s">
        <v>803</v>
      </c>
      <c r="B115" s="69" t="s">
        <v>804</v>
      </c>
      <c r="C115" s="69" t="s">
        <v>805</v>
      </c>
      <c r="D115" s="69" t="s">
        <v>655</v>
      </c>
      <c r="E115" s="69" t="s">
        <v>656</v>
      </c>
      <c r="F115" s="69" t="s">
        <v>542</v>
      </c>
      <c r="G115" s="69" t="s">
        <v>806</v>
      </c>
      <c r="H115" s="69" t="s">
        <v>807</v>
      </c>
      <c r="I115" s="115" t="s">
        <v>807</v>
      </c>
      <c r="J115" s="69">
        <v>5414600</v>
      </c>
      <c r="K115" s="69" t="s">
        <v>154</v>
      </c>
      <c r="L115" s="98">
        <v>32.615639756100251</v>
      </c>
      <c r="M115" s="92">
        <v>49384</v>
      </c>
      <c r="N115" s="70">
        <v>1514.1202309472862</v>
      </c>
      <c r="O115" s="92">
        <v>22042</v>
      </c>
      <c r="P115" s="70">
        <v>2.14</v>
      </c>
      <c r="Q115" s="92">
        <v>47131</v>
      </c>
      <c r="R115" s="92">
        <v>2352</v>
      </c>
      <c r="S115" s="92">
        <v>1599</v>
      </c>
      <c r="T115" s="92">
        <v>1229</v>
      </c>
      <c r="U115" s="92">
        <v>1318</v>
      </c>
      <c r="V115" s="92">
        <v>1274</v>
      </c>
      <c r="W115" s="92">
        <v>1102</v>
      </c>
      <c r="X115" s="92">
        <v>1203</v>
      </c>
      <c r="Y115" s="92">
        <v>797</v>
      </c>
      <c r="Z115" s="92">
        <v>992</v>
      </c>
      <c r="AA115" s="92">
        <v>1630</v>
      </c>
      <c r="AB115" s="92">
        <v>1872</v>
      </c>
      <c r="AC115" s="92">
        <v>1925</v>
      </c>
      <c r="AD115" s="92">
        <v>1124</v>
      </c>
      <c r="AE115" s="92">
        <v>1141</v>
      </c>
      <c r="AF115" s="92">
        <v>916</v>
      </c>
      <c r="AG115" s="92">
        <v>1568</v>
      </c>
      <c r="AH115" s="70">
        <v>23.500589783141276</v>
      </c>
      <c r="AI115" s="70">
        <v>11.759368478359496</v>
      </c>
      <c r="AJ115" s="70">
        <v>18.573632156791582</v>
      </c>
      <c r="AK115" s="70">
        <v>7.3949732329189732</v>
      </c>
      <c r="AL115" s="70">
        <v>38.771436348788676</v>
      </c>
      <c r="AM115" s="92">
        <v>33833</v>
      </c>
      <c r="AN115" s="92">
        <v>45797</v>
      </c>
      <c r="AO115" s="70">
        <v>49.333091371018959</v>
      </c>
      <c r="AP115" s="92">
        <v>22042</v>
      </c>
      <c r="AQ115" s="92">
        <v>3308</v>
      </c>
      <c r="AR115" s="92">
        <v>12495</v>
      </c>
      <c r="AS115" s="92">
        <v>9547</v>
      </c>
      <c r="AT115" s="92">
        <v>391</v>
      </c>
      <c r="AU115" s="92">
        <v>730</v>
      </c>
      <c r="AV115" s="92">
        <v>3551</v>
      </c>
      <c r="AW115" s="92">
        <v>1106</v>
      </c>
      <c r="AX115" s="92">
        <v>868</v>
      </c>
      <c r="AY115" s="92">
        <v>1625</v>
      </c>
      <c r="AZ115" s="92">
        <v>1291</v>
      </c>
      <c r="BA115" s="92">
        <v>1072</v>
      </c>
      <c r="BB115" s="92">
        <v>539</v>
      </c>
      <c r="BC115" s="92">
        <v>2458</v>
      </c>
      <c r="BD115" s="92">
        <v>717</v>
      </c>
      <c r="BE115" s="92">
        <v>225</v>
      </c>
      <c r="BF115" s="92">
        <v>6156</v>
      </c>
      <c r="BG115" s="92">
        <v>365</v>
      </c>
      <c r="BH115" s="92">
        <v>121</v>
      </c>
      <c r="BI115" s="70">
        <v>27.497504763633064</v>
      </c>
      <c r="BJ115" s="104">
        <v>6.1</v>
      </c>
      <c r="BK115" s="104">
        <v>5.8</v>
      </c>
      <c r="BL115" s="104">
        <v>4.8</v>
      </c>
      <c r="BM115" s="104">
        <v>5.9</v>
      </c>
      <c r="BN115" s="104">
        <v>7.1</v>
      </c>
      <c r="BO115" s="104">
        <v>6.9</v>
      </c>
      <c r="BP115" s="104">
        <v>5.8</v>
      </c>
      <c r="BQ115" s="104">
        <v>6.3</v>
      </c>
      <c r="BR115" s="104">
        <v>6.1</v>
      </c>
      <c r="BS115" s="104">
        <v>6.3</v>
      </c>
      <c r="BT115" s="104">
        <v>6.3</v>
      </c>
      <c r="BU115" s="104">
        <v>7.4</v>
      </c>
      <c r="BV115" s="104">
        <v>7.9</v>
      </c>
      <c r="BW115" s="104">
        <v>5.7</v>
      </c>
      <c r="BX115" s="104">
        <v>4.0999999999999996</v>
      </c>
      <c r="BY115" s="104">
        <v>2.8</v>
      </c>
      <c r="BZ115" s="104">
        <v>2.1</v>
      </c>
      <c r="CA115" s="104">
        <v>2.6</v>
      </c>
      <c r="CB115" s="104">
        <v>16.7</v>
      </c>
      <c r="CC115" s="104">
        <v>66</v>
      </c>
      <c r="CD115" s="104">
        <v>17.3</v>
      </c>
    </row>
    <row r="116" spans="1:82" x14ac:dyDescent="0.25">
      <c r="A116" s="69" t="s">
        <v>813</v>
      </c>
      <c r="B116" s="69" t="s">
        <v>814</v>
      </c>
      <c r="C116" s="69" t="s">
        <v>815</v>
      </c>
      <c r="D116" s="69" t="s">
        <v>655</v>
      </c>
      <c r="E116" s="69" t="s">
        <v>656</v>
      </c>
      <c r="F116" s="69" t="s">
        <v>542</v>
      </c>
      <c r="G116" s="69" t="s">
        <v>816</v>
      </c>
      <c r="H116" s="69" t="s">
        <v>817</v>
      </c>
      <c r="I116" s="115" t="s">
        <v>817</v>
      </c>
      <c r="J116" s="69">
        <v>5415028</v>
      </c>
      <c r="K116" s="69" t="s">
        <v>156</v>
      </c>
      <c r="L116" s="98">
        <v>0.64163861050559146</v>
      </c>
      <c r="M116" s="92">
        <v>1820</v>
      </c>
      <c r="N116" s="70">
        <v>2836.4876586306054</v>
      </c>
      <c r="O116" s="92">
        <v>797</v>
      </c>
      <c r="P116" s="70">
        <v>2.2799999999999998</v>
      </c>
      <c r="Q116" s="92">
        <v>1820</v>
      </c>
      <c r="R116" s="92">
        <v>109</v>
      </c>
      <c r="S116" s="92">
        <v>42</v>
      </c>
      <c r="T116" s="92">
        <v>74</v>
      </c>
      <c r="U116" s="92">
        <v>46</v>
      </c>
      <c r="V116" s="92">
        <v>52</v>
      </c>
      <c r="W116" s="92">
        <v>63</v>
      </c>
      <c r="X116" s="92">
        <v>33</v>
      </c>
      <c r="Y116" s="92">
        <v>44</v>
      </c>
      <c r="Z116" s="92">
        <v>44</v>
      </c>
      <c r="AA116" s="92">
        <v>81</v>
      </c>
      <c r="AB116" s="92">
        <v>77</v>
      </c>
      <c r="AC116" s="92">
        <v>64</v>
      </c>
      <c r="AD116" s="92">
        <v>37</v>
      </c>
      <c r="AE116" s="92">
        <v>14</v>
      </c>
      <c r="AF116" s="92">
        <v>17</v>
      </c>
      <c r="AG116" s="92">
        <v>0</v>
      </c>
      <c r="AH116" s="70">
        <v>28.230865746549561</v>
      </c>
      <c r="AI116" s="70">
        <v>12.296110414052698</v>
      </c>
      <c r="AJ116" s="70">
        <v>23.086574654956085</v>
      </c>
      <c r="AK116" s="70">
        <v>10.163111668757843</v>
      </c>
      <c r="AL116" s="70">
        <v>26.223337515683813</v>
      </c>
      <c r="AM116" s="92">
        <v>20209</v>
      </c>
      <c r="AN116" s="92">
        <v>36736</v>
      </c>
      <c r="AO116" s="70">
        <v>58.092848180677535</v>
      </c>
      <c r="AP116" s="92">
        <v>797</v>
      </c>
      <c r="AQ116" s="92">
        <v>119</v>
      </c>
      <c r="AR116" s="92">
        <v>585</v>
      </c>
      <c r="AS116" s="92">
        <v>212</v>
      </c>
      <c r="AT116" s="92">
        <v>27</v>
      </c>
      <c r="AU116" s="92">
        <v>34</v>
      </c>
      <c r="AV116" s="92">
        <v>128</v>
      </c>
      <c r="AW116" s="92">
        <v>79</v>
      </c>
      <c r="AX116" s="92">
        <v>48</v>
      </c>
      <c r="AY116" s="92">
        <v>25</v>
      </c>
      <c r="AZ116" s="92">
        <v>99</v>
      </c>
      <c r="BA116" s="92">
        <v>22</v>
      </c>
      <c r="BB116" s="92">
        <v>0</v>
      </c>
      <c r="BC116" s="92">
        <v>113</v>
      </c>
      <c r="BD116" s="92">
        <v>28</v>
      </c>
      <c r="BE116" s="92">
        <v>11</v>
      </c>
      <c r="BF116" s="92">
        <v>118</v>
      </c>
      <c r="BG116" s="92">
        <v>14</v>
      </c>
      <c r="BH116" s="92">
        <v>0</v>
      </c>
      <c r="BI116" s="70">
        <v>20.5771643663739</v>
      </c>
      <c r="BJ116" s="104">
        <v>7</v>
      </c>
      <c r="BK116" s="104">
        <v>4.0999999999999996</v>
      </c>
      <c r="BL116" s="104">
        <v>5</v>
      </c>
      <c r="BM116" s="104">
        <v>4.5</v>
      </c>
      <c r="BN116" s="104">
        <v>6.9</v>
      </c>
      <c r="BO116" s="104">
        <v>4.4000000000000004</v>
      </c>
      <c r="BP116" s="104">
        <v>3.7</v>
      </c>
      <c r="BQ116" s="104">
        <v>4</v>
      </c>
      <c r="BR116" s="104">
        <v>9.4</v>
      </c>
      <c r="BS116" s="104">
        <v>6.3</v>
      </c>
      <c r="BT116" s="104">
        <v>7.2</v>
      </c>
      <c r="BU116" s="104">
        <v>6.1</v>
      </c>
      <c r="BV116" s="104">
        <v>8.6</v>
      </c>
      <c r="BW116" s="104">
        <v>8.5</v>
      </c>
      <c r="BX116" s="104">
        <v>5.9</v>
      </c>
      <c r="BY116" s="104">
        <v>3.4</v>
      </c>
      <c r="BZ116" s="104">
        <v>2.9</v>
      </c>
      <c r="CA116" s="104">
        <v>2.2000000000000002</v>
      </c>
      <c r="CB116" s="104">
        <v>16.100000000000001</v>
      </c>
      <c r="CC116" s="104">
        <v>61.1</v>
      </c>
      <c r="CD116" s="104">
        <v>22.9</v>
      </c>
    </row>
    <row r="117" spans="1:82" x14ac:dyDescent="0.25">
      <c r="A117" s="69" t="s">
        <v>842</v>
      </c>
      <c r="B117" s="69" t="s">
        <v>843</v>
      </c>
      <c r="C117" s="69" t="s">
        <v>844</v>
      </c>
      <c r="D117" s="69" t="s">
        <v>655</v>
      </c>
      <c r="E117" s="69" t="s">
        <v>656</v>
      </c>
      <c r="F117" s="69" t="s">
        <v>542</v>
      </c>
      <c r="G117" s="69" t="s">
        <v>845</v>
      </c>
      <c r="H117" s="69" t="s">
        <v>846</v>
      </c>
      <c r="I117" s="115" t="s">
        <v>846</v>
      </c>
      <c r="J117" s="69">
        <v>5416012</v>
      </c>
      <c r="K117" s="69" t="s">
        <v>161</v>
      </c>
      <c r="L117" s="98">
        <v>1.5206613352899572</v>
      </c>
      <c r="M117" s="92">
        <v>1050</v>
      </c>
      <c r="N117" s="70">
        <v>690.48904948963389</v>
      </c>
      <c r="O117" s="92">
        <v>429</v>
      </c>
      <c r="P117" s="70">
        <v>2.4500000000000002</v>
      </c>
      <c r="Q117" s="92">
        <v>1050</v>
      </c>
      <c r="R117" s="92">
        <v>37</v>
      </c>
      <c r="S117" s="92">
        <v>62</v>
      </c>
      <c r="T117" s="92">
        <v>24</v>
      </c>
      <c r="U117" s="92">
        <v>12</v>
      </c>
      <c r="V117" s="92">
        <v>15</v>
      </c>
      <c r="W117" s="92">
        <v>6</v>
      </c>
      <c r="X117" s="92">
        <v>48</v>
      </c>
      <c r="Y117" s="92">
        <v>43</v>
      </c>
      <c r="Z117" s="92">
        <v>32</v>
      </c>
      <c r="AA117" s="92">
        <v>23</v>
      </c>
      <c r="AB117" s="92">
        <v>34</v>
      </c>
      <c r="AC117" s="92">
        <v>62</v>
      </c>
      <c r="AD117" s="92">
        <v>5</v>
      </c>
      <c r="AE117" s="92">
        <v>8</v>
      </c>
      <c r="AF117" s="92">
        <v>18</v>
      </c>
      <c r="AG117" s="92">
        <v>0</v>
      </c>
      <c r="AH117" s="70">
        <v>28.671328671328673</v>
      </c>
      <c r="AI117" s="70">
        <v>6.2937062937062942</v>
      </c>
      <c r="AJ117" s="70">
        <v>30.069930069930066</v>
      </c>
      <c r="AK117" s="70">
        <v>5.3613053613053614</v>
      </c>
      <c r="AL117" s="70">
        <v>29.603729603729604</v>
      </c>
      <c r="AM117" s="92">
        <v>20370</v>
      </c>
      <c r="AN117" s="92">
        <v>40772</v>
      </c>
      <c r="AO117" s="70">
        <v>57.575757575757578</v>
      </c>
      <c r="AP117" s="92">
        <v>429</v>
      </c>
      <c r="AQ117" s="92">
        <v>53</v>
      </c>
      <c r="AR117" s="92">
        <v>303</v>
      </c>
      <c r="AS117" s="92">
        <v>126</v>
      </c>
      <c r="AT117" s="92">
        <v>20</v>
      </c>
      <c r="AU117" s="92">
        <v>17</v>
      </c>
      <c r="AV117" s="92">
        <v>80</v>
      </c>
      <c r="AW117" s="92">
        <v>15</v>
      </c>
      <c r="AX117" s="92">
        <v>5</v>
      </c>
      <c r="AY117" s="92">
        <v>13</v>
      </c>
      <c r="AZ117" s="92">
        <v>60</v>
      </c>
      <c r="BA117" s="92">
        <v>40</v>
      </c>
      <c r="BB117" s="92">
        <v>15</v>
      </c>
      <c r="BC117" s="92">
        <v>44</v>
      </c>
      <c r="BD117" s="92">
        <v>13</v>
      </c>
      <c r="BE117" s="92">
        <v>0</v>
      </c>
      <c r="BF117" s="92">
        <v>76</v>
      </c>
      <c r="BG117" s="92">
        <v>9</v>
      </c>
      <c r="BH117" s="92">
        <v>8</v>
      </c>
      <c r="BI117" s="70">
        <v>27.039627039627039</v>
      </c>
      <c r="BJ117" s="104">
        <v>8.4</v>
      </c>
      <c r="BK117" s="104">
        <v>7.5</v>
      </c>
      <c r="BL117" s="104">
        <v>4.4000000000000004</v>
      </c>
      <c r="BM117" s="104">
        <v>3.3</v>
      </c>
      <c r="BN117" s="104">
        <v>2.5</v>
      </c>
      <c r="BO117" s="104">
        <v>5.3</v>
      </c>
      <c r="BP117" s="104">
        <v>7</v>
      </c>
      <c r="BQ117" s="104">
        <v>6.7</v>
      </c>
      <c r="BR117" s="104">
        <v>2.2000000000000002</v>
      </c>
      <c r="BS117" s="104">
        <v>7</v>
      </c>
      <c r="BT117" s="104">
        <v>4.5999999999999996</v>
      </c>
      <c r="BU117" s="104">
        <v>7</v>
      </c>
      <c r="BV117" s="104">
        <v>6.3</v>
      </c>
      <c r="BW117" s="104">
        <v>6.3</v>
      </c>
      <c r="BX117" s="104">
        <v>8.6999999999999993</v>
      </c>
      <c r="BY117" s="104">
        <v>5.3</v>
      </c>
      <c r="BZ117" s="104">
        <v>2</v>
      </c>
      <c r="CA117" s="104">
        <v>5.4</v>
      </c>
      <c r="CB117" s="104">
        <v>20.3</v>
      </c>
      <c r="CC117" s="104">
        <v>51.9</v>
      </c>
      <c r="CD117" s="104">
        <v>27.700000000000003</v>
      </c>
    </row>
    <row r="118" spans="1:82" x14ac:dyDescent="0.25">
      <c r="A118" s="69" t="s">
        <v>878</v>
      </c>
      <c r="B118" s="69" t="s">
        <v>879</v>
      </c>
      <c r="C118" s="69" t="s">
        <v>880</v>
      </c>
      <c r="D118" s="69" t="s">
        <v>655</v>
      </c>
      <c r="E118" s="69" t="s">
        <v>656</v>
      </c>
      <c r="F118" s="69" t="s">
        <v>542</v>
      </c>
      <c r="G118" s="69" t="s">
        <v>881</v>
      </c>
      <c r="H118" s="69" t="s">
        <v>882</v>
      </c>
      <c r="I118" s="115" t="s">
        <v>882</v>
      </c>
      <c r="J118" s="69">
        <v>5422564</v>
      </c>
      <c r="K118" s="69" t="s">
        <v>167</v>
      </c>
      <c r="L118" s="98">
        <v>2.8041717662657706</v>
      </c>
      <c r="M118" s="92">
        <v>7571</v>
      </c>
      <c r="N118" s="70">
        <v>2699.9059369612255</v>
      </c>
      <c r="O118" s="92">
        <v>3757</v>
      </c>
      <c r="P118" s="70">
        <v>1.98</v>
      </c>
      <c r="Q118" s="92">
        <v>7444</v>
      </c>
      <c r="R118" s="92">
        <v>279</v>
      </c>
      <c r="S118" s="92">
        <v>257</v>
      </c>
      <c r="T118" s="92">
        <v>197</v>
      </c>
      <c r="U118" s="92">
        <v>234</v>
      </c>
      <c r="V118" s="92">
        <v>255</v>
      </c>
      <c r="W118" s="92">
        <v>312</v>
      </c>
      <c r="X118" s="92">
        <v>208</v>
      </c>
      <c r="Y118" s="92">
        <v>255</v>
      </c>
      <c r="Z118" s="92">
        <v>206</v>
      </c>
      <c r="AA118" s="92">
        <v>365</v>
      </c>
      <c r="AB118" s="92">
        <v>257</v>
      </c>
      <c r="AC118" s="92">
        <v>414</v>
      </c>
      <c r="AD118" s="92">
        <v>338</v>
      </c>
      <c r="AE118" s="92">
        <v>109</v>
      </c>
      <c r="AF118" s="92">
        <v>43</v>
      </c>
      <c r="AG118" s="92">
        <v>28</v>
      </c>
      <c r="AH118" s="70">
        <v>19.5102475379292</v>
      </c>
      <c r="AI118" s="70">
        <v>13.015704019164225</v>
      </c>
      <c r="AJ118" s="70">
        <v>26.111258983231302</v>
      </c>
      <c r="AK118" s="70">
        <v>9.7151982965131758</v>
      </c>
      <c r="AL118" s="70">
        <v>31.647591163162097</v>
      </c>
      <c r="AM118" s="92">
        <v>26788</v>
      </c>
      <c r="AN118" s="92">
        <v>42438</v>
      </c>
      <c r="AO118" s="70">
        <v>53.154112323662495</v>
      </c>
      <c r="AP118" s="92">
        <v>3757</v>
      </c>
      <c r="AQ118" s="92">
        <v>670</v>
      </c>
      <c r="AR118" s="92">
        <v>2213</v>
      </c>
      <c r="AS118" s="92">
        <v>1544</v>
      </c>
      <c r="AT118" s="92">
        <v>114</v>
      </c>
      <c r="AU118" s="92">
        <v>85</v>
      </c>
      <c r="AV118" s="92">
        <v>461</v>
      </c>
      <c r="AW118" s="92">
        <v>306</v>
      </c>
      <c r="AX118" s="92">
        <v>210</v>
      </c>
      <c r="AY118" s="92">
        <v>275</v>
      </c>
      <c r="AZ118" s="92">
        <v>272</v>
      </c>
      <c r="BA118" s="92">
        <v>346</v>
      </c>
      <c r="BB118" s="92">
        <v>49</v>
      </c>
      <c r="BC118" s="92">
        <v>471</v>
      </c>
      <c r="BD118" s="92">
        <v>139</v>
      </c>
      <c r="BE118" s="92">
        <v>0</v>
      </c>
      <c r="BF118" s="92">
        <v>925</v>
      </c>
      <c r="BG118" s="92">
        <v>7</v>
      </c>
      <c r="BH118" s="92">
        <v>0</v>
      </c>
      <c r="BI118" s="70">
        <v>20.894330582911898</v>
      </c>
      <c r="BJ118" s="104">
        <v>3.6</v>
      </c>
      <c r="BK118" s="104">
        <v>6.6</v>
      </c>
      <c r="BL118" s="104">
        <v>4.3</v>
      </c>
      <c r="BM118" s="104">
        <v>3.5</v>
      </c>
      <c r="BN118" s="104">
        <v>4.0999999999999996</v>
      </c>
      <c r="BO118" s="104">
        <v>9.5</v>
      </c>
      <c r="BP118" s="104">
        <v>5.5</v>
      </c>
      <c r="BQ118" s="104">
        <v>5.2</v>
      </c>
      <c r="BR118" s="104">
        <v>6.8</v>
      </c>
      <c r="BS118" s="104">
        <v>5.8</v>
      </c>
      <c r="BT118" s="104">
        <v>6.7</v>
      </c>
      <c r="BU118" s="104">
        <v>6.9</v>
      </c>
      <c r="BV118" s="104">
        <v>8.8000000000000007</v>
      </c>
      <c r="BW118" s="104">
        <v>5.4</v>
      </c>
      <c r="BX118" s="104">
        <v>5.5</v>
      </c>
      <c r="BY118" s="104">
        <v>4.2</v>
      </c>
      <c r="BZ118" s="104">
        <v>3.1</v>
      </c>
      <c r="CA118" s="104">
        <v>4.3</v>
      </c>
      <c r="CB118" s="104">
        <v>14.5</v>
      </c>
      <c r="CC118" s="104">
        <v>62.8</v>
      </c>
      <c r="CD118" s="104">
        <v>22.500000000000004</v>
      </c>
    </row>
    <row r="119" spans="1:82" x14ac:dyDescent="0.25">
      <c r="A119" s="69" t="s">
        <v>890</v>
      </c>
      <c r="B119" s="69" t="s">
        <v>891</v>
      </c>
      <c r="C119" s="69" t="s">
        <v>892</v>
      </c>
      <c r="D119" s="69" t="s">
        <v>655</v>
      </c>
      <c r="E119" s="69" t="s">
        <v>656</v>
      </c>
      <c r="F119" s="69" t="s">
        <v>542</v>
      </c>
      <c r="G119" s="69" t="s">
        <v>893</v>
      </c>
      <c r="H119" s="69" t="s">
        <v>894</v>
      </c>
      <c r="I119" s="115" t="s">
        <v>894</v>
      </c>
      <c r="J119" s="69">
        <v>5423092</v>
      </c>
      <c r="K119" s="69" t="s">
        <v>169</v>
      </c>
      <c r="L119" s="98">
        <v>0.4812420009062735</v>
      </c>
      <c r="M119" s="92">
        <v>794</v>
      </c>
      <c r="N119" s="70">
        <v>1649.8975536315234</v>
      </c>
      <c r="O119" s="92">
        <v>299</v>
      </c>
      <c r="P119" s="70">
        <v>2.58</v>
      </c>
      <c r="Q119" s="92">
        <v>770</v>
      </c>
      <c r="R119" s="92">
        <v>17</v>
      </c>
      <c r="S119" s="92">
        <v>21</v>
      </c>
      <c r="T119" s="92">
        <v>24</v>
      </c>
      <c r="U119" s="92">
        <v>11</v>
      </c>
      <c r="V119" s="92">
        <v>19</v>
      </c>
      <c r="W119" s="92">
        <v>3</v>
      </c>
      <c r="X119" s="92">
        <v>12</v>
      </c>
      <c r="Y119" s="92">
        <v>32</v>
      </c>
      <c r="Z119" s="92">
        <v>15</v>
      </c>
      <c r="AA119" s="92">
        <v>31</v>
      </c>
      <c r="AB119" s="92">
        <v>44</v>
      </c>
      <c r="AC119" s="92">
        <v>44</v>
      </c>
      <c r="AD119" s="92">
        <v>8</v>
      </c>
      <c r="AE119" s="92">
        <v>12</v>
      </c>
      <c r="AF119" s="92">
        <v>3</v>
      </c>
      <c r="AG119" s="92">
        <v>3</v>
      </c>
      <c r="AH119" s="70">
        <v>20.735785953177256</v>
      </c>
      <c r="AI119" s="70">
        <v>10.033444816053512</v>
      </c>
      <c r="AJ119" s="70">
        <v>20.735785953177256</v>
      </c>
      <c r="AK119" s="70">
        <v>10.367892976588628</v>
      </c>
      <c r="AL119" s="70">
        <v>38.127090301003349</v>
      </c>
      <c r="AM119" s="92">
        <v>22163</v>
      </c>
      <c r="AN119" s="92">
        <v>47750</v>
      </c>
      <c r="AO119" s="70">
        <v>46.488294314381271</v>
      </c>
      <c r="AP119" s="92">
        <v>299</v>
      </c>
      <c r="AQ119" s="92">
        <v>49</v>
      </c>
      <c r="AR119" s="92">
        <v>242</v>
      </c>
      <c r="AS119" s="92">
        <v>57</v>
      </c>
      <c r="AT119" s="92">
        <v>6</v>
      </c>
      <c r="AU119" s="92">
        <v>6</v>
      </c>
      <c r="AV119" s="92">
        <v>42</v>
      </c>
      <c r="AW119" s="92">
        <v>19</v>
      </c>
      <c r="AX119" s="92">
        <v>0</v>
      </c>
      <c r="AY119" s="92">
        <v>14</v>
      </c>
      <c r="AZ119" s="92">
        <v>33</v>
      </c>
      <c r="BA119" s="92">
        <v>16</v>
      </c>
      <c r="BB119" s="92">
        <v>0</v>
      </c>
      <c r="BC119" s="92">
        <v>69</v>
      </c>
      <c r="BD119" s="92">
        <v>6</v>
      </c>
      <c r="BE119" s="92">
        <v>0</v>
      </c>
      <c r="BF119" s="92">
        <v>68</v>
      </c>
      <c r="BG119" s="92">
        <v>2</v>
      </c>
      <c r="BH119" s="92">
        <v>0</v>
      </c>
      <c r="BI119" s="70">
        <v>18.729096989966553</v>
      </c>
      <c r="BJ119" s="104">
        <v>4.9000000000000004</v>
      </c>
      <c r="BK119" s="104">
        <v>6</v>
      </c>
      <c r="BL119" s="104">
        <v>4</v>
      </c>
      <c r="BM119" s="104">
        <v>4</v>
      </c>
      <c r="BN119" s="104">
        <v>5.7</v>
      </c>
      <c r="BO119" s="104">
        <v>7.2</v>
      </c>
      <c r="BP119" s="104">
        <v>8.6</v>
      </c>
      <c r="BQ119" s="104">
        <v>2.6</v>
      </c>
      <c r="BR119" s="104">
        <v>5.9</v>
      </c>
      <c r="BS119" s="104">
        <v>5.8</v>
      </c>
      <c r="BT119" s="104">
        <v>6.9</v>
      </c>
      <c r="BU119" s="104">
        <v>8.6</v>
      </c>
      <c r="BV119" s="104">
        <v>7.3</v>
      </c>
      <c r="BW119" s="104">
        <v>6</v>
      </c>
      <c r="BX119" s="104">
        <v>4.2</v>
      </c>
      <c r="BY119" s="104">
        <v>2.4</v>
      </c>
      <c r="BZ119" s="104">
        <v>6.2</v>
      </c>
      <c r="CA119" s="104">
        <v>3.7</v>
      </c>
      <c r="CB119" s="104">
        <v>14.9</v>
      </c>
      <c r="CC119" s="104">
        <v>62.599999999999994</v>
      </c>
      <c r="CD119" s="104">
        <v>22.5</v>
      </c>
    </row>
    <row r="120" spans="1:82" x14ac:dyDescent="0.25">
      <c r="A120" s="69" t="s">
        <v>1004</v>
      </c>
      <c r="B120" s="69" t="s">
        <v>1005</v>
      </c>
      <c r="C120" s="69" t="s">
        <v>1006</v>
      </c>
      <c r="D120" s="69" t="s">
        <v>655</v>
      </c>
      <c r="E120" s="69" t="s">
        <v>656</v>
      </c>
      <c r="F120" s="69" t="s">
        <v>542</v>
      </c>
      <c r="G120" s="69" t="s">
        <v>1007</v>
      </c>
      <c r="H120" s="69" t="s">
        <v>1008</v>
      </c>
      <c r="I120" s="115" t="s">
        <v>1008</v>
      </c>
      <c r="J120" s="69">
        <v>5431324</v>
      </c>
      <c r="K120" s="69" t="s">
        <v>190</v>
      </c>
      <c r="L120" s="98">
        <v>0.46903565755312443</v>
      </c>
      <c r="M120" s="92">
        <v>768</v>
      </c>
      <c r="N120" s="70">
        <v>1637.4021625701537</v>
      </c>
      <c r="O120" s="92">
        <v>290</v>
      </c>
      <c r="P120" s="70">
        <v>2.29</v>
      </c>
      <c r="Q120" s="92">
        <v>664</v>
      </c>
      <c r="R120" s="92">
        <v>22</v>
      </c>
      <c r="S120" s="92">
        <v>2</v>
      </c>
      <c r="T120" s="92">
        <v>26</v>
      </c>
      <c r="U120" s="92">
        <v>26</v>
      </c>
      <c r="V120" s="92">
        <v>12</v>
      </c>
      <c r="W120" s="92">
        <v>26</v>
      </c>
      <c r="X120" s="92">
        <v>7</v>
      </c>
      <c r="Y120" s="92">
        <v>20</v>
      </c>
      <c r="Z120" s="92">
        <v>25</v>
      </c>
      <c r="AA120" s="92">
        <v>35</v>
      </c>
      <c r="AB120" s="92">
        <v>34</v>
      </c>
      <c r="AC120" s="92">
        <v>23</v>
      </c>
      <c r="AD120" s="92">
        <v>14</v>
      </c>
      <c r="AE120" s="92">
        <v>10</v>
      </c>
      <c r="AF120" s="92">
        <v>3</v>
      </c>
      <c r="AG120" s="92">
        <v>5</v>
      </c>
      <c r="AH120" s="70">
        <v>17.241379310344829</v>
      </c>
      <c r="AI120" s="70">
        <v>13.103448275862069</v>
      </c>
      <c r="AJ120" s="70">
        <v>26.896551724137929</v>
      </c>
      <c r="AK120" s="70">
        <v>12.068965517241379</v>
      </c>
      <c r="AL120" s="70">
        <v>30.689655172413794</v>
      </c>
      <c r="AM120" s="92">
        <v>21259</v>
      </c>
      <c r="AN120" s="92">
        <v>45556</v>
      </c>
      <c r="AO120" s="70">
        <v>48.620689655172413</v>
      </c>
      <c r="AP120" s="92">
        <v>290</v>
      </c>
      <c r="AQ120" s="92">
        <v>40</v>
      </c>
      <c r="AR120" s="92">
        <v>235</v>
      </c>
      <c r="AS120" s="92">
        <v>55</v>
      </c>
      <c r="AT120" s="92">
        <v>20</v>
      </c>
      <c r="AU120" s="92">
        <v>0</v>
      </c>
      <c r="AV120" s="92">
        <v>30</v>
      </c>
      <c r="AW120" s="92">
        <v>27</v>
      </c>
      <c r="AX120" s="92">
        <v>4</v>
      </c>
      <c r="AY120" s="92">
        <v>33</v>
      </c>
      <c r="AZ120" s="92">
        <v>34</v>
      </c>
      <c r="BA120" s="92">
        <v>17</v>
      </c>
      <c r="BB120" s="92">
        <v>1</v>
      </c>
      <c r="BC120" s="92">
        <v>51</v>
      </c>
      <c r="BD120" s="92">
        <v>15</v>
      </c>
      <c r="BE120" s="92">
        <v>0</v>
      </c>
      <c r="BF120" s="92">
        <v>50</v>
      </c>
      <c r="BG120" s="92">
        <v>3</v>
      </c>
      <c r="BH120" s="92">
        <v>2</v>
      </c>
      <c r="BI120" s="70">
        <v>22.758620689655174</v>
      </c>
      <c r="BJ120" s="104">
        <v>5.2</v>
      </c>
      <c r="BK120" s="104">
        <v>6.4</v>
      </c>
      <c r="BL120" s="104">
        <v>2.5</v>
      </c>
      <c r="BM120" s="104">
        <v>3</v>
      </c>
      <c r="BN120" s="104">
        <v>3.5</v>
      </c>
      <c r="BO120" s="104">
        <v>4.2</v>
      </c>
      <c r="BP120" s="104">
        <v>5.6</v>
      </c>
      <c r="BQ120" s="104">
        <v>2.5</v>
      </c>
      <c r="BR120" s="104">
        <v>6.4</v>
      </c>
      <c r="BS120" s="104">
        <v>4.7</v>
      </c>
      <c r="BT120" s="104">
        <v>7.8</v>
      </c>
      <c r="BU120" s="104">
        <v>5.2</v>
      </c>
      <c r="BV120" s="104">
        <v>7.2</v>
      </c>
      <c r="BW120" s="104">
        <v>8.1999999999999993</v>
      </c>
      <c r="BX120" s="104">
        <v>8.5</v>
      </c>
      <c r="BY120" s="104">
        <v>3.8</v>
      </c>
      <c r="BZ120" s="104">
        <v>6.1</v>
      </c>
      <c r="CA120" s="104">
        <v>9.4</v>
      </c>
      <c r="CB120" s="104">
        <v>14.100000000000001</v>
      </c>
      <c r="CC120" s="104">
        <v>50.1</v>
      </c>
      <c r="CD120" s="104">
        <v>36</v>
      </c>
    </row>
    <row r="121" spans="1:82" x14ac:dyDescent="0.25">
      <c r="A121" s="69" t="s">
        <v>1055</v>
      </c>
      <c r="B121" s="69" t="s">
        <v>1056</v>
      </c>
      <c r="C121" s="69" t="s">
        <v>1057</v>
      </c>
      <c r="D121" s="69" t="s">
        <v>655</v>
      </c>
      <c r="E121" s="69" t="s">
        <v>656</v>
      </c>
      <c r="F121" s="69" t="s">
        <v>542</v>
      </c>
      <c r="G121" s="69" t="s">
        <v>1058</v>
      </c>
      <c r="H121" s="69" t="s">
        <v>1059</v>
      </c>
      <c r="I121" s="115" t="s">
        <v>1059</v>
      </c>
      <c r="J121" s="69">
        <v>5434756</v>
      </c>
      <c r="K121" s="69" t="s">
        <v>199</v>
      </c>
      <c r="L121" s="98">
        <v>0.97106410981637903</v>
      </c>
      <c r="M121" s="92">
        <v>185</v>
      </c>
      <c r="N121" s="70">
        <v>190.51265321193068</v>
      </c>
      <c r="O121" s="92">
        <v>66</v>
      </c>
      <c r="P121" s="70">
        <v>2.8</v>
      </c>
      <c r="Q121" s="92">
        <v>185</v>
      </c>
      <c r="R121" s="92">
        <v>3</v>
      </c>
      <c r="S121" s="92">
        <v>7</v>
      </c>
      <c r="T121" s="92">
        <v>2</v>
      </c>
      <c r="U121" s="92">
        <v>5</v>
      </c>
      <c r="V121" s="92">
        <v>0</v>
      </c>
      <c r="W121" s="92">
        <v>16</v>
      </c>
      <c r="X121" s="92">
        <v>2</v>
      </c>
      <c r="Y121" s="92">
        <v>3</v>
      </c>
      <c r="Z121" s="92">
        <v>2</v>
      </c>
      <c r="AA121" s="92">
        <v>8</v>
      </c>
      <c r="AB121" s="92">
        <v>4</v>
      </c>
      <c r="AC121" s="92">
        <v>9</v>
      </c>
      <c r="AD121" s="92">
        <v>0</v>
      </c>
      <c r="AE121" s="92">
        <v>5</v>
      </c>
      <c r="AF121" s="92">
        <v>0</v>
      </c>
      <c r="AG121" s="92">
        <v>0</v>
      </c>
      <c r="AH121" s="70">
        <v>18.181818181818183</v>
      </c>
      <c r="AI121" s="70">
        <v>7.5757575757575761</v>
      </c>
      <c r="AJ121" s="70">
        <v>34.848484848484851</v>
      </c>
      <c r="AK121" s="70">
        <v>12.121212121212121</v>
      </c>
      <c r="AL121" s="70">
        <v>27.27272727272727</v>
      </c>
      <c r="AM121" s="92">
        <v>18134</v>
      </c>
      <c r="AN121" s="92">
        <v>35000</v>
      </c>
      <c r="AO121" s="70">
        <v>57.575757575757578</v>
      </c>
      <c r="AP121" s="92">
        <v>66</v>
      </c>
      <c r="AQ121" s="92">
        <v>19</v>
      </c>
      <c r="AR121" s="92">
        <v>49</v>
      </c>
      <c r="AS121" s="92">
        <v>17</v>
      </c>
      <c r="AT121" s="92">
        <v>2</v>
      </c>
      <c r="AU121" s="92">
        <v>2</v>
      </c>
      <c r="AV121" s="92">
        <v>5</v>
      </c>
      <c r="AW121" s="92">
        <v>10</v>
      </c>
      <c r="AX121" s="92">
        <v>0</v>
      </c>
      <c r="AY121" s="92">
        <v>4</v>
      </c>
      <c r="AZ121" s="92">
        <v>6</v>
      </c>
      <c r="BA121" s="92">
        <v>1</v>
      </c>
      <c r="BB121" s="92">
        <v>0</v>
      </c>
      <c r="BC121" s="92">
        <v>10</v>
      </c>
      <c r="BD121" s="92">
        <v>0</v>
      </c>
      <c r="BE121" s="92">
        <v>2</v>
      </c>
      <c r="BF121" s="92">
        <v>10</v>
      </c>
      <c r="BG121" s="92">
        <v>4</v>
      </c>
      <c r="BH121" s="92">
        <v>0</v>
      </c>
      <c r="BI121" s="70">
        <v>16.666666666666664</v>
      </c>
      <c r="BJ121" s="104">
        <v>3.8</v>
      </c>
      <c r="BK121" s="104">
        <v>9.6999999999999993</v>
      </c>
      <c r="BL121" s="104">
        <v>4.9000000000000004</v>
      </c>
      <c r="BM121" s="104">
        <v>4.3</v>
      </c>
      <c r="BN121" s="104">
        <v>3.2</v>
      </c>
      <c r="BO121" s="104">
        <v>4.9000000000000004</v>
      </c>
      <c r="BP121" s="104">
        <v>8.1</v>
      </c>
      <c r="BQ121" s="104">
        <v>11.9</v>
      </c>
      <c r="BR121" s="104">
        <v>4.3</v>
      </c>
      <c r="BS121" s="104">
        <v>5.9</v>
      </c>
      <c r="BT121" s="104">
        <v>1.6</v>
      </c>
      <c r="BU121" s="104">
        <v>1.6</v>
      </c>
      <c r="BV121" s="104">
        <v>8.6</v>
      </c>
      <c r="BW121" s="104">
        <v>10.8</v>
      </c>
      <c r="BX121" s="104">
        <v>5.9</v>
      </c>
      <c r="BY121" s="104">
        <v>0.5</v>
      </c>
      <c r="BZ121" s="104">
        <v>7</v>
      </c>
      <c r="CA121" s="104">
        <v>2.7</v>
      </c>
      <c r="CB121" s="104">
        <v>18.399999999999999</v>
      </c>
      <c r="CC121" s="104">
        <v>54.4</v>
      </c>
      <c r="CD121" s="104">
        <v>26.900000000000002</v>
      </c>
    </row>
    <row r="122" spans="1:82" x14ac:dyDescent="0.25">
      <c r="A122" s="69" t="s">
        <v>1242</v>
      </c>
      <c r="B122" s="69" t="s">
        <v>1243</v>
      </c>
      <c r="C122" s="69" t="s">
        <v>1244</v>
      </c>
      <c r="D122" s="69" t="s">
        <v>655</v>
      </c>
      <c r="E122" s="69" t="s">
        <v>656</v>
      </c>
      <c r="F122" s="69" t="s">
        <v>542</v>
      </c>
      <c r="G122" s="69" t="s">
        <v>1245</v>
      </c>
      <c r="H122" s="69" t="s">
        <v>1246</v>
      </c>
      <c r="I122" s="115" t="s">
        <v>1246</v>
      </c>
      <c r="J122" s="69">
        <v>5451724</v>
      </c>
      <c r="K122" s="69" t="s">
        <v>234</v>
      </c>
      <c r="L122" s="98">
        <v>1.4072421862700168</v>
      </c>
      <c r="M122" s="92">
        <v>1381</v>
      </c>
      <c r="N122" s="70">
        <v>981.35204691413253</v>
      </c>
      <c r="O122" s="92">
        <v>574</v>
      </c>
      <c r="P122" s="70">
        <v>2.25</v>
      </c>
      <c r="Q122" s="92">
        <v>1290</v>
      </c>
      <c r="R122" s="92">
        <v>41</v>
      </c>
      <c r="S122" s="92">
        <v>69</v>
      </c>
      <c r="T122" s="92">
        <v>46</v>
      </c>
      <c r="U122" s="92">
        <v>52</v>
      </c>
      <c r="V122" s="92">
        <v>19</v>
      </c>
      <c r="W122" s="92">
        <v>39</v>
      </c>
      <c r="X122" s="92">
        <v>44</v>
      </c>
      <c r="Y122" s="92">
        <v>23</v>
      </c>
      <c r="Z122" s="92">
        <v>28</v>
      </c>
      <c r="AA122" s="92">
        <v>25</v>
      </c>
      <c r="AB122" s="92">
        <v>70</v>
      </c>
      <c r="AC122" s="92">
        <v>68</v>
      </c>
      <c r="AD122" s="92">
        <v>10</v>
      </c>
      <c r="AE122" s="92">
        <v>15</v>
      </c>
      <c r="AF122" s="92">
        <v>22</v>
      </c>
      <c r="AG122" s="92">
        <v>3</v>
      </c>
      <c r="AH122" s="70">
        <v>27.177700348432055</v>
      </c>
      <c r="AI122" s="70">
        <v>12.369337979094077</v>
      </c>
      <c r="AJ122" s="70">
        <v>23.344947735191639</v>
      </c>
      <c r="AK122" s="70">
        <v>4.3554006968641117</v>
      </c>
      <c r="AL122" s="70">
        <v>32.752613240418114</v>
      </c>
      <c r="AM122" s="92">
        <v>22024</v>
      </c>
      <c r="AN122" s="92">
        <v>36750</v>
      </c>
      <c r="AO122" s="70">
        <v>58.013937282229968</v>
      </c>
      <c r="AP122" s="92">
        <v>574</v>
      </c>
      <c r="AQ122" s="92">
        <v>121</v>
      </c>
      <c r="AR122" s="92">
        <v>361</v>
      </c>
      <c r="AS122" s="92">
        <v>213</v>
      </c>
      <c r="AT122" s="92">
        <v>6</v>
      </c>
      <c r="AU122" s="92">
        <v>6</v>
      </c>
      <c r="AV122" s="92">
        <v>117</v>
      </c>
      <c r="AW122" s="92">
        <v>59</v>
      </c>
      <c r="AX122" s="92">
        <v>12</v>
      </c>
      <c r="AY122" s="92">
        <v>20</v>
      </c>
      <c r="AZ122" s="92">
        <v>37</v>
      </c>
      <c r="BA122" s="92">
        <v>47</v>
      </c>
      <c r="BB122" s="92">
        <v>11</v>
      </c>
      <c r="BC122" s="92">
        <v>78</v>
      </c>
      <c r="BD122" s="92">
        <v>13</v>
      </c>
      <c r="BE122" s="92">
        <v>0</v>
      </c>
      <c r="BF122" s="92">
        <v>114</v>
      </c>
      <c r="BG122" s="92">
        <v>4</v>
      </c>
      <c r="BH122" s="92">
        <v>0</v>
      </c>
      <c r="BI122" s="70">
        <v>25.78397212543554</v>
      </c>
      <c r="BJ122" s="104">
        <v>3.5</v>
      </c>
      <c r="BK122" s="104">
        <v>4.7</v>
      </c>
      <c r="BL122" s="104">
        <v>3.5</v>
      </c>
      <c r="BM122" s="104">
        <v>7.9</v>
      </c>
      <c r="BN122" s="104">
        <v>5.4</v>
      </c>
      <c r="BO122" s="104">
        <v>4.3</v>
      </c>
      <c r="BP122" s="104">
        <v>4.9000000000000004</v>
      </c>
      <c r="BQ122" s="104">
        <v>7.2</v>
      </c>
      <c r="BR122" s="104">
        <v>3.9</v>
      </c>
      <c r="BS122" s="104">
        <v>9.4</v>
      </c>
      <c r="BT122" s="104">
        <v>7</v>
      </c>
      <c r="BU122" s="104">
        <v>4.5999999999999996</v>
      </c>
      <c r="BV122" s="104">
        <v>6.7</v>
      </c>
      <c r="BW122" s="104">
        <v>7.5</v>
      </c>
      <c r="BX122" s="104">
        <v>4.7</v>
      </c>
      <c r="BY122" s="104">
        <v>4.9000000000000004</v>
      </c>
      <c r="BZ122" s="104">
        <v>3.5</v>
      </c>
      <c r="CA122" s="104">
        <v>6.4</v>
      </c>
      <c r="CB122" s="104">
        <v>11.7</v>
      </c>
      <c r="CC122" s="104">
        <v>61.300000000000004</v>
      </c>
      <c r="CD122" s="104">
        <v>27</v>
      </c>
    </row>
    <row r="123" spans="1:82" s="11" customFormat="1" x14ac:dyDescent="0.25">
      <c r="A123" s="73" t="s">
        <v>1302</v>
      </c>
      <c r="B123" s="73" t="s">
        <v>1303</v>
      </c>
      <c r="C123" s="73" t="s">
        <v>1308</v>
      </c>
      <c r="D123" s="73" t="s">
        <v>1305</v>
      </c>
      <c r="E123" s="73" t="s">
        <v>656</v>
      </c>
      <c r="F123" s="73" t="s">
        <v>542</v>
      </c>
      <c r="G123" s="73" t="s">
        <v>1306</v>
      </c>
      <c r="H123" s="73" t="s">
        <v>1307</v>
      </c>
      <c r="I123" s="117" t="s">
        <v>2139</v>
      </c>
      <c r="J123" s="73">
        <v>5455468</v>
      </c>
      <c r="K123" s="73" t="s">
        <v>246</v>
      </c>
      <c r="L123" s="100">
        <v>0.37259367273872201</v>
      </c>
      <c r="M123" s="94">
        <v>391</v>
      </c>
      <c r="N123" s="74">
        <v>1049.4005363160991</v>
      </c>
      <c r="O123" s="94">
        <v>149</v>
      </c>
      <c r="P123" s="74">
        <v>2.0099999999999998</v>
      </c>
      <c r="Q123" s="94">
        <v>299</v>
      </c>
      <c r="R123" s="94">
        <v>42</v>
      </c>
      <c r="S123" s="94">
        <v>19</v>
      </c>
      <c r="T123" s="94">
        <v>15</v>
      </c>
      <c r="U123" s="94">
        <v>10</v>
      </c>
      <c r="V123" s="94">
        <v>8</v>
      </c>
      <c r="W123" s="94">
        <v>5</v>
      </c>
      <c r="X123" s="94">
        <v>4</v>
      </c>
      <c r="Y123" s="94">
        <v>4</v>
      </c>
      <c r="Z123" s="94">
        <v>5</v>
      </c>
      <c r="AA123" s="94">
        <v>4</v>
      </c>
      <c r="AB123" s="94">
        <v>9</v>
      </c>
      <c r="AC123" s="94">
        <v>9</v>
      </c>
      <c r="AD123" s="94">
        <v>8</v>
      </c>
      <c r="AE123" s="94">
        <v>3</v>
      </c>
      <c r="AF123" s="94">
        <v>3</v>
      </c>
      <c r="AG123" s="94">
        <v>3</v>
      </c>
      <c r="AH123" s="74">
        <v>51.006711409395976</v>
      </c>
      <c r="AI123" s="74">
        <v>12.080536912751679</v>
      </c>
      <c r="AJ123" s="74">
        <v>12.080536912751679</v>
      </c>
      <c r="AK123" s="74">
        <v>2.6845637583892619</v>
      </c>
      <c r="AL123" s="74">
        <v>23.48993288590604</v>
      </c>
      <c r="AM123" s="94">
        <v>18832</v>
      </c>
      <c r="AN123" s="94">
        <v>19786</v>
      </c>
      <c r="AO123" s="74">
        <v>71.812080536912745</v>
      </c>
      <c r="AP123" s="94">
        <v>149</v>
      </c>
      <c r="AQ123" s="94">
        <v>39</v>
      </c>
      <c r="AR123" s="94">
        <v>62</v>
      </c>
      <c r="AS123" s="94">
        <v>87</v>
      </c>
      <c r="AT123" s="94">
        <v>4</v>
      </c>
      <c r="AU123" s="94">
        <v>15</v>
      </c>
      <c r="AV123" s="94">
        <v>45</v>
      </c>
      <c r="AW123" s="94">
        <v>7</v>
      </c>
      <c r="AX123" s="94">
        <v>7</v>
      </c>
      <c r="AY123" s="94">
        <v>5</v>
      </c>
      <c r="AZ123" s="94">
        <v>7</v>
      </c>
      <c r="BA123" s="94">
        <v>4</v>
      </c>
      <c r="BB123" s="94">
        <v>1</v>
      </c>
      <c r="BC123" s="94">
        <v>12</v>
      </c>
      <c r="BD123" s="94">
        <v>0</v>
      </c>
      <c r="BE123" s="94">
        <v>0</v>
      </c>
      <c r="BF123" s="94">
        <v>26</v>
      </c>
      <c r="BG123" s="94">
        <v>0</v>
      </c>
      <c r="BH123" s="94">
        <v>0</v>
      </c>
      <c r="BI123" s="74">
        <v>34.228187919463089</v>
      </c>
      <c r="BJ123" s="106">
        <v>1.9</v>
      </c>
      <c r="BK123" s="106">
        <v>8</v>
      </c>
      <c r="BL123" s="106">
        <v>5.7</v>
      </c>
      <c r="BM123" s="106">
        <v>13.5</v>
      </c>
      <c r="BN123" s="106">
        <v>16.899999999999999</v>
      </c>
      <c r="BO123" s="106">
        <v>5.0999999999999996</v>
      </c>
      <c r="BP123" s="106">
        <v>2.9</v>
      </c>
      <c r="BQ123" s="106">
        <v>6.7</v>
      </c>
      <c r="BR123" s="106">
        <v>3.3</v>
      </c>
      <c r="BS123" s="106">
        <v>3.5</v>
      </c>
      <c r="BT123" s="106">
        <v>4.5999999999999996</v>
      </c>
      <c r="BU123" s="106">
        <v>6</v>
      </c>
      <c r="BV123" s="106">
        <v>6.1</v>
      </c>
      <c r="BW123" s="106">
        <v>4.4000000000000004</v>
      </c>
      <c r="BX123" s="106">
        <v>3.7</v>
      </c>
      <c r="BY123" s="106">
        <v>2.2999999999999998</v>
      </c>
      <c r="BZ123" s="106">
        <v>2.7</v>
      </c>
      <c r="CA123" s="106">
        <v>2.6</v>
      </c>
      <c r="CB123" s="106">
        <v>15.600000000000001</v>
      </c>
      <c r="CC123" s="106">
        <v>68.599999999999994</v>
      </c>
      <c r="CD123" s="106">
        <v>15.700000000000001</v>
      </c>
    </row>
    <row r="124" spans="1:82" s="11" customFormat="1" x14ac:dyDescent="0.25">
      <c r="A124" s="73" t="s">
        <v>1363</v>
      </c>
      <c r="B124" s="73" t="s">
        <v>1364</v>
      </c>
      <c r="C124" s="73" t="s">
        <v>1365</v>
      </c>
      <c r="D124" s="73" t="s">
        <v>1366</v>
      </c>
      <c r="E124" s="73" t="s">
        <v>656</v>
      </c>
      <c r="F124" s="73" t="s">
        <v>542</v>
      </c>
      <c r="G124" s="73" t="s">
        <v>1367</v>
      </c>
      <c r="H124" s="73" t="s">
        <v>1368</v>
      </c>
      <c r="I124" s="117" t="s">
        <v>2140</v>
      </c>
      <c r="J124" s="73">
        <v>5459068</v>
      </c>
      <c r="K124" s="73" t="s">
        <v>257</v>
      </c>
      <c r="L124" s="100">
        <v>4.8274068301185897</v>
      </c>
      <c r="M124" s="94">
        <v>5423</v>
      </c>
      <c r="N124" s="74">
        <v>1123.3774551930148</v>
      </c>
      <c r="O124" s="94">
        <v>2386</v>
      </c>
      <c r="P124" s="74">
        <v>2.27</v>
      </c>
      <c r="Q124" s="94">
        <v>5423</v>
      </c>
      <c r="R124" s="94">
        <v>183</v>
      </c>
      <c r="S124" s="94">
        <v>171</v>
      </c>
      <c r="T124" s="94">
        <v>159</v>
      </c>
      <c r="U124" s="94">
        <v>144</v>
      </c>
      <c r="V124" s="94">
        <v>48</v>
      </c>
      <c r="W124" s="94">
        <v>193</v>
      </c>
      <c r="X124" s="94">
        <v>134</v>
      </c>
      <c r="Y124" s="94">
        <v>184</v>
      </c>
      <c r="Z124" s="94">
        <v>78</v>
      </c>
      <c r="AA124" s="94">
        <v>189</v>
      </c>
      <c r="AB124" s="94">
        <v>353</v>
      </c>
      <c r="AC124" s="94">
        <v>147</v>
      </c>
      <c r="AD124" s="94">
        <v>197</v>
      </c>
      <c r="AE124" s="94">
        <v>31</v>
      </c>
      <c r="AF124" s="94">
        <v>127</v>
      </c>
      <c r="AG124" s="94">
        <v>48</v>
      </c>
      <c r="AH124" s="74">
        <v>21.500419111483655</v>
      </c>
      <c r="AI124" s="74">
        <v>8.046940486169321</v>
      </c>
      <c r="AJ124" s="74">
        <v>24.685666387259012</v>
      </c>
      <c r="AK124" s="74">
        <v>7.9212070410729254</v>
      </c>
      <c r="AL124" s="74">
        <v>37.845766974015085</v>
      </c>
      <c r="AM124" s="94">
        <v>29481</v>
      </c>
      <c r="AN124" s="94">
        <v>43952</v>
      </c>
      <c r="AO124" s="74">
        <v>50.9639564124057</v>
      </c>
      <c r="AP124" s="94">
        <v>2386</v>
      </c>
      <c r="AQ124" s="94">
        <v>358</v>
      </c>
      <c r="AR124" s="94">
        <v>1624</v>
      </c>
      <c r="AS124" s="94">
        <v>762</v>
      </c>
      <c r="AT124" s="94">
        <v>12</v>
      </c>
      <c r="AU124" s="94">
        <v>136</v>
      </c>
      <c r="AV124" s="94">
        <v>317</v>
      </c>
      <c r="AW124" s="94">
        <v>129</v>
      </c>
      <c r="AX124" s="94">
        <v>125</v>
      </c>
      <c r="AY124" s="94">
        <v>101</v>
      </c>
      <c r="AZ124" s="94">
        <v>198</v>
      </c>
      <c r="BA124" s="94">
        <v>95</v>
      </c>
      <c r="BB124" s="94">
        <v>73</v>
      </c>
      <c r="BC124" s="94">
        <v>379</v>
      </c>
      <c r="BD124" s="94">
        <v>116</v>
      </c>
      <c r="BE124" s="94">
        <v>46</v>
      </c>
      <c r="BF124" s="94">
        <v>544</v>
      </c>
      <c r="BG124" s="94">
        <v>0</v>
      </c>
      <c r="BH124" s="94">
        <v>0</v>
      </c>
      <c r="BI124" s="74">
        <v>22.50628667225482</v>
      </c>
      <c r="BJ124" s="106">
        <v>5.5</v>
      </c>
      <c r="BK124" s="106">
        <v>8.6</v>
      </c>
      <c r="BL124" s="106">
        <v>4.5</v>
      </c>
      <c r="BM124" s="106">
        <v>6.8</v>
      </c>
      <c r="BN124" s="106">
        <v>1.7</v>
      </c>
      <c r="BO124" s="106">
        <v>4.5</v>
      </c>
      <c r="BP124" s="106">
        <v>7.7</v>
      </c>
      <c r="BQ124" s="106">
        <v>6.4</v>
      </c>
      <c r="BR124" s="106">
        <v>6.6</v>
      </c>
      <c r="BS124" s="106">
        <v>5.7</v>
      </c>
      <c r="BT124" s="106">
        <v>4.3</v>
      </c>
      <c r="BU124" s="106">
        <v>11.4</v>
      </c>
      <c r="BV124" s="106">
        <v>9.1999999999999993</v>
      </c>
      <c r="BW124" s="106">
        <v>6.3</v>
      </c>
      <c r="BX124" s="106">
        <v>3.9</v>
      </c>
      <c r="BY124" s="106">
        <v>3.4</v>
      </c>
      <c r="BZ124" s="106">
        <v>1.8</v>
      </c>
      <c r="CA124" s="106">
        <v>1.8</v>
      </c>
      <c r="CB124" s="106">
        <v>18.600000000000001</v>
      </c>
      <c r="CC124" s="106">
        <v>64.3</v>
      </c>
      <c r="CD124" s="106">
        <v>17.2</v>
      </c>
    </row>
    <row r="125" spans="1:82" x14ac:dyDescent="0.25">
      <c r="A125" s="69" t="s">
        <v>1480</v>
      </c>
      <c r="B125" s="69" t="s">
        <v>1481</v>
      </c>
      <c r="C125" s="69" t="s">
        <v>1482</v>
      </c>
      <c r="D125" s="69" t="s">
        <v>655</v>
      </c>
      <c r="E125" s="69" t="s">
        <v>656</v>
      </c>
      <c r="F125" s="69" t="s">
        <v>542</v>
      </c>
      <c r="G125" s="69" t="s">
        <v>1483</v>
      </c>
      <c r="H125" s="69" t="s">
        <v>1484</v>
      </c>
      <c r="I125" s="115" t="s">
        <v>1484</v>
      </c>
      <c r="J125" s="69">
        <v>5465356</v>
      </c>
      <c r="K125" s="69" t="s">
        <v>279</v>
      </c>
      <c r="L125" s="98">
        <v>0.29181647834201641</v>
      </c>
      <c r="M125" s="92">
        <v>444</v>
      </c>
      <c r="N125" s="70">
        <v>1521.5042088186008</v>
      </c>
      <c r="O125" s="92">
        <v>175</v>
      </c>
      <c r="P125" s="70">
        <v>2.54</v>
      </c>
      <c r="Q125" s="92">
        <v>444</v>
      </c>
      <c r="R125" s="92">
        <v>8</v>
      </c>
      <c r="S125" s="92">
        <v>4</v>
      </c>
      <c r="T125" s="92">
        <v>5</v>
      </c>
      <c r="U125" s="92">
        <v>7</v>
      </c>
      <c r="V125" s="92">
        <v>4</v>
      </c>
      <c r="W125" s="92">
        <v>2</v>
      </c>
      <c r="X125" s="92">
        <v>3</v>
      </c>
      <c r="Y125" s="92">
        <v>9</v>
      </c>
      <c r="Z125" s="92">
        <v>24</v>
      </c>
      <c r="AA125" s="92">
        <v>17</v>
      </c>
      <c r="AB125" s="92">
        <v>18</v>
      </c>
      <c r="AC125" s="92">
        <v>20</v>
      </c>
      <c r="AD125" s="92">
        <v>17</v>
      </c>
      <c r="AE125" s="92">
        <v>18</v>
      </c>
      <c r="AF125" s="92">
        <v>15</v>
      </c>
      <c r="AG125" s="92">
        <v>4</v>
      </c>
      <c r="AH125" s="70">
        <v>9.7142857142857135</v>
      </c>
      <c r="AI125" s="70">
        <v>6.2857142857142865</v>
      </c>
      <c r="AJ125" s="70">
        <v>21.714285714285715</v>
      </c>
      <c r="AK125" s="70">
        <v>9.7142857142857135</v>
      </c>
      <c r="AL125" s="70">
        <v>52.571428571428569</v>
      </c>
      <c r="AM125" s="92">
        <v>32034</v>
      </c>
      <c r="AN125" s="92">
        <v>61607</v>
      </c>
      <c r="AO125" s="70">
        <v>24</v>
      </c>
      <c r="AP125" s="92">
        <v>175</v>
      </c>
      <c r="AQ125" s="92">
        <v>54</v>
      </c>
      <c r="AR125" s="92">
        <v>140</v>
      </c>
      <c r="AS125" s="92">
        <v>35</v>
      </c>
      <c r="AT125" s="92">
        <v>2</v>
      </c>
      <c r="AU125" s="92">
        <v>0</v>
      </c>
      <c r="AV125" s="92">
        <v>12</v>
      </c>
      <c r="AW125" s="92">
        <v>4</v>
      </c>
      <c r="AX125" s="92">
        <v>4</v>
      </c>
      <c r="AY125" s="92">
        <v>5</v>
      </c>
      <c r="AZ125" s="92">
        <v>27</v>
      </c>
      <c r="BA125" s="92">
        <v>0</v>
      </c>
      <c r="BB125" s="92">
        <v>0</v>
      </c>
      <c r="BC125" s="92">
        <v>23</v>
      </c>
      <c r="BD125" s="92">
        <v>10</v>
      </c>
      <c r="BE125" s="92">
        <v>2</v>
      </c>
      <c r="BF125" s="92">
        <v>66</v>
      </c>
      <c r="BG125" s="92">
        <v>6</v>
      </c>
      <c r="BH125" s="92">
        <v>0</v>
      </c>
      <c r="BI125" s="70">
        <v>10.857142857142858</v>
      </c>
      <c r="BJ125" s="104">
        <v>4.3</v>
      </c>
      <c r="BK125" s="104">
        <v>5.2</v>
      </c>
      <c r="BL125" s="104">
        <v>4.7</v>
      </c>
      <c r="BM125" s="104">
        <v>7</v>
      </c>
      <c r="BN125" s="104">
        <v>4.3</v>
      </c>
      <c r="BO125" s="104">
        <v>1.8</v>
      </c>
      <c r="BP125" s="104">
        <v>7.2</v>
      </c>
      <c r="BQ125" s="104">
        <v>2.9</v>
      </c>
      <c r="BR125" s="104">
        <v>10.6</v>
      </c>
      <c r="BS125" s="104">
        <v>10.4</v>
      </c>
      <c r="BT125" s="104">
        <v>7.2</v>
      </c>
      <c r="BU125" s="104">
        <v>10.6</v>
      </c>
      <c r="BV125" s="104">
        <v>4.7</v>
      </c>
      <c r="BW125" s="104">
        <v>7.2</v>
      </c>
      <c r="BX125" s="104">
        <v>4.0999999999999996</v>
      </c>
      <c r="BY125" s="104">
        <v>3.8</v>
      </c>
      <c r="BZ125" s="104">
        <v>1.8</v>
      </c>
      <c r="CA125" s="104">
        <v>2.2999999999999998</v>
      </c>
      <c r="CB125" s="104">
        <v>14.2</v>
      </c>
      <c r="CC125" s="104">
        <v>66.7</v>
      </c>
      <c r="CD125" s="104">
        <v>19.200000000000003</v>
      </c>
    </row>
    <row r="126" spans="1:82" s="11" customFormat="1" x14ac:dyDescent="0.25">
      <c r="A126" s="73" t="s">
        <v>1611</v>
      </c>
      <c r="B126" s="73" t="s">
        <v>1612</v>
      </c>
      <c r="C126" s="73" t="s">
        <v>1616</v>
      </c>
      <c r="D126" s="73" t="s">
        <v>655</v>
      </c>
      <c r="E126" s="73" t="s">
        <v>656</v>
      </c>
      <c r="F126" s="73" t="s">
        <v>542</v>
      </c>
      <c r="G126" s="73" t="s">
        <v>1614</v>
      </c>
      <c r="H126" s="73" t="s">
        <v>1615</v>
      </c>
      <c r="I126" s="117" t="s">
        <v>2141</v>
      </c>
      <c r="J126" s="73">
        <v>5474740</v>
      </c>
      <c r="K126" s="73" t="s">
        <v>304</v>
      </c>
      <c r="L126" s="100">
        <v>6.5776913898423876E-3</v>
      </c>
      <c r="M126" s="94">
        <v>12</v>
      </c>
      <c r="N126" s="74">
        <v>1824.3482840394463</v>
      </c>
      <c r="O126" s="94">
        <v>5</v>
      </c>
      <c r="P126" s="74">
        <v>2.4</v>
      </c>
      <c r="Q126" s="94">
        <v>12</v>
      </c>
      <c r="R126" s="94">
        <v>0</v>
      </c>
      <c r="S126" s="94">
        <v>1</v>
      </c>
      <c r="T126" s="94">
        <v>0</v>
      </c>
      <c r="U126" s="94">
        <v>0</v>
      </c>
      <c r="V126" s="94">
        <v>0</v>
      </c>
      <c r="W126" s="94">
        <v>0</v>
      </c>
      <c r="X126" s="94">
        <v>1</v>
      </c>
      <c r="Y126" s="94">
        <v>0</v>
      </c>
      <c r="Z126" s="94">
        <v>0</v>
      </c>
      <c r="AA126" s="94">
        <v>0</v>
      </c>
      <c r="AB126" s="94">
        <v>1</v>
      </c>
      <c r="AC126" s="94">
        <v>0</v>
      </c>
      <c r="AD126" s="94">
        <v>0</v>
      </c>
      <c r="AE126" s="94">
        <v>0</v>
      </c>
      <c r="AF126" s="94">
        <v>0</v>
      </c>
      <c r="AG126" s="94">
        <v>0</v>
      </c>
      <c r="AH126" s="74">
        <v>20</v>
      </c>
      <c r="AI126" s="74">
        <v>0</v>
      </c>
      <c r="AJ126" s="74">
        <v>20</v>
      </c>
      <c r="AK126" s="74">
        <v>0</v>
      </c>
      <c r="AL126" s="74">
        <v>20</v>
      </c>
      <c r="AM126" s="94">
        <v>16820</v>
      </c>
      <c r="AN126" s="94">
        <v>36731</v>
      </c>
      <c r="AO126" s="74">
        <v>40</v>
      </c>
      <c r="AP126" s="94">
        <v>5</v>
      </c>
      <c r="AQ126" s="94">
        <v>1</v>
      </c>
      <c r="AR126" s="94">
        <v>2</v>
      </c>
      <c r="AS126" s="94">
        <v>2</v>
      </c>
      <c r="AT126" s="94">
        <v>0</v>
      </c>
      <c r="AU126" s="94">
        <v>0</v>
      </c>
      <c r="AV126" s="94">
        <v>0</v>
      </c>
      <c r="AW126" s="94">
        <v>0</v>
      </c>
      <c r="AX126" s="94">
        <v>1</v>
      </c>
      <c r="AY126" s="94">
        <v>0</v>
      </c>
      <c r="AZ126" s="94">
        <v>0</v>
      </c>
      <c r="BA126" s="94">
        <v>0</v>
      </c>
      <c r="BB126" s="94">
        <v>0</v>
      </c>
      <c r="BC126" s="94">
        <v>1</v>
      </c>
      <c r="BD126" s="94">
        <v>0</v>
      </c>
      <c r="BE126" s="94">
        <v>0</v>
      </c>
      <c r="BF126" s="94">
        <v>1</v>
      </c>
      <c r="BG126" s="94">
        <v>0</v>
      </c>
      <c r="BH126" s="94">
        <v>0</v>
      </c>
      <c r="BI126" s="74">
        <v>0</v>
      </c>
      <c r="BJ126" s="106">
        <v>7.1</v>
      </c>
      <c r="BK126" s="106">
        <v>8.4</v>
      </c>
      <c r="BL126" s="106">
        <v>5.5</v>
      </c>
      <c r="BM126" s="106">
        <v>7.3</v>
      </c>
      <c r="BN126" s="106">
        <v>4.5</v>
      </c>
      <c r="BO126" s="106">
        <v>11.7</v>
      </c>
      <c r="BP126" s="106">
        <v>4.2</v>
      </c>
      <c r="BQ126" s="106">
        <v>1.6</v>
      </c>
      <c r="BR126" s="106">
        <v>5.7</v>
      </c>
      <c r="BS126" s="106">
        <v>6.8</v>
      </c>
      <c r="BT126" s="106">
        <v>4.0999999999999996</v>
      </c>
      <c r="BU126" s="106">
        <v>7</v>
      </c>
      <c r="BV126" s="106">
        <v>6.9</v>
      </c>
      <c r="BW126" s="106">
        <v>6.7</v>
      </c>
      <c r="BX126" s="106">
        <v>1.7</v>
      </c>
      <c r="BY126" s="106">
        <v>1.7</v>
      </c>
      <c r="BZ126" s="106">
        <v>5.6</v>
      </c>
      <c r="CA126" s="106">
        <v>3.3</v>
      </c>
      <c r="CB126" s="106">
        <v>21</v>
      </c>
      <c r="CC126" s="106">
        <v>59.8</v>
      </c>
      <c r="CD126" s="106">
        <v>19</v>
      </c>
    </row>
    <row r="127" spans="1:82" x14ac:dyDescent="0.25">
      <c r="A127" s="69" t="s">
        <v>1627</v>
      </c>
      <c r="B127" s="69" t="s">
        <v>1628</v>
      </c>
      <c r="C127" s="69" t="s">
        <v>1629</v>
      </c>
      <c r="D127" s="69" t="s">
        <v>655</v>
      </c>
      <c r="E127" s="69" t="s">
        <v>656</v>
      </c>
      <c r="F127" s="69" t="s">
        <v>542</v>
      </c>
      <c r="G127" s="69" t="s">
        <v>1630</v>
      </c>
      <c r="H127" s="69" t="s">
        <v>1631</v>
      </c>
      <c r="I127" s="115" t="s">
        <v>1631</v>
      </c>
      <c r="J127" s="69">
        <v>5475292</v>
      </c>
      <c r="K127" s="69" t="s">
        <v>307</v>
      </c>
      <c r="L127" s="98">
        <v>8.7749372478237433</v>
      </c>
      <c r="M127" s="92">
        <v>12902</v>
      </c>
      <c r="N127" s="70">
        <v>1470.3239049600957</v>
      </c>
      <c r="O127" s="92">
        <v>5841</v>
      </c>
      <c r="P127" s="70">
        <v>2.21</v>
      </c>
      <c r="Q127" s="92">
        <v>12890</v>
      </c>
      <c r="R127" s="92">
        <v>595</v>
      </c>
      <c r="S127" s="92">
        <v>235</v>
      </c>
      <c r="T127" s="92">
        <v>244</v>
      </c>
      <c r="U127" s="92">
        <v>427</v>
      </c>
      <c r="V127" s="92">
        <v>371</v>
      </c>
      <c r="W127" s="92">
        <v>203</v>
      </c>
      <c r="X127" s="92">
        <v>300</v>
      </c>
      <c r="Y127" s="92">
        <v>245</v>
      </c>
      <c r="Z127" s="92">
        <v>217</v>
      </c>
      <c r="AA127" s="92">
        <v>731</v>
      </c>
      <c r="AB127" s="92">
        <v>571</v>
      </c>
      <c r="AC127" s="92">
        <v>602</v>
      </c>
      <c r="AD127" s="92">
        <v>518</v>
      </c>
      <c r="AE127" s="92">
        <v>209</v>
      </c>
      <c r="AF127" s="92">
        <v>244</v>
      </c>
      <c r="AG127" s="92">
        <v>129</v>
      </c>
      <c r="AH127" s="70">
        <v>18.387262455059066</v>
      </c>
      <c r="AI127" s="70">
        <v>13.662044170518747</v>
      </c>
      <c r="AJ127" s="70">
        <v>16.521143639787709</v>
      </c>
      <c r="AK127" s="70">
        <v>12.514980311590481</v>
      </c>
      <c r="AL127" s="70">
        <v>38.914569423044</v>
      </c>
      <c r="AM127" s="92">
        <v>28838</v>
      </c>
      <c r="AN127" s="92">
        <v>50885</v>
      </c>
      <c r="AO127" s="70">
        <v>44.855332990926215</v>
      </c>
      <c r="AP127" s="92">
        <v>5841</v>
      </c>
      <c r="AQ127" s="92">
        <v>719</v>
      </c>
      <c r="AR127" s="92">
        <v>4189</v>
      </c>
      <c r="AS127" s="92">
        <v>1652</v>
      </c>
      <c r="AT127" s="92">
        <v>241</v>
      </c>
      <c r="AU127" s="92">
        <v>66</v>
      </c>
      <c r="AV127" s="92">
        <v>720</v>
      </c>
      <c r="AW127" s="92">
        <v>405</v>
      </c>
      <c r="AX127" s="92">
        <v>338</v>
      </c>
      <c r="AY127" s="92">
        <v>231</v>
      </c>
      <c r="AZ127" s="92">
        <v>409</v>
      </c>
      <c r="BA127" s="92">
        <v>298</v>
      </c>
      <c r="BB127" s="92">
        <v>55</v>
      </c>
      <c r="BC127" s="92">
        <v>924</v>
      </c>
      <c r="BD127" s="92">
        <v>312</v>
      </c>
      <c r="BE127" s="92">
        <v>47</v>
      </c>
      <c r="BF127" s="92">
        <v>1613</v>
      </c>
      <c r="BG127" s="92">
        <v>89</v>
      </c>
      <c r="BH127" s="92">
        <v>0</v>
      </c>
      <c r="BI127" s="70">
        <v>18.027734976887519</v>
      </c>
      <c r="BJ127" s="104">
        <v>4.9000000000000004</v>
      </c>
      <c r="BK127" s="104">
        <v>5.0999999999999996</v>
      </c>
      <c r="BL127" s="104">
        <v>6.7</v>
      </c>
      <c r="BM127" s="104">
        <v>6</v>
      </c>
      <c r="BN127" s="104">
        <v>4.8</v>
      </c>
      <c r="BO127" s="104">
        <v>5.8</v>
      </c>
      <c r="BP127" s="104">
        <v>5.7</v>
      </c>
      <c r="BQ127" s="104">
        <v>7.1</v>
      </c>
      <c r="BR127" s="104">
        <v>5.8</v>
      </c>
      <c r="BS127" s="104">
        <v>6</v>
      </c>
      <c r="BT127" s="104">
        <v>7.5</v>
      </c>
      <c r="BU127" s="104">
        <v>7.5</v>
      </c>
      <c r="BV127" s="104">
        <v>7.3</v>
      </c>
      <c r="BW127" s="104">
        <v>5.6</v>
      </c>
      <c r="BX127" s="104">
        <v>4.4000000000000004</v>
      </c>
      <c r="BY127" s="104">
        <v>4.5999999999999996</v>
      </c>
      <c r="BZ127" s="104">
        <v>1.2</v>
      </c>
      <c r="CA127" s="104">
        <v>3.9</v>
      </c>
      <c r="CB127" s="104">
        <v>16.7</v>
      </c>
      <c r="CC127" s="104">
        <v>63.499999999999993</v>
      </c>
      <c r="CD127" s="104">
        <v>19.7</v>
      </c>
    </row>
    <row r="128" spans="1:82" x14ac:dyDescent="0.25">
      <c r="A128" s="69" t="s">
        <v>1576</v>
      </c>
      <c r="B128" s="69" t="s">
        <v>1577</v>
      </c>
      <c r="C128" s="69" t="s">
        <v>1578</v>
      </c>
      <c r="D128" s="69" t="s">
        <v>655</v>
      </c>
      <c r="E128" s="69" t="s">
        <v>656</v>
      </c>
      <c r="F128" s="69" t="s">
        <v>542</v>
      </c>
      <c r="G128" s="69" t="s">
        <v>1579</v>
      </c>
      <c r="H128" s="69" t="s">
        <v>1580</v>
      </c>
      <c r="I128" s="115" t="s">
        <v>1580</v>
      </c>
      <c r="J128" s="69">
        <v>5471212</v>
      </c>
      <c r="K128" s="69" t="s">
        <v>297</v>
      </c>
      <c r="L128" s="98">
        <v>3.6884665204075309</v>
      </c>
      <c r="M128" s="92">
        <v>10600</v>
      </c>
      <c r="N128" s="70">
        <v>2873.8230213972033</v>
      </c>
      <c r="O128" s="92">
        <v>4609</v>
      </c>
      <c r="P128" s="70">
        <v>2.29</v>
      </c>
      <c r="Q128" s="92">
        <v>10547</v>
      </c>
      <c r="R128" s="92">
        <v>182</v>
      </c>
      <c r="S128" s="92">
        <v>209</v>
      </c>
      <c r="T128" s="92">
        <v>377</v>
      </c>
      <c r="U128" s="92">
        <v>248</v>
      </c>
      <c r="V128" s="92">
        <v>278</v>
      </c>
      <c r="W128" s="92">
        <v>273</v>
      </c>
      <c r="X128" s="92">
        <v>290</v>
      </c>
      <c r="Y128" s="92">
        <v>236</v>
      </c>
      <c r="Z128" s="92">
        <v>303</v>
      </c>
      <c r="AA128" s="92">
        <v>507</v>
      </c>
      <c r="AB128" s="92">
        <v>455</v>
      </c>
      <c r="AC128" s="92">
        <v>486</v>
      </c>
      <c r="AD128" s="92">
        <v>378</v>
      </c>
      <c r="AE128" s="92">
        <v>70</v>
      </c>
      <c r="AF128" s="92">
        <v>182</v>
      </c>
      <c r="AG128" s="92">
        <v>135</v>
      </c>
      <c r="AH128" s="70">
        <v>16.66305055326535</v>
      </c>
      <c r="AI128" s="70">
        <v>11.412453894554133</v>
      </c>
      <c r="AJ128" s="70">
        <v>23.909741809503146</v>
      </c>
      <c r="AK128" s="70">
        <v>11.000216966804079</v>
      </c>
      <c r="AL128" s="70">
        <v>37.014536775873289</v>
      </c>
      <c r="AM128" s="92">
        <v>28056</v>
      </c>
      <c r="AN128" s="92">
        <v>48475</v>
      </c>
      <c r="AO128" s="70">
        <v>45.411152093729662</v>
      </c>
      <c r="AP128" s="92">
        <v>4609</v>
      </c>
      <c r="AQ128" s="92">
        <v>664</v>
      </c>
      <c r="AR128" s="92">
        <v>3435</v>
      </c>
      <c r="AS128" s="92">
        <v>1174</v>
      </c>
      <c r="AT128" s="92">
        <v>67</v>
      </c>
      <c r="AU128" s="92">
        <v>160</v>
      </c>
      <c r="AV128" s="92">
        <v>489</v>
      </c>
      <c r="AW128" s="92">
        <v>316</v>
      </c>
      <c r="AX128" s="92">
        <v>164</v>
      </c>
      <c r="AY128" s="92">
        <v>272</v>
      </c>
      <c r="AZ128" s="92">
        <v>511</v>
      </c>
      <c r="BA128" s="92">
        <v>248</v>
      </c>
      <c r="BB128" s="92">
        <v>60</v>
      </c>
      <c r="BC128" s="92">
        <v>792</v>
      </c>
      <c r="BD128" s="92">
        <v>124</v>
      </c>
      <c r="BE128" s="92">
        <v>15</v>
      </c>
      <c r="BF128" s="92">
        <v>1142</v>
      </c>
      <c r="BG128" s="92">
        <v>109</v>
      </c>
      <c r="BH128" s="92">
        <v>0</v>
      </c>
      <c r="BI128" s="70">
        <v>18.138424821002385</v>
      </c>
      <c r="BJ128" s="104">
        <v>6.9</v>
      </c>
      <c r="BK128" s="104">
        <v>6.6</v>
      </c>
      <c r="BL128" s="104">
        <v>3.5</v>
      </c>
      <c r="BM128" s="104">
        <v>3.3</v>
      </c>
      <c r="BN128" s="104">
        <v>5.2</v>
      </c>
      <c r="BO128" s="104">
        <v>6</v>
      </c>
      <c r="BP128" s="104">
        <v>7.6</v>
      </c>
      <c r="BQ128" s="104">
        <v>3.6</v>
      </c>
      <c r="BR128" s="104">
        <v>5.4</v>
      </c>
      <c r="BS128" s="104">
        <v>7.2</v>
      </c>
      <c r="BT128" s="104">
        <v>6.3</v>
      </c>
      <c r="BU128" s="104">
        <v>7.2</v>
      </c>
      <c r="BV128" s="104">
        <v>8</v>
      </c>
      <c r="BW128" s="104">
        <v>8.6</v>
      </c>
      <c r="BX128" s="104">
        <v>4.7</v>
      </c>
      <c r="BY128" s="104">
        <v>4</v>
      </c>
      <c r="BZ128" s="104">
        <v>3.3</v>
      </c>
      <c r="CA128" s="104">
        <v>2.7</v>
      </c>
      <c r="CB128" s="104">
        <v>17</v>
      </c>
      <c r="CC128" s="104">
        <v>59.800000000000004</v>
      </c>
      <c r="CD128" s="104">
        <v>23.3</v>
      </c>
    </row>
    <row r="129" spans="1:82" s="19" customFormat="1" x14ac:dyDescent="0.25">
      <c r="A129" s="75" t="s">
        <v>42</v>
      </c>
      <c r="B129" s="76" t="s">
        <v>2118</v>
      </c>
      <c r="C129" s="75"/>
      <c r="D129" s="75"/>
      <c r="E129" s="75"/>
      <c r="F129" s="75"/>
      <c r="G129" s="75"/>
      <c r="H129" s="75"/>
      <c r="I129" s="116"/>
      <c r="J129" s="75">
        <v>54039</v>
      </c>
      <c r="K129" s="75" t="s">
        <v>41</v>
      </c>
      <c r="L129" s="99">
        <v>910.13742941008002</v>
      </c>
      <c r="M129" s="93">
        <v>187827</v>
      </c>
      <c r="N129" s="77">
        <v>206.37213010978249</v>
      </c>
      <c r="O129" s="93">
        <v>80267</v>
      </c>
      <c r="P129" s="77">
        <v>2.2999999999999998</v>
      </c>
      <c r="Q129" s="93">
        <v>184491</v>
      </c>
      <c r="R129" s="93">
        <v>6450</v>
      </c>
      <c r="S129" s="93">
        <v>5037</v>
      </c>
      <c r="T129" s="93">
        <v>4842</v>
      </c>
      <c r="U129" s="93">
        <v>4985</v>
      </c>
      <c r="V129" s="93">
        <v>4626</v>
      </c>
      <c r="W129" s="93">
        <v>4323</v>
      </c>
      <c r="X129" s="93">
        <v>4553</v>
      </c>
      <c r="Y129" s="93">
        <v>4006</v>
      </c>
      <c r="Z129" s="93">
        <v>3831</v>
      </c>
      <c r="AA129" s="93">
        <v>6688</v>
      </c>
      <c r="AB129" s="93">
        <v>8393</v>
      </c>
      <c r="AC129" s="93">
        <v>8786</v>
      </c>
      <c r="AD129" s="93">
        <v>5311</v>
      </c>
      <c r="AE129" s="93">
        <v>2985</v>
      </c>
      <c r="AF129" s="93">
        <v>2570</v>
      </c>
      <c r="AG129" s="93">
        <v>2881</v>
      </c>
      <c r="AH129" s="77">
        <v>20.343354055838638</v>
      </c>
      <c r="AI129" s="77">
        <v>11.973787484271245</v>
      </c>
      <c r="AJ129" s="77">
        <v>20.821757384728468</v>
      </c>
      <c r="AK129" s="77">
        <v>8.3321913114978763</v>
      </c>
      <c r="AL129" s="77">
        <v>38.528909763663769</v>
      </c>
      <c r="AM129" s="93">
        <v>28201</v>
      </c>
      <c r="AN129" s="93">
        <v>46859</v>
      </c>
      <c r="AO129" s="77">
        <v>48.366078213960904</v>
      </c>
      <c r="AP129" s="93">
        <v>80267</v>
      </c>
      <c r="AQ129" s="93">
        <v>12220</v>
      </c>
      <c r="AR129" s="93">
        <v>55469</v>
      </c>
      <c r="AS129" s="93">
        <v>24798</v>
      </c>
      <c r="AT129" s="93">
        <v>2088</v>
      </c>
      <c r="AU129" s="93">
        <v>2378</v>
      </c>
      <c r="AV129" s="93">
        <v>9845</v>
      </c>
      <c r="AW129" s="93">
        <v>5710</v>
      </c>
      <c r="AX129" s="93">
        <v>3304</v>
      </c>
      <c r="AY129" s="93">
        <v>4295</v>
      </c>
      <c r="AZ129" s="93">
        <v>6360</v>
      </c>
      <c r="BA129" s="93">
        <v>3981</v>
      </c>
      <c r="BB129" s="93">
        <v>1634</v>
      </c>
      <c r="BC129" s="93">
        <v>11291</v>
      </c>
      <c r="BD129" s="93">
        <v>2931</v>
      </c>
      <c r="BE129" s="93">
        <v>510</v>
      </c>
      <c r="BF129" s="93">
        <v>20773</v>
      </c>
      <c r="BG129" s="93">
        <v>1342</v>
      </c>
      <c r="BH129" s="93">
        <v>222</v>
      </c>
      <c r="BI129" s="77">
        <v>20.563868090248793</v>
      </c>
      <c r="BJ129" s="105">
        <v>5.6</v>
      </c>
      <c r="BK129" s="105">
        <v>5.8</v>
      </c>
      <c r="BL129" s="105">
        <v>5.5</v>
      </c>
      <c r="BM129" s="105">
        <v>5.5</v>
      </c>
      <c r="BN129" s="105">
        <v>5.8</v>
      </c>
      <c r="BO129" s="105">
        <v>6.2</v>
      </c>
      <c r="BP129" s="105">
        <v>6</v>
      </c>
      <c r="BQ129" s="105">
        <v>5.9</v>
      </c>
      <c r="BR129" s="105">
        <v>6.3</v>
      </c>
      <c r="BS129" s="105">
        <v>6.3</v>
      </c>
      <c r="BT129" s="105">
        <v>7</v>
      </c>
      <c r="BU129" s="105">
        <v>7.7</v>
      </c>
      <c r="BV129" s="105">
        <v>7.7</v>
      </c>
      <c r="BW129" s="105">
        <v>6.4</v>
      </c>
      <c r="BX129" s="105">
        <v>4.3</v>
      </c>
      <c r="BY129" s="105">
        <v>3.4</v>
      </c>
      <c r="BZ129" s="105">
        <v>2.2999999999999998</v>
      </c>
      <c r="CA129" s="105">
        <v>2.4</v>
      </c>
      <c r="CB129" s="105">
        <v>16.899999999999999</v>
      </c>
      <c r="CC129" s="105">
        <v>64.399999999999991</v>
      </c>
      <c r="CD129" s="105">
        <v>18.799999999999997</v>
      </c>
    </row>
    <row r="130" spans="1:82" s="82" customFormat="1" x14ac:dyDescent="0.25">
      <c r="A130" s="80" t="s">
        <v>1912</v>
      </c>
      <c r="B130" s="80" t="s">
        <v>1913</v>
      </c>
      <c r="C130" s="80" t="s">
        <v>1914</v>
      </c>
      <c r="D130" s="80" t="s">
        <v>1143</v>
      </c>
      <c r="E130" s="80" t="s">
        <v>1144</v>
      </c>
      <c r="F130" s="80" t="s">
        <v>542</v>
      </c>
      <c r="G130" s="80" t="s">
        <v>1915</v>
      </c>
      <c r="H130" s="80" t="s">
        <v>1916</v>
      </c>
      <c r="I130" s="114" t="s">
        <v>1916</v>
      </c>
      <c r="J130" s="80" t="s">
        <v>2111</v>
      </c>
      <c r="K130" s="80" t="s">
        <v>2111</v>
      </c>
      <c r="L130" s="97">
        <v>387.02395768547706</v>
      </c>
      <c r="M130" s="91">
        <v>11919</v>
      </c>
      <c r="N130" s="81">
        <v>30.796543116553572</v>
      </c>
      <c r="O130" s="91">
        <v>4701</v>
      </c>
      <c r="P130" s="81">
        <v>2.4803233354605405</v>
      </c>
      <c r="Q130" s="91">
        <v>11660</v>
      </c>
      <c r="R130" s="91">
        <v>509</v>
      </c>
      <c r="S130" s="91">
        <v>270</v>
      </c>
      <c r="T130" s="91">
        <v>205</v>
      </c>
      <c r="U130" s="91">
        <v>273</v>
      </c>
      <c r="V130" s="91">
        <v>319</v>
      </c>
      <c r="W130" s="91">
        <v>284</v>
      </c>
      <c r="X130" s="91">
        <v>353</v>
      </c>
      <c r="Y130" s="91">
        <v>240</v>
      </c>
      <c r="Z130" s="91">
        <v>180</v>
      </c>
      <c r="AA130" s="91">
        <v>467</v>
      </c>
      <c r="AB130" s="91">
        <v>505</v>
      </c>
      <c r="AC130" s="91">
        <v>459</v>
      </c>
      <c r="AD130" s="91">
        <v>305</v>
      </c>
      <c r="AE130" s="91">
        <v>168</v>
      </c>
      <c r="AF130" s="91">
        <v>92</v>
      </c>
      <c r="AG130" s="91">
        <v>72</v>
      </c>
      <c r="AH130" s="81">
        <v>20.931716656030634</v>
      </c>
      <c r="AI130" s="81">
        <v>12.5930653052542</v>
      </c>
      <c r="AJ130" s="81">
        <v>22.484577749415021</v>
      </c>
      <c r="AK130" s="81">
        <v>9.9340565837055941</v>
      </c>
      <c r="AL130" s="81">
        <v>34.056583705594555</v>
      </c>
      <c r="AM130" s="91">
        <v>21513</v>
      </c>
      <c r="AN130" s="91">
        <v>39793</v>
      </c>
      <c r="AO130" s="81">
        <v>52.180387151669862</v>
      </c>
      <c r="AP130" s="91">
        <v>4701</v>
      </c>
      <c r="AQ130" s="91">
        <v>883</v>
      </c>
      <c r="AR130" s="91">
        <v>3493</v>
      </c>
      <c r="AS130" s="91">
        <v>1208</v>
      </c>
      <c r="AT130" s="91">
        <v>166</v>
      </c>
      <c r="AU130" s="91">
        <v>138</v>
      </c>
      <c r="AV130" s="91">
        <v>563</v>
      </c>
      <c r="AW130" s="91">
        <v>460</v>
      </c>
      <c r="AX130" s="91">
        <v>128</v>
      </c>
      <c r="AY130" s="91">
        <v>235</v>
      </c>
      <c r="AZ130" s="91">
        <v>489</v>
      </c>
      <c r="BA130" s="91">
        <v>176</v>
      </c>
      <c r="BB130" s="91">
        <v>64</v>
      </c>
      <c r="BC130" s="91">
        <v>745</v>
      </c>
      <c r="BD130" s="91">
        <v>118</v>
      </c>
      <c r="BE130" s="91">
        <v>66</v>
      </c>
      <c r="BF130" s="91">
        <v>990</v>
      </c>
      <c r="BG130" s="91">
        <v>58</v>
      </c>
      <c r="BH130" s="91">
        <v>0</v>
      </c>
      <c r="BI130" s="81">
        <v>19.740480748776857</v>
      </c>
      <c r="BJ130" s="103">
        <v>6.2</v>
      </c>
      <c r="BK130" s="103">
        <v>5.4</v>
      </c>
      <c r="BL130" s="103">
        <v>5.9</v>
      </c>
      <c r="BM130" s="103">
        <v>5.0999999999999996</v>
      </c>
      <c r="BN130" s="103">
        <v>5.6</v>
      </c>
      <c r="BO130" s="103">
        <v>5.4</v>
      </c>
      <c r="BP130" s="103">
        <v>6.3</v>
      </c>
      <c r="BQ130" s="103">
        <v>6.5</v>
      </c>
      <c r="BR130" s="103">
        <v>5.5</v>
      </c>
      <c r="BS130" s="103">
        <v>6.9</v>
      </c>
      <c r="BT130" s="103">
        <v>7.3</v>
      </c>
      <c r="BU130" s="103">
        <v>6.9</v>
      </c>
      <c r="BV130" s="103">
        <v>7.3</v>
      </c>
      <c r="BW130" s="103">
        <v>5.6</v>
      </c>
      <c r="BX130" s="103">
        <v>5.9</v>
      </c>
      <c r="BY130" s="103">
        <v>3.4</v>
      </c>
      <c r="BZ130" s="103">
        <v>2.2000000000000002</v>
      </c>
      <c r="CA130" s="103">
        <v>2.4</v>
      </c>
      <c r="CB130" s="103">
        <v>17.5</v>
      </c>
      <c r="CC130" s="103">
        <v>62.8</v>
      </c>
      <c r="CD130" s="103">
        <v>19.5</v>
      </c>
    </row>
    <row r="131" spans="1:82" x14ac:dyDescent="0.25">
      <c r="A131" s="69" t="s">
        <v>1140</v>
      </c>
      <c r="B131" s="69" t="s">
        <v>1141</v>
      </c>
      <c r="C131" s="69" t="s">
        <v>1142</v>
      </c>
      <c r="D131" s="69" t="s">
        <v>1143</v>
      </c>
      <c r="E131" s="69" t="s">
        <v>1144</v>
      </c>
      <c r="F131" s="69" t="s">
        <v>542</v>
      </c>
      <c r="G131" s="69" t="s">
        <v>1145</v>
      </c>
      <c r="H131" s="69" t="s">
        <v>1146</v>
      </c>
      <c r="I131" s="115" t="s">
        <v>1146</v>
      </c>
      <c r="J131" s="69">
        <v>5440828</v>
      </c>
      <c r="K131" s="69" t="s">
        <v>214</v>
      </c>
      <c r="L131" s="98">
        <v>0.24566001897511316</v>
      </c>
      <c r="M131" s="92">
        <v>412</v>
      </c>
      <c r="N131" s="70">
        <v>1677.11458184711</v>
      </c>
      <c r="O131" s="92">
        <v>168</v>
      </c>
      <c r="P131" s="70">
        <v>2.4500000000000002</v>
      </c>
      <c r="Q131" s="92">
        <v>412</v>
      </c>
      <c r="R131" s="92">
        <v>11</v>
      </c>
      <c r="S131" s="92">
        <v>11</v>
      </c>
      <c r="T131" s="92">
        <v>5</v>
      </c>
      <c r="U131" s="92">
        <v>22</v>
      </c>
      <c r="V131" s="92">
        <v>9</v>
      </c>
      <c r="W131" s="92">
        <v>6</v>
      </c>
      <c r="X131" s="92">
        <v>19</v>
      </c>
      <c r="Y131" s="92">
        <v>13</v>
      </c>
      <c r="Z131" s="92">
        <v>6</v>
      </c>
      <c r="AA131" s="92">
        <v>8</v>
      </c>
      <c r="AB131" s="92">
        <v>5</v>
      </c>
      <c r="AC131" s="92">
        <v>35</v>
      </c>
      <c r="AD131" s="92">
        <v>13</v>
      </c>
      <c r="AE131" s="92">
        <v>2</v>
      </c>
      <c r="AF131" s="92">
        <v>3</v>
      </c>
      <c r="AG131" s="92">
        <v>0</v>
      </c>
      <c r="AH131" s="70">
        <v>16.071428571428573</v>
      </c>
      <c r="AI131" s="70">
        <v>18.452380952380953</v>
      </c>
      <c r="AJ131" s="70">
        <v>26.190476190476193</v>
      </c>
      <c r="AK131" s="70">
        <v>4.7619047619047619</v>
      </c>
      <c r="AL131" s="70">
        <v>34.523809523809526</v>
      </c>
      <c r="AM131" s="92">
        <v>21302</v>
      </c>
      <c r="AN131" s="92">
        <v>40417</v>
      </c>
      <c r="AO131" s="70">
        <v>57.142857142857139</v>
      </c>
      <c r="AP131" s="92">
        <v>168</v>
      </c>
      <c r="AQ131" s="92">
        <v>36</v>
      </c>
      <c r="AR131" s="92">
        <v>93</v>
      </c>
      <c r="AS131" s="92">
        <v>75</v>
      </c>
      <c r="AT131" s="92">
        <v>5</v>
      </c>
      <c r="AU131" s="92">
        <v>4</v>
      </c>
      <c r="AV131" s="92">
        <v>12</v>
      </c>
      <c r="AW131" s="92">
        <v>10</v>
      </c>
      <c r="AX131" s="92">
        <v>13</v>
      </c>
      <c r="AY131" s="92">
        <v>14</v>
      </c>
      <c r="AZ131" s="92">
        <v>24</v>
      </c>
      <c r="BA131" s="92">
        <v>6</v>
      </c>
      <c r="BB131" s="92">
        <v>8</v>
      </c>
      <c r="BC131" s="92">
        <v>9</v>
      </c>
      <c r="BD131" s="92">
        <v>4</v>
      </c>
      <c r="BE131" s="92">
        <v>0</v>
      </c>
      <c r="BF131" s="92">
        <v>53</v>
      </c>
      <c r="BG131" s="92">
        <v>0</v>
      </c>
      <c r="BH131" s="92">
        <v>0</v>
      </c>
      <c r="BI131" s="70">
        <v>20.238095238095237</v>
      </c>
      <c r="BJ131" s="104">
        <v>16</v>
      </c>
      <c r="BK131" s="104">
        <v>2.2000000000000002</v>
      </c>
      <c r="BL131" s="104">
        <v>4.0999999999999996</v>
      </c>
      <c r="BM131" s="104">
        <v>4.0999999999999996</v>
      </c>
      <c r="BN131" s="104">
        <v>8.3000000000000007</v>
      </c>
      <c r="BO131" s="104">
        <v>12.6</v>
      </c>
      <c r="BP131" s="104">
        <v>2.2000000000000002</v>
      </c>
      <c r="BQ131" s="104">
        <v>5.3</v>
      </c>
      <c r="BR131" s="104">
        <v>4.0999999999999996</v>
      </c>
      <c r="BS131" s="104">
        <v>7.5</v>
      </c>
      <c r="BT131" s="104">
        <v>7.8</v>
      </c>
      <c r="BU131" s="104">
        <v>3.4</v>
      </c>
      <c r="BV131" s="104">
        <v>4.4000000000000004</v>
      </c>
      <c r="BW131" s="104">
        <v>8</v>
      </c>
      <c r="BX131" s="104">
        <v>4.9000000000000004</v>
      </c>
      <c r="BY131" s="104">
        <v>0.2</v>
      </c>
      <c r="BZ131" s="104">
        <v>3.2</v>
      </c>
      <c r="CA131" s="104">
        <v>1.7</v>
      </c>
      <c r="CB131" s="104">
        <v>22.299999999999997</v>
      </c>
      <c r="CC131" s="104">
        <v>59.699999999999996</v>
      </c>
      <c r="CD131" s="104">
        <v>18</v>
      </c>
    </row>
    <row r="132" spans="1:82" x14ac:dyDescent="0.25">
      <c r="A132" s="69" t="s">
        <v>1754</v>
      </c>
      <c r="B132" s="69" t="s">
        <v>1755</v>
      </c>
      <c r="C132" s="69" t="s">
        <v>1756</v>
      </c>
      <c r="D132" s="69" t="s">
        <v>1143</v>
      </c>
      <c r="E132" s="69" t="s">
        <v>1144</v>
      </c>
      <c r="F132" s="69" t="s">
        <v>542</v>
      </c>
      <c r="G132" s="69" t="s">
        <v>1757</v>
      </c>
      <c r="H132" s="69" t="s">
        <v>1758</v>
      </c>
      <c r="I132" s="115" t="s">
        <v>1758</v>
      </c>
      <c r="J132" s="69">
        <v>5485972</v>
      </c>
      <c r="K132" s="69" t="s">
        <v>332</v>
      </c>
      <c r="L132" s="98">
        <v>1.9908150817723458</v>
      </c>
      <c r="M132" s="92">
        <v>4040</v>
      </c>
      <c r="N132" s="70">
        <v>2029.3195671409842</v>
      </c>
      <c r="O132" s="92">
        <v>1717</v>
      </c>
      <c r="P132" s="70">
        <v>2.35</v>
      </c>
      <c r="Q132" s="92">
        <v>4034</v>
      </c>
      <c r="R132" s="92">
        <v>206</v>
      </c>
      <c r="S132" s="92">
        <v>21</v>
      </c>
      <c r="T132" s="92">
        <v>130</v>
      </c>
      <c r="U132" s="92">
        <v>68</v>
      </c>
      <c r="V132" s="92">
        <v>268</v>
      </c>
      <c r="W132" s="92">
        <v>181</v>
      </c>
      <c r="X132" s="92">
        <v>142</v>
      </c>
      <c r="Y132" s="92">
        <v>61</v>
      </c>
      <c r="Z132" s="92">
        <v>88</v>
      </c>
      <c r="AA132" s="92">
        <v>138</v>
      </c>
      <c r="AB132" s="92">
        <v>164</v>
      </c>
      <c r="AC132" s="92">
        <v>121</v>
      </c>
      <c r="AD132" s="92">
        <v>62</v>
      </c>
      <c r="AE132" s="92">
        <v>19</v>
      </c>
      <c r="AF132" s="92">
        <v>34</v>
      </c>
      <c r="AG132" s="92">
        <v>14</v>
      </c>
      <c r="AH132" s="70">
        <v>20.792079207920793</v>
      </c>
      <c r="AI132" s="70">
        <v>19.56901572510192</v>
      </c>
      <c r="AJ132" s="70">
        <v>27.489807804309841</v>
      </c>
      <c r="AK132" s="70">
        <v>8.0372743156668598</v>
      </c>
      <c r="AL132" s="70">
        <v>24.111822947000583</v>
      </c>
      <c r="AM132" s="92">
        <v>19764</v>
      </c>
      <c r="AN132" s="92">
        <v>34592</v>
      </c>
      <c r="AO132" s="70">
        <v>62.725684333139199</v>
      </c>
      <c r="AP132" s="92">
        <v>1717</v>
      </c>
      <c r="AQ132" s="92">
        <v>452</v>
      </c>
      <c r="AR132" s="92">
        <v>1048</v>
      </c>
      <c r="AS132" s="92">
        <v>669</v>
      </c>
      <c r="AT132" s="92">
        <v>71</v>
      </c>
      <c r="AU132" s="92">
        <v>29</v>
      </c>
      <c r="AV132" s="92">
        <v>187</v>
      </c>
      <c r="AW132" s="92">
        <v>198</v>
      </c>
      <c r="AX132" s="92">
        <v>198</v>
      </c>
      <c r="AY132" s="92">
        <v>121</v>
      </c>
      <c r="AZ132" s="92">
        <v>214</v>
      </c>
      <c r="BA132" s="92">
        <v>51</v>
      </c>
      <c r="BB132" s="92">
        <v>0</v>
      </c>
      <c r="BC132" s="92">
        <v>225</v>
      </c>
      <c r="BD132" s="92">
        <v>17</v>
      </c>
      <c r="BE132" s="92">
        <v>11</v>
      </c>
      <c r="BF132" s="92">
        <v>234</v>
      </c>
      <c r="BG132" s="92">
        <v>8</v>
      </c>
      <c r="BH132" s="92">
        <v>0</v>
      </c>
      <c r="BI132" s="70">
        <v>18.578916715200933</v>
      </c>
      <c r="BJ132" s="104">
        <v>6.9</v>
      </c>
      <c r="BK132" s="104">
        <v>2.8</v>
      </c>
      <c r="BL132" s="104">
        <v>6.8</v>
      </c>
      <c r="BM132" s="104">
        <v>5.2</v>
      </c>
      <c r="BN132" s="104">
        <v>9.1</v>
      </c>
      <c r="BO132" s="104">
        <v>5.2</v>
      </c>
      <c r="BP132" s="104">
        <v>9.5</v>
      </c>
      <c r="BQ132" s="104">
        <v>4.5999999999999996</v>
      </c>
      <c r="BR132" s="104">
        <v>3.9</v>
      </c>
      <c r="BS132" s="104">
        <v>8.3000000000000007</v>
      </c>
      <c r="BT132" s="104">
        <v>5.6</v>
      </c>
      <c r="BU132" s="104">
        <v>7.3</v>
      </c>
      <c r="BV132" s="104">
        <v>5.5</v>
      </c>
      <c r="BW132" s="104">
        <v>5.2</v>
      </c>
      <c r="BX132" s="104">
        <v>5.2</v>
      </c>
      <c r="BY132" s="104">
        <v>3.6</v>
      </c>
      <c r="BZ132" s="104">
        <v>1.9</v>
      </c>
      <c r="CA132" s="104">
        <v>3.4</v>
      </c>
      <c r="CB132" s="104">
        <v>16.5</v>
      </c>
      <c r="CC132" s="104">
        <v>64.199999999999989</v>
      </c>
      <c r="CD132" s="104">
        <v>19.3</v>
      </c>
    </row>
    <row r="133" spans="1:82" s="19" customFormat="1" x14ac:dyDescent="0.25">
      <c r="A133" s="75" t="s">
        <v>44</v>
      </c>
      <c r="B133" s="76" t="s">
        <v>2118</v>
      </c>
      <c r="C133" s="75"/>
      <c r="D133" s="75"/>
      <c r="E133" s="75"/>
      <c r="F133" s="75"/>
      <c r="G133" s="75"/>
      <c r="H133" s="75"/>
      <c r="I133" s="116"/>
      <c r="J133" s="75">
        <v>54041</v>
      </c>
      <c r="K133" s="75" t="s">
        <v>43</v>
      </c>
      <c r="L133" s="99">
        <v>389.2604327862245</v>
      </c>
      <c r="M133" s="93">
        <v>16371</v>
      </c>
      <c r="N133" s="77">
        <v>42.056676253532011</v>
      </c>
      <c r="O133" s="93">
        <v>6586</v>
      </c>
      <c r="P133" s="77">
        <v>2.4500000000000002</v>
      </c>
      <c r="Q133" s="93">
        <v>16106</v>
      </c>
      <c r="R133" s="93">
        <v>726</v>
      </c>
      <c r="S133" s="93">
        <v>302</v>
      </c>
      <c r="T133" s="93">
        <v>340</v>
      </c>
      <c r="U133" s="93">
        <v>363</v>
      </c>
      <c r="V133" s="93">
        <v>596</v>
      </c>
      <c r="W133" s="93">
        <v>471</v>
      </c>
      <c r="X133" s="93">
        <v>514</v>
      </c>
      <c r="Y133" s="93">
        <v>314</v>
      </c>
      <c r="Z133" s="93">
        <v>274</v>
      </c>
      <c r="AA133" s="93">
        <v>613</v>
      </c>
      <c r="AB133" s="93">
        <v>674</v>
      </c>
      <c r="AC133" s="93">
        <v>615</v>
      </c>
      <c r="AD133" s="93">
        <v>380</v>
      </c>
      <c r="AE133" s="93">
        <v>189</v>
      </c>
      <c r="AF133" s="93">
        <v>129</v>
      </c>
      <c r="AG133" s="93">
        <v>86</v>
      </c>
      <c r="AH133" s="77">
        <v>20.771333130883693</v>
      </c>
      <c r="AI133" s="77">
        <v>14.561190403887034</v>
      </c>
      <c r="AJ133" s="77">
        <v>23.883996355906469</v>
      </c>
      <c r="AK133" s="77">
        <v>9.3076222289705441</v>
      </c>
      <c r="AL133" s="77">
        <v>31.475857880352265</v>
      </c>
      <c r="AM133" s="93">
        <v>21513</v>
      </c>
      <c r="AN133" s="93">
        <v>39793</v>
      </c>
      <c r="AO133" s="77">
        <v>55.056179775280903</v>
      </c>
      <c r="AP133" s="93">
        <v>6586</v>
      </c>
      <c r="AQ133" s="93">
        <v>1371</v>
      </c>
      <c r="AR133" s="93">
        <v>4634</v>
      </c>
      <c r="AS133" s="93">
        <v>1952</v>
      </c>
      <c r="AT133" s="93">
        <v>242</v>
      </c>
      <c r="AU133" s="93">
        <v>171</v>
      </c>
      <c r="AV133" s="93">
        <v>762</v>
      </c>
      <c r="AW133" s="93">
        <v>668</v>
      </c>
      <c r="AX133" s="93">
        <v>339</v>
      </c>
      <c r="AY133" s="93">
        <v>370</v>
      </c>
      <c r="AZ133" s="93">
        <v>727</v>
      </c>
      <c r="BA133" s="93">
        <v>233</v>
      </c>
      <c r="BB133" s="93">
        <v>72</v>
      </c>
      <c r="BC133" s="93">
        <v>979</v>
      </c>
      <c r="BD133" s="93">
        <v>139</v>
      </c>
      <c r="BE133" s="93">
        <v>77</v>
      </c>
      <c r="BF133" s="93">
        <v>1277</v>
      </c>
      <c r="BG133" s="93">
        <v>66</v>
      </c>
      <c r="BH133" s="93">
        <v>0</v>
      </c>
      <c r="BI133" s="77">
        <v>19.450349225630127</v>
      </c>
      <c r="BJ133" s="105">
        <v>6.2</v>
      </c>
      <c r="BK133" s="105">
        <v>5.4</v>
      </c>
      <c r="BL133" s="105">
        <v>5.9</v>
      </c>
      <c r="BM133" s="105">
        <v>5.0999999999999996</v>
      </c>
      <c r="BN133" s="105">
        <v>5.6</v>
      </c>
      <c r="BO133" s="105">
        <v>5.4</v>
      </c>
      <c r="BP133" s="105">
        <v>6.3</v>
      </c>
      <c r="BQ133" s="105">
        <v>6.5</v>
      </c>
      <c r="BR133" s="105">
        <v>5.5</v>
      </c>
      <c r="BS133" s="105">
        <v>6.9</v>
      </c>
      <c r="BT133" s="105">
        <v>7.3</v>
      </c>
      <c r="BU133" s="105">
        <v>6.9</v>
      </c>
      <c r="BV133" s="105">
        <v>7.3</v>
      </c>
      <c r="BW133" s="105">
        <v>5.6</v>
      </c>
      <c r="BX133" s="105">
        <v>5.9</v>
      </c>
      <c r="BY133" s="105">
        <v>3.4</v>
      </c>
      <c r="BZ133" s="105">
        <v>2.2000000000000002</v>
      </c>
      <c r="CA133" s="105">
        <v>2.4</v>
      </c>
      <c r="CB133" s="105">
        <v>17.5</v>
      </c>
      <c r="CC133" s="105">
        <v>62.8</v>
      </c>
      <c r="CD133" s="105">
        <v>19.5</v>
      </c>
    </row>
    <row r="134" spans="1:82" s="82" customFormat="1" x14ac:dyDescent="0.25">
      <c r="A134" s="80" t="s">
        <v>1917</v>
      </c>
      <c r="B134" s="80" t="s">
        <v>1918</v>
      </c>
      <c r="C134" s="80" t="s">
        <v>1919</v>
      </c>
      <c r="D134" s="80" t="s">
        <v>1051</v>
      </c>
      <c r="E134" s="80" t="s">
        <v>1052</v>
      </c>
      <c r="F134" s="80" t="s">
        <v>542</v>
      </c>
      <c r="G134" s="80" t="s">
        <v>1920</v>
      </c>
      <c r="H134" s="80" t="s">
        <v>1921</v>
      </c>
      <c r="I134" s="114" t="s">
        <v>1921</v>
      </c>
      <c r="J134" s="80" t="s">
        <v>2111</v>
      </c>
      <c r="K134" s="80" t="s">
        <v>2111</v>
      </c>
      <c r="L134" s="97">
        <v>437.55506483051818</v>
      </c>
      <c r="M134" s="91">
        <v>18917</v>
      </c>
      <c r="N134" s="81">
        <v>43.233415678383878</v>
      </c>
      <c r="O134" s="91">
        <v>7204</v>
      </c>
      <c r="P134" s="81">
        <v>2.6259022765130484</v>
      </c>
      <c r="Q134" s="91">
        <v>18917</v>
      </c>
      <c r="R134" s="91">
        <v>647</v>
      </c>
      <c r="S134" s="91">
        <v>617</v>
      </c>
      <c r="T134" s="91">
        <v>591</v>
      </c>
      <c r="U134" s="91">
        <v>653</v>
      </c>
      <c r="V134" s="91">
        <v>541</v>
      </c>
      <c r="W134" s="91">
        <v>374</v>
      </c>
      <c r="X134" s="91">
        <v>330</v>
      </c>
      <c r="Y134" s="91">
        <v>357</v>
      </c>
      <c r="Z134" s="91">
        <v>328</v>
      </c>
      <c r="AA134" s="91">
        <v>484</v>
      </c>
      <c r="AB134" s="91">
        <v>616</v>
      </c>
      <c r="AC134" s="91">
        <v>857</v>
      </c>
      <c r="AD134" s="91">
        <v>396</v>
      </c>
      <c r="AE134" s="91">
        <v>277</v>
      </c>
      <c r="AF134" s="91">
        <v>119</v>
      </c>
      <c r="AG134" s="91">
        <v>17</v>
      </c>
      <c r="AH134" s="81">
        <v>25.749583564686283</v>
      </c>
      <c r="AI134" s="81">
        <v>16.574125485841197</v>
      </c>
      <c r="AJ134" s="81">
        <v>19.280955024986117</v>
      </c>
      <c r="AK134" s="81">
        <v>6.7184897279289277</v>
      </c>
      <c r="AL134" s="81">
        <v>31.676846196557467</v>
      </c>
      <c r="AM134" s="91">
        <v>19321</v>
      </c>
      <c r="AN134" s="91">
        <v>37075</v>
      </c>
      <c r="AO134" s="81">
        <v>57.051637978900615</v>
      </c>
      <c r="AP134" s="91">
        <v>7204</v>
      </c>
      <c r="AQ134" s="91">
        <v>1749</v>
      </c>
      <c r="AR134" s="91">
        <v>5731</v>
      </c>
      <c r="AS134" s="91">
        <v>1473</v>
      </c>
      <c r="AT134" s="91">
        <v>369</v>
      </c>
      <c r="AU134" s="91">
        <v>269</v>
      </c>
      <c r="AV134" s="91">
        <v>913</v>
      </c>
      <c r="AW134" s="91">
        <v>959</v>
      </c>
      <c r="AX134" s="91">
        <v>239</v>
      </c>
      <c r="AY134" s="91">
        <v>167</v>
      </c>
      <c r="AZ134" s="91">
        <v>685</v>
      </c>
      <c r="BA134" s="91">
        <v>175</v>
      </c>
      <c r="BB134" s="91">
        <v>0</v>
      </c>
      <c r="BC134" s="91">
        <v>984</v>
      </c>
      <c r="BD134" s="91">
        <v>66</v>
      </c>
      <c r="BE134" s="91">
        <v>18</v>
      </c>
      <c r="BF134" s="91">
        <v>1544</v>
      </c>
      <c r="BG134" s="91">
        <v>37</v>
      </c>
      <c r="BH134" s="91">
        <v>20</v>
      </c>
      <c r="BI134" s="81">
        <v>15.519156024430872</v>
      </c>
      <c r="BJ134" s="103">
        <v>6.1</v>
      </c>
      <c r="BK134" s="103">
        <v>6.8</v>
      </c>
      <c r="BL134" s="103">
        <v>5.9</v>
      </c>
      <c r="BM134" s="103">
        <v>5.3</v>
      </c>
      <c r="BN134" s="103">
        <v>5.5</v>
      </c>
      <c r="BO134" s="103">
        <v>5.5</v>
      </c>
      <c r="BP134" s="103">
        <v>5.4</v>
      </c>
      <c r="BQ134" s="103">
        <v>6</v>
      </c>
      <c r="BR134" s="103">
        <v>7</v>
      </c>
      <c r="BS134" s="103">
        <v>7</v>
      </c>
      <c r="BT134" s="103">
        <v>7.2</v>
      </c>
      <c r="BU134" s="103">
        <v>7.8</v>
      </c>
      <c r="BV134" s="103">
        <v>7</v>
      </c>
      <c r="BW134" s="103">
        <v>6.3</v>
      </c>
      <c r="BX134" s="103">
        <v>4.0999999999999996</v>
      </c>
      <c r="BY134" s="103">
        <v>3.1</v>
      </c>
      <c r="BZ134" s="103">
        <v>2.2999999999999998</v>
      </c>
      <c r="CA134" s="103">
        <v>1.7</v>
      </c>
      <c r="CB134" s="103">
        <v>18.799999999999997</v>
      </c>
      <c r="CC134" s="103">
        <v>63.7</v>
      </c>
      <c r="CD134" s="103">
        <v>17.499999999999996</v>
      </c>
    </row>
    <row r="135" spans="1:82" x14ac:dyDescent="0.25">
      <c r="A135" s="69" t="s">
        <v>1048</v>
      </c>
      <c r="B135" s="69" t="s">
        <v>1049</v>
      </c>
      <c r="C135" s="69" t="s">
        <v>1050</v>
      </c>
      <c r="D135" s="69" t="s">
        <v>1051</v>
      </c>
      <c r="E135" s="69" t="s">
        <v>1052</v>
      </c>
      <c r="F135" s="69" t="s">
        <v>542</v>
      </c>
      <c r="G135" s="69" t="s">
        <v>1053</v>
      </c>
      <c r="H135" s="69" t="s">
        <v>1054</v>
      </c>
      <c r="I135" s="115" t="s">
        <v>1054</v>
      </c>
      <c r="J135" s="69">
        <v>5434516</v>
      </c>
      <c r="K135" s="69" t="s">
        <v>198</v>
      </c>
      <c r="L135" s="98">
        <v>0.6011200004226378</v>
      </c>
      <c r="M135" s="92">
        <v>1619</v>
      </c>
      <c r="N135" s="70">
        <v>2693.3058272253579</v>
      </c>
      <c r="O135" s="92">
        <v>568</v>
      </c>
      <c r="P135" s="70">
        <v>2.74</v>
      </c>
      <c r="Q135" s="92">
        <v>1559</v>
      </c>
      <c r="R135" s="92">
        <v>87</v>
      </c>
      <c r="S135" s="92">
        <v>45</v>
      </c>
      <c r="T135" s="92">
        <v>43</v>
      </c>
      <c r="U135" s="92">
        <v>41</v>
      </c>
      <c r="V135" s="92">
        <v>47</v>
      </c>
      <c r="W135" s="92">
        <v>37</v>
      </c>
      <c r="X135" s="92">
        <v>48</v>
      </c>
      <c r="Y135" s="92">
        <v>27</v>
      </c>
      <c r="Z135" s="92">
        <v>15</v>
      </c>
      <c r="AA135" s="92">
        <v>29</v>
      </c>
      <c r="AB135" s="92">
        <v>60</v>
      </c>
      <c r="AC135" s="92">
        <v>38</v>
      </c>
      <c r="AD135" s="92">
        <v>25</v>
      </c>
      <c r="AE135" s="92">
        <v>13</v>
      </c>
      <c r="AF135" s="92">
        <v>13</v>
      </c>
      <c r="AG135" s="92">
        <v>0</v>
      </c>
      <c r="AH135" s="70">
        <v>30.809859154929576</v>
      </c>
      <c r="AI135" s="70">
        <v>15.492957746478872</v>
      </c>
      <c r="AJ135" s="70">
        <v>22.359154929577464</v>
      </c>
      <c r="AK135" s="70">
        <v>5.1056338028169019</v>
      </c>
      <c r="AL135" s="70">
        <v>26.23239436619718</v>
      </c>
      <c r="AM135" s="92">
        <v>16826</v>
      </c>
      <c r="AN135" s="92">
        <v>33571</v>
      </c>
      <c r="AO135" s="70">
        <v>66.021126760563376</v>
      </c>
      <c r="AP135" s="92">
        <v>568</v>
      </c>
      <c r="AQ135" s="92">
        <v>83</v>
      </c>
      <c r="AR135" s="92">
        <v>349</v>
      </c>
      <c r="AS135" s="92">
        <v>219</v>
      </c>
      <c r="AT135" s="92">
        <v>16</v>
      </c>
      <c r="AU135" s="92">
        <v>11</v>
      </c>
      <c r="AV135" s="92">
        <v>117</v>
      </c>
      <c r="AW135" s="92">
        <v>73</v>
      </c>
      <c r="AX135" s="92">
        <v>6</v>
      </c>
      <c r="AY135" s="92">
        <v>46</v>
      </c>
      <c r="AZ135" s="92">
        <v>47</v>
      </c>
      <c r="BA135" s="92">
        <v>26</v>
      </c>
      <c r="BB135" s="92">
        <v>3</v>
      </c>
      <c r="BC135" s="92">
        <v>81</v>
      </c>
      <c r="BD135" s="92">
        <v>8</v>
      </c>
      <c r="BE135" s="92">
        <v>0</v>
      </c>
      <c r="BF135" s="92">
        <v>85</v>
      </c>
      <c r="BG135" s="92">
        <v>0</v>
      </c>
      <c r="BH135" s="92">
        <v>0</v>
      </c>
      <c r="BI135" s="70">
        <v>29.225352112676056</v>
      </c>
      <c r="BJ135" s="104">
        <v>4.5</v>
      </c>
      <c r="BK135" s="104">
        <v>4.4000000000000004</v>
      </c>
      <c r="BL135" s="104">
        <v>5.4</v>
      </c>
      <c r="BM135" s="104">
        <v>6.1</v>
      </c>
      <c r="BN135" s="104">
        <v>10.8</v>
      </c>
      <c r="BO135" s="104">
        <v>7.2</v>
      </c>
      <c r="BP135" s="104">
        <v>7.5</v>
      </c>
      <c r="BQ135" s="104">
        <v>3.7</v>
      </c>
      <c r="BR135" s="104">
        <v>7.9</v>
      </c>
      <c r="BS135" s="104">
        <v>6.1</v>
      </c>
      <c r="BT135" s="104">
        <v>5.9</v>
      </c>
      <c r="BU135" s="104">
        <v>7.9</v>
      </c>
      <c r="BV135" s="104">
        <v>5.3</v>
      </c>
      <c r="BW135" s="104">
        <v>5.2</v>
      </c>
      <c r="BX135" s="104">
        <v>3</v>
      </c>
      <c r="BY135" s="104">
        <v>2.8</v>
      </c>
      <c r="BZ135" s="104">
        <v>4</v>
      </c>
      <c r="CA135" s="104">
        <v>2.2999999999999998</v>
      </c>
      <c r="CB135" s="104">
        <v>14.3</v>
      </c>
      <c r="CC135" s="104">
        <v>68.399999999999991</v>
      </c>
      <c r="CD135" s="104">
        <v>17.3</v>
      </c>
    </row>
    <row r="136" spans="1:82" x14ac:dyDescent="0.25">
      <c r="A136" s="69" t="s">
        <v>1734</v>
      </c>
      <c r="B136" s="69" t="s">
        <v>1735</v>
      </c>
      <c r="C136" s="69" t="s">
        <v>1736</v>
      </c>
      <c r="D136" s="69" t="s">
        <v>1051</v>
      </c>
      <c r="E136" s="69" t="s">
        <v>1052</v>
      </c>
      <c r="F136" s="69" t="s">
        <v>542</v>
      </c>
      <c r="G136" s="69" t="s">
        <v>1737</v>
      </c>
      <c r="H136" s="69" t="s">
        <v>1738</v>
      </c>
      <c r="I136" s="115" t="s">
        <v>1738</v>
      </c>
      <c r="J136" s="69">
        <v>5485804</v>
      </c>
      <c r="K136" s="69" t="s">
        <v>328</v>
      </c>
      <c r="L136" s="98">
        <v>0.55265057842111154</v>
      </c>
      <c r="M136" s="92">
        <v>705</v>
      </c>
      <c r="N136" s="70">
        <v>1275.6704281648294</v>
      </c>
      <c r="O136" s="92">
        <v>274</v>
      </c>
      <c r="P136" s="70">
        <v>2.57</v>
      </c>
      <c r="Q136" s="92">
        <v>705</v>
      </c>
      <c r="R136" s="92">
        <v>40</v>
      </c>
      <c r="S136" s="92">
        <v>62</v>
      </c>
      <c r="T136" s="92">
        <v>24</v>
      </c>
      <c r="U136" s="92">
        <v>24</v>
      </c>
      <c r="V136" s="92">
        <v>11</v>
      </c>
      <c r="W136" s="92">
        <v>17</v>
      </c>
      <c r="X136" s="92">
        <v>19</v>
      </c>
      <c r="Y136" s="92">
        <v>12</v>
      </c>
      <c r="Z136" s="92">
        <v>2</v>
      </c>
      <c r="AA136" s="92">
        <v>16</v>
      </c>
      <c r="AB136" s="92">
        <v>20</v>
      </c>
      <c r="AC136" s="92">
        <v>9</v>
      </c>
      <c r="AD136" s="92">
        <v>10</v>
      </c>
      <c r="AE136" s="92">
        <v>8</v>
      </c>
      <c r="AF136" s="92">
        <v>0</v>
      </c>
      <c r="AG136" s="92">
        <v>0</v>
      </c>
      <c r="AH136" s="70">
        <v>45.985401459854018</v>
      </c>
      <c r="AI136" s="70">
        <v>12.773722627737227</v>
      </c>
      <c r="AJ136" s="70">
        <v>18.248175182481752</v>
      </c>
      <c r="AK136" s="70">
        <v>5.8394160583941606</v>
      </c>
      <c r="AL136" s="70">
        <v>17.153284671532848</v>
      </c>
      <c r="AM136" s="92">
        <v>13344</v>
      </c>
      <c r="AN136" s="92">
        <v>21146</v>
      </c>
      <c r="AO136" s="70">
        <v>76.277372262773724</v>
      </c>
      <c r="AP136" s="92">
        <v>274</v>
      </c>
      <c r="AQ136" s="92">
        <v>52</v>
      </c>
      <c r="AR136" s="92">
        <v>141</v>
      </c>
      <c r="AS136" s="92">
        <v>133</v>
      </c>
      <c r="AT136" s="92">
        <v>9</v>
      </c>
      <c r="AU136" s="92">
        <v>32</v>
      </c>
      <c r="AV136" s="92">
        <v>69</v>
      </c>
      <c r="AW136" s="92">
        <v>26</v>
      </c>
      <c r="AX136" s="92">
        <v>16</v>
      </c>
      <c r="AY136" s="92">
        <v>10</v>
      </c>
      <c r="AZ136" s="92">
        <v>33</v>
      </c>
      <c r="BA136" s="92">
        <v>0</v>
      </c>
      <c r="BB136" s="92">
        <v>0</v>
      </c>
      <c r="BC136" s="92">
        <v>36</v>
      </c>
      <c r="BD136" s="92">
        <v>0</v>
      </c>
      <c r="BE136" s="92">
        <v>0</v>
      </c>
      <c r="BF136" s="92">
        <v>17</v>
      </c>
      <c r="BG136" s="92">
        <v>6</v>
      </c>
      <c r="BH136" s="92">
        <v>0</v>
      </c>
      <c r="BI136" s="70">
        <v>28.832116788321166</v>
      </c>
      <c r="BJ136" s="104">
        <v>6.5</v>
      </c>
      <c r="BK136" s="104">
        <v>12.8</v>
      </c>
      <c r="BL136" s="104">
        <v>6.5</v>
      </c>
      <c r="BM136" s="104">
        <v>1.6</v>
      </c>
      <c r="BN136" s="104">
        <v>2.4</v>
      </c>
      <c r="BO136" s="104">
        <v>8.8000000000000007</v>
      </c>
      <c r="BP136" s="104">
        <v>7.5</v>
      </c>
      <c r="BQ136" s="104">
        <v>4.3</v>
      </c>
      <c r="BR136" s="104">
        <v>5.5</v>
      </c>
      <c r="BS136" s="104">
        <v>4.3</v>
      </c>
      <c r="BT136" s="104">
        <v>3</v>
      </c>
      <c r="BU136" s="104">
        <v>10.8</v>
      </c>
      <c r="BV136" s="104">
        <v>4</v>
      </c>
      <c r="BW136" s="104">
        <v>6</v>
      </c>
      <c r="BX136" s="104">
        <v>6.1</v>
      </c>
      <c r="BY136" s="104">
        <v>6.7</v>
      </c>
      <c r="BZ136" s="104">
        <v>2.8</v>
      </c>
      <c r="CA136" s="104">
        <v>0.6</v>
      </c>
      <c r="CB136" s="104">
        <v>25.8</v>
      </c>
      <c r="CC136" s="104">
        <v>52.2</v>
      </c>
      <c r="CD136" s="104">
        <v>22.200000000000003</v>
      </c>
    </row>
    <row r="137" spans="1:82" s="19" customFormat="1" x14ac:dyDescent="0.25">
      <c r="A137" s="75" t="s">
        <v>46</v>
      </c>
      <c r="B137" s="76" t="s">
        <v>2118</v>
      </c>
      <c r="C137" s="75"/>
      <c r="D137" s="75"/>
      <c r="E137" s="75"/>
      <c r="F137" s="75"/>
      <c r="G137" s="75"/>
      <c r="H137" s="75"/>
      <c r="I137" s="116"/>
      <c r="J137" s="75">
        <v>54043</v>
      </c>
      <c r="K137" s="75" t="s">
        <v>45</v>
      </c>
      <c r="L137" s="99">
        <v>438.70883540936188</v>
      </c>
      <c r="M137" s="93">
        <v>21241</v>
      </c>
      <c r="N137" s="77">
        <v>48.417078220409884</v>
      </c>
      <c r="O137" s="93">
        <v>8046</v>
      </c>
      <c r="P137" s="77">
        <v>2.63</v>
      </c>
      <c r="Q137" s="93">
        <v>21181</v>
      </c>
      <c r="R137" s="93">
        <v>774</v>
      </c>
      <c r="S137" s="93">
        <v>724</v>
      </c>
      <c r="T137" s="93">
        <v>658</v>
      </c>
      <c r="U137" s="93">
        <v>718</v>
      </c>
      <c r="V137" s="93">
        <v>599</v>
      </c>
      <c r="W137" s="93">
        <v>428</v>
      </c>
      <c r="X137" s="93">
        <v>397</v>
      </c>
      <c r="Y137" s="93">
        <v>396</v>
      </c>
      <c r="Z137" s="93">
        <v>345</v>
      </c>
      <c r="AA137" s="93">
        <v>529</v>
      </c>
      <c r="AB137" s="93">
        <v>696</v>
      </c>
      <c r="AC137" s="93">
        <v>904</v>
      </c>
      <c r="AD137" s="93">
        <v>431</v>
      </c>
      <c r="AE137" s="93">
        <v>298</v>
      </c>
      <c r="AF137" s="93">
        <v>132</v>
      </c>
      <c r="AG137" s="93">
        <v>17</v>
      </c>
      <c r="AH137" s="77">
        <v>26.795923440218743</v>
      </c>
      <c r="AI137" s="77">
        <v>16.368381804623418</v>
      </c>
      <c r="AJ137" s="77">
        <v>19.463087248322147</v>
      </c>
      <c r="AK137" s="77">
        <v>6.5746955008699981</v>
      </c>
      <c r="AL137" s="77">
        <v>30.797912005965699</v>
      </c>
      <c r="AM137" s="93">
        <v>19321</v>
      </c>
      <c r="AN137" s="93">
        <v>37075</v>
      </c>
      <c r="AO137" s="77">
        <v>58.339547601292566</v>
      </c>
      <c r="AP137" s="93">
        <v>8046</v>
      </c>
      <c r="AQ137" s="93">
        <v>1884</v>
      </c>
      <c r="AR137" s="93">
        <v>6221</v>
      </c>
      <c r="AS137" s="93">
        <v>1825</v>
      </c>
      <c r="AT137" s="93">
        <v>394</v>
      </c>
      <c r="AU137" s="93">
        <v>312</v>
      </c>
      <c r="AV137" s="93">
        <v>1099</v>
      </c>
      <c r="AW137" s="93">
        <v>1058</v>
      </c>
      <c r="AX137" s="93">
        <v>261</v>
      </c>
      <c r="AY137" s="93">
        <v>223</v>
      </c>
      <c r="AZ137" s="93">
        <v>765</v>
      </c>
      <c r="BA137" s="93">
        <v>201</v>
      </c>
      <c r="BB137" s="93">
        <v>3</v>
      </c>
      <c r="BC137" s="93">
        <v>1101</v>
      </c>
      <c r="BD137" s="93">
        <v>74</v>
      </c>
      <c r="BE137" s="93">
        <v>18</v>
      </c>
      <c r="BF137" s="93">
        <v>1646</v>
      </c>
      <c r="BG137" s="93">
        <v>43</v>
      </c>
      <c r="BH137" s="93">
        <v>20</v>
      </c>
      <c r="BI137" s="77">
        <v>16.940094456872981</v>
      </c>
      <c r="BJ137" s="105">
        <v>6.1</v>
      </c>
      <c r="BK137" s="105">
        <v>6.8</v>
      </c>
      <c r="BL137" s="105">
        <v>5.9</v>
      </c>
      <c r="BM137" s="105">
        <v>5.3</v>
      </c>
      <c r="BN137" s="105">
        <v>5.5</v>
      </c>
      <c r="BO137" s="105">
        <v>5.5</v>
      </c>
      <c r="BP137" s="105">
        <v>5.4</v>
      </c>
      <c r="BQ137" s="105">
        <v>6</v>
      </c>
      <c r="BR137" s="105">
        <v>7</v>
      </c>
      <c r="BS137" s="105">
        <v>7</v>
      </c>
      <c r="BT137" s="105">
        <v>7.2</v>
      </c>
      <c r="BU137" s="105">
        <v>7.8</v>
      </c>
      <c r="BV137" s="105">
        <v>7</v>
      </c>
      <c r="BW137" s="105">
        <v>6.3</v>
      </c>
      <c r="BX137" s="105">
        <v>4.0999999999999996</v>
      </c>
      <c r="BY137" s="105">
        <v>3.1</v>
      </c>
      <c r="BZ137" s="105">
        <v>2.2999999999999998</v>
      </c>
      <c r="CA137" s="105">
        <v>1.7</v>
      </c>
      <c r="CB137" s="105">
        <v>18.799999999999997</v>
      </c>
      <c r="CC137" s="105">
        <v>63.7</v>
      </c>
      <c r="CD137" s="105">
        <v>17.499999999999996</v>
      </c>
    </row>
    <row r="138" spans="1:82" s="82" customFormat="1" x14ac:dyDescent="0.25">
      <c r="A138" s="80" t="s">
        <v>2087</v>
      </c>
      <c r="B138" s="80" t="s">
        <v>2088</v>
      </c>
      <c r="C138" s="80" t="s">
        <v>2089</v>
      </c>
      <c r="D138" s="80" t="s">
        <v>799</v>
      </c>
      <c r="E138" s="80" t="s">
        <v>800</v>
      </c>
      <c r="F138" s="80" t="s">
        <v>542</v>
      </c>
      <c r="G138" s="80" t="s">
        <v>2090</v>
      </c>
      <c r="H138" s="80" t="s">
        <v>2091</v>
      </c>
      <c r="I138" s="114" t="s">
        <v>2091</v>
      </c>
      <c r="J138" s="80" t="s">
        <v>2111</v>
      </c>
      <c r="K138" s="80" t="s">
        <v>2111</v>
      </c>
      <c r="L138" s="97">
        <v>451.57999994563897</v>
      </c>
      <c r="M138" s="91">
        <v>29633</v>
      </c>
      <c r="N138" s="81">
        <v>65.620709516735033</v>
      </c>
      <c r="O138" s="91">
        <v>11932</v>
      </c>
      <c r="P138" s="81">
        <v>2.4349648005363727</v>
      </c>
      <c r="Q138" s="91">
        <v>29054</v>
      </c>
      <c r="R138" s="91">
        <v>1605</v>
      </c>
      <c r="S138" s="91">
        <v>819</v>
      </c>
      <c r="T138" s="91">
        <v>1005</v>
      </c>
      <c r="U138" s="91">
        <v>713</v>
      </c>
      <c r="V138" s="91">
        <v>975</v>
      </c>
      <c r="W138" s="91">
        <v>678</v>
      </c>
      <c r="X138" s="91">
        <v>620</v>
      </c>
      <c r="Y138" s="91">
        <v>311</v>
      </c>
      <c r="Z138" s="91">
        <v>564</v>
      </c>
      <c r="AA138" s="91">
        <v>1101</v>
      </c>
      <c r="AB138" s="91">
        <v>914</v>
      </c>
      <c r="AC138" s="91">
        <v>1426</v>
      </c>
      <c r="AD138" s="91">
        <v>452</v>
      </c>
      <c r="AE138" s="91">
        <v>395</v>
      </c>
      <c r="AF138" s="91">
        <v>189</v>
      </c>
      <c r="AG138" s="91">
        <v>165</v>
      </c>
      <c r="AH138" s="81">
        <v>28.737847804223936</v>
      </c>
      <c r="AI138" s="81">
        <v>14.14683204827355</v>
      </c>
      <c r="AJ138" s="81">
        <v>18.211532014750251</v>
      </c>
      <c r="AK138" s="81">
        <v>9.2272879651357691</v>
      </c>
      <c r="AL138" s="81">
        <v>29.676500167616492</v>
      </c>
      <c r="AM138" s="91">
        <v>21074</v>
      </c>
      <c r="AN138" s="91">
        <v>37859</v>
      </c>
      <c r="AO138" s="81">
        <v>56.369426751592357</v>
      </c>
      <c r="AP138" s="91">
        <v>11932</v>
      </c>
      <c r="AQ138" s="91">
        <v>2416</v>
      </c>
      <c r="AR138" s="91">
        <v>9089</v>
      </c>
      <c r="AS138" s="91">
        <v>2843</v>
      </c>
      <c r="AT138" s="91">
        <v>494</v>
      </c>
      <c r="AU138" s="91">
        <v>550</v>
      </c>
      <c r="AV138" s="91">
        <v>1678</v>
      </c>
      <c r="AW138" s="91">
        <v>1149</v>
      </c>
      <c r="AX138" s="91">
        <v>485</v>
      </c>
      <c r="AY138" s="91">
        <v>540</v>
      </c>
      <c r="AZ138" s="91">
        <v>942</v>
      </c>
      <c r="BA138" s="91">
        <v>372</v>
      </c>
      <c r="BB138" s="91">
        <v>105</v>
      </c>
      <c r="BC138" s="91">
        <v>1452</v>
      </c>
      <c r="BD138" s="91">
        <v>379</v>
      </c>
      <c r="BE138" s="91">
        <v>60</v>
      </c>
      <c r="BF138" s="91">
        <v>2458</v>
      </c>
      <c r="BG138" s="91">
        <v>75</v>
      </c>
      <c r="BH138" s="91">
        <v>0</v>
      </c>
      <c r="BI138" s="81">
        <v>19.971505196111298</v>
      </c>
      <c r="BJ138" s="103">
        <v>5.6</v>
      </c>
      <c r="BK138" s="103">
        <v>4.7</v>
      </c>
      <c r="BL138" s="103">
        <v>6.9</v>
      </c>
      <c r="BM138" s="103">
        <v>5.4</v>
      </c>
      <c r="BN138" s="103">
        <v>5.4</v>
      </c>
      <c r="BO138" s="103">
        <v>5.5</v>
      </c>
      <c r="BP138" s="103">
        <v>5.7</v>
      </c>
      <c r="BQ138" s="103">
        <v>6.2</v>
      </c>
      <c r="BR138" s="103">
        <v>7.6</v>
      </c>
      <c r="BS138" s="103">
        <v>6.5</v>
      </c>
      <c r="BT138" s="103">
        <v>6.6</v>
      </c>
      <c r="BU138" s="103">
        <v>9.1999999999999993</v>
      </c>
      <c r="BV138" s="103">
        <v>7.3</v>
      </c>
      <c r="BW138" s="103">
        <v>7.1</v>
      </c>
      <c r="BX138" s="103">
        <v>3.6</v>
      </c>
      <c r="BY138" s="103">
        <v>2.2000000000000002</v>
      </c>
      <c r="BZ138" s="103">
        <v>2.2999999999999998</v>
      </c>
      <c r="CA138" s="103">
        <v>2.2999999999999998</v>
      </c>
      <c r="CB138" s="103">
        <v>17.200000000000003</v>
      </c>
      <c r="CC138" s="103">
        <v>65.399999999999991</v>
      </c>
      <c r="CD138" s="103">
        <v>17.5</v>
      </c>
    </row>
    <row r="139" spans="1:82" x14ac:dyDescent="0.25">
      <c r="A139" s="69" t="s">
        <v>796</v>
      </c>
      <c r="B139" s="69" t="s">
        <v>797</v>
      </c>
      <c r="C139" s="69" t="s">
        <v>798</v>
      </c>
      <c r="D139" s="69" t="s">
        <v>799</v>
      </c>
      <c r="E139" s="69" t="s">
        <v>800</v>
      </c>
      <c r="F139" s="69" t="s">
        <v>542</v>
      </c>
      <c r="G139" s="69" t="s">
        <v>801</v>
      </c>
      <c r="H139" s="69" t="s">
        <v>802</v>
      </c>
      <c r="I139" s="115" t="s">
        <v>802</v>
      </c>
      <c r="J139" s="69">
        <v>5414524</v>
      </c>
      <c r="K139" s="69" t="s">
        <v>153</v>
      </c>
      <c r="L139" s="98">
        <v>0.6800730472555887</v>
      </c>
      <c r="M139" s="92">
        <v>1283</v>
      </c>
      <c r="N139" s="70">
        <v>1886.5620467940939</v>
      </c>
      <c r="O139" s="92">
        <v>584</v>
      </c>
      <c r="P139" s="70">
        <v>2.2000000000000002</v>
      </c>
      <c r="Q139" s="92">
        <v>1283</v>
      </c>
      <c r="R139" s="92">
        <v>73</v>
      </c>
      <c r="S139" s="92">
        <v>58</v>
      </c>
      <c r="T139" s="92">
        <v>62</v>
      </c>
      <c r="U139" s="92">
        <v>34</v>
      </c>
      <c r="V139" s="92">
        <v>33</v>
      </c>
      <c r="W139" s="92">
        <v>39</v>
      </c>
      <c r="X139" s="92">
        <v>16</v>
      </c>
      <c r="Y139" s="92">
        <v>18</v>
      </c>
      <c r="Z139" s="92">
        <v>6</v>
      </c>
      <c r="AA139" s="92">
        <v>51</v>
      </c>
      <c r="AB139" s="92">
        <v>57</v>
      </c>
      <c r="AC139" s="92">
        <v>48</v>
      </c>
      <c r="AD139" s="92">
        <v>74</v>
      </c>
      <c r="AE139" s="92">
        <v>0</v>
      </c>
      <c r="AF139" s="92">
        <v>9</v>
      </c>
      <c r="AG139" s="92">
        <v>6</v>
      </c>
      <c r="AH139" s="70">
        <v>33.047945205479451</v>
      </c>
      <c r="AI139" s="70">
        <v>11.472602739726028</v>
      </c>
      <c r="AJ139" s="70">
        <v>13.527397260273974</v>
      </c>
      <c r="AK139" s="70">
        <v>8.7328767123287676</v>
      </c>
      <c r="AL139" s="70">
        <v>33.219178082191782</v>
      </c>
      <c r="AM139" s="92">
        <v>24686</v>
      </c>
      <c r="AN139" s="92">
        <v>34167</v>
      </c>
      <c r="AO139" s="70">
        <v>57.020547945205479</v>
      </c>
      <c r="AP139" s="92">
        <v>584</v>
      </c>
      <c r="AQ139" s="92">
        <v>141</v>
      </c>
      <c r="AR139" s="92">
        <v>311</v>
      </c>
      <c r="AS139" s="92">
        <v>273</v>
      </c>
      <c r="AT139" s="92">
        <v>22</v>
      </c>
      <c r="AU139" s="92">
        <v>36</v>
      </c>
      <c r="AV139" s="92">
        <v>129</v>
      </c>
      <c r="AW139" s="92">
        <v>57</v>
      </c>
      <c r="AX139" s="92">
        <v>21</v>
      </c>
      <c r="AY139" s="92">
        <v>28</v>
      </c>
      <c r="AZ139" s="92">
        <v>37</v>
      </c>
      <c r="BA139" s="92">
        <v>3</v>
      </c>
      <c r="BB139" s="92">
        <v>0</v>
      </c>
      <c r="BC139" s="92">
        <v>93</v>
      </c>
      <c r="BD139" s="92">
        <v>15</v>
      </c>
      <c r="BE139" s="92">
        <v>0</v>
      </c>
      <c r="BF139" s="92">
        <v>127</v>
      </c>
      <c r="BG139" s="92">
        <v>10</v>
      </c>
      <c r="BH139" s="92">
        <v>0</v>
      </c>
      <c r="BI139" s="70">
        <v>26.88356164383562</v>
      </c>
      <c r="BJ139" s="104">
        <v>9.1999999999999993</v>
      </c>
      <c r="BK139" s="104">
        <v>4.0999999999999996</v>
      </c>
      <c r="BL139" s="104">
        <v>7.2</v>
      </c>
      <c r="BM139" s="104">
        <v>4.8</v>
      </c>
      <c r="BN139" s="104">
        <v>9</v>
      </c>
      <c r="BO139" s="104">
        <v>5.0999999999999996</v>
      </c>
      <c r="BP139" s="104">
        <v>5.2</v>
      </c>
      <c r="BQ139" s="104">
        <v>1.7</v>
      </c>
      <c r="BR139" s="104">
        <v>7.5</v>
      </c>
      <c r="BS139" s="104">
        <v>4.5</v>
      </c>
      <c r="BT139" s="104">
        <v>3.2</v>
      </c>
      <c r="BU139" s="104">
        <v>5.5</v>
      </c>
      <c r="BV139" s="104">
        <v>6.9</v>
      </c>
      <c r="BW139" s="104">
        <v>9.3000000000000007</v>
      </c>
      <c r="BX139" s="104">
        <v>6.2</v>
      </c>
      <c r="BY139" s="104">
        <v>5.9</v>
      </c>
      <c r="BZ139" s="104">
        <v>2.4</v>
      </c>
      <c r="CA139" s="104">
        <v>2.2999999999999998</v>
      </c>
      <c r="CB139" s="104">
        <v>20.5</v>
      </c>
      <c r="CC139" s="104">
        <v>53.4</v>
      </c>
      <c r="CD139" s="104">
        <v>26.099999999999998</v>
      </c>
    </row>
    <row r="140" spans="1:82" x14ac:dyDescent="0.25">
      <c r="A140" s="69" t="s">
        <v>1197</v>
      </c>
      <c r="B140" s="69" t="s">
        <v>1198</v>
      </c>
      <c r="C140" s="69" t="s">
        <v>1199</v>
      </c>
      <c r="D140" s="69" t="s">
        <v>799</v>
      </c>
      <c r="E140" s="69" t="s">
        <v>800</v>
      </c>
      <c r="F140" s="69" t="s">
        <v>542</v>
      </c>
      <c r="G140" s="69" t="s">
        <v>1200</v>
      </c>
      <c r="H140" s="69" t="s">
        <v>1201</v>
      </c>
      <c r="I140" s="115" t="s">
        <v>1201</v>
      </c>
      <c r="J140" s="69">
        <v>5448148</v>
      </c>
      <c r="K140" s="69" t="s">
        <v>225</v>
      </c>
      <c r="L140" s="98">
        <v>1.2335117387132903</v>
      </c>
      <c r="M140" s="92">
        <v>1662</v>
      </c>
      <c r="N140" s="70">
        <v>1347.3726660547854</v>
      </c>
      <c r="O140" s="92">
        <v>736</v>
      </c>
      <c r="P140" s="70">
        <v>2.2599999999999998</v>
      </c>
      <c r="Q140" s="92">
        <v>1662</v>
      </c>
      <c r="R140" s="92">
        <v>115</v>
      </c>
      <c r="S140" s="92">
        <v>67</v>
      </c>
      <c r="T140" s="92">
        <v>48</v>
      </c>
      <c r="U140" s="92">
        <v>54</v>
      </c>
      <c r="V140" s="92">
        <v>27</v>
      </c>
      <c r="W140" s="92">
        <v>9</v>
      </c>
      <c r="X140" s="92">
        <v>9</v>
      </c>
      <c r="Y140" s="92">
        <v>56</v>
      </c>
      <c r="Z140" s="92">
        <v>39</v>
      </c>
      <c r="AA140" s="92">
        <v>100</v>
      </c>
      <c r="AB140" s="92">
        <v>51</v>
      </c>
      <c r="AC140" s="92">
        <v>34</v>
      </c>
      <c r="AD140" s="92">
        <v>63</v>
      </c>
      <c r="AE140" s="92">
        <v>44</v>
      </c>
      <c r="AF140" s="92">
        <v>20</v>
      </c>
      <c r="AG140" s="92">
        <v>0</v>
      </c>
      <c r="AH140" s="70">
        <v>31.25</v>
      </c>
      <c r="AI140" s="70">
        <v>11.005434782608695</v>
      </c>
      <c r="AJ140" s="70">
        <v>15.353260869565217</v>
      </c>
      <c r="AK140" s="70">
        <v>13.586956521739129</v>
      </c>
      <c r="AL140" s="70">
        <v>28.804347826086957</v>
      </c>
      <c r="AM140" s="92">
        <v>22783</v>
      </c>
      <c r="AN140" s="92">
        <v>43672</v>
      </c>
      <c r="AO140" s="70">
        <v>52.309782608695656</v>
      </c>
      <c r="AP140" s="92">
        <v>736</v>
      </c>
      <c r="AQ140" s="92">
        <v>170</v>
      </c>
      <c r="AR140" s="92">
        <v>379</v>
      </c>
      <c r="AS140" s="92">
        <v>357</v>
      </c>
      <c r="AT140" s="92">
        <v>0</v>
      </c>
      <c r="AU140" s="92">
        <v>11</v>
      </c>
      <c r="AV140" s="92">
        <v>166</v>
      </c>
      <c r="AW140" s="92">
        <v>17</v>
      </c>
      <c r="AX140" s="92">
        <v>20</v>
      </c>
      <c r="AY140" s="92">
        <v>53</v>
      </c>
      <c r="AZ140" s="92">
        <v>55</v>
      </c>
      <c r="BA140" s="92">
        <v>16</v>
      </c>
      <c r="BB140" s="92">
        <v>33</v>
      </c>
      <c r="BC140" s="92">
        <v>139</v>
      </c>
      <c r="BD140" s="92">
        <v>12</v>
      </c>
      <c r="BE140" s="92">
        <v>0</v>
      </c>
      <c r="BF140" s="92">
        <v>144</v>
      </c>
      <c r="BG140" s="92">
        <v>17</v>
      </c>
      <c r="BH140" s="92">
        <v>0</v>
      </c>
      <c r="BI140" s="70">
        <v>34.239130434782609</v>
      </c>
      <c r="BJ140" s="104">
        <v>6.6</v>
      </c>
      <c r="BK140" s="104">
        <v>4.5999999999999996</v>
      </c>
      <c r="BL140" s="104">
        <v>2.1</v>
      </c>
      <c r="BM140" s="104">
        <v>3.9</v>
      </c>
      <c r="BN140" s="104">
        <v>8.4</v>
      </c>
      <c r="BO140" s="104">
        <v>10.199999999999999</v>
      </c>
      <c r="BP140" s="104">
        <v>5.7</v>
      </c>
      <c r="BQ140" s="104">
        <v>6.3</v>
      </c>
      <c r="BR140" s="104">
        <v>8.6999999999999993</v>
      </c>
      <c r="BS140" s="104">
        <v>8.1999999999999993</v>
      </c>
      <c r="BT140" s="104">
        <v>6.7</v>
      </c>
      <c r="BU140" s="104">
        <v>6.9</v>
      </c>
      <c r="BV140" s="104">
        <v>3.5</v>
      </c>
      <c r="BW140" s="104">
        <v>10</v>
      </c>
      <c r="BX140" s="104">
        <v>1.3</v>
      </c>
      <c r="BY140" s="104">
        <v>3.6</v>
      </c>
      <c r="BZ140" s="104">
        <v>1.1000000000000001</v>
      </c>
      <c r="CA140" s="104">
        <v>2.2000000000000002</v>
      </c>
      <c r="CB140" s="104">
        <v>13.299999999999999</v>
      </c>
      <c r="CC140" s="104">
        <v>68.500000000000014</v>
      </c>
      <c r="CD140" s="104">
        <v>18.2</v>
      </c>
    </row>
    <row r="141" spans="1:82" x14ac:dyDescent="0.25">
      <c r="A141" s="69" t="s">
        <v>1227</v>
      </c>
      <c r="B141" s="69" t="s">
        <v>1228</v>
      </c>
      <c r="C141" s="69" t="s">
        <v>1229</v>
      </c>
      <c r="D141" s="69" t="s">
        <v>799</v>
      </c>
      <c r="E141" s="69" t="s">
        <v>800</v>
      </c>
      <c r="F141" s="69" t="s">
        <v>542</v>
      </c>
      <c r="G141" s="69" t="s">
        <v>1230</v>
      </c>
      <c r="H141" s="69" t="s">
        <v>1231</v>
      </c>
      <c r="I141" s="115" t="s">
        <v>1231</v>
      </c>
      <c r="J141" s="69">
        <v>5450932</v>
      </c>
      <c r="K141" s="69" t="s">
        <v>231</v>
      </c>
      <c r="L141" s="98">
        <v>1.1507690548562817</v>
      </c>
      <c r="M141" s="92">
        <v>903</v>
      </c>
      <c r="N141" s="70">
        <v>784.69263332143976</v>
      </c>
      <c r="O141" s="92">
        <v>360</v>
      </c>
      <c r="P141" s="70">
        <v>2.5099999999999998</v>
      </c>
      <c r="Q141" s="92">
        <v>903</v>
      </c>
      <c r="R141" s="92">
        <v>41</v>
      </c>
      <c r="S141" s="92">
        <v>8</v>
      </c>
      <c r="T141" s="92">
        <v>30</v>
      </c>
      <c r="U141" s="92">
        <v>26</v>
      </c>
      <c r="V141" s="92">
        <v>7</v>
      </c>
      <c r="W141" s="92">
        <v>12</v>
      </c>
      <c r="X141" s="92">
        <v>1</v>
      </c>
      <c r="Y141" s="92">
        <v>37</v>
      </c>
      <c r="Z141" s="92">
        <v>13</v>
      </c>
      <c r="AA141" s="92">
        <v>38</v>
      </c>
      <c r="AB141" s="92">
        <v>59</v>
      </c>
      <c r="AC141" s="92">
        <v>30</v>
      </c>
      <c r="AD141" s="92">
        <v>36</v>
      </c>
      <c r="AE141" s="92">
        <v>16</v>
      </c>
      <c r="AF141" s="92">
        <v>6</v>
      </c>
      <c r="AG141" s="92">
        <v>0</v>
      </c>
      <c r="AH141" s="70">
        <v>21.944444444444443</v>
      </c>
      <c r="AI141" s="70">
        <v>9.1666666666666661</v>
      </c>
      <c r="AJ141" s="70">
        <v>17.5</v>
      </c>
      <c r="AK141" s="70">
        <v>10.555555555555555</v>
      </c>
      <c r="AL141" s="70">
        <v>40.833333333333336</v>
      </c>
      <c r="AM141" s="92">
        <v>22592</v>
      </c>
      <c r="AN141" s="92">
        <v>50781</v>
      </c>
      <c r="AO141" s="70">
        <v>45</v>
      </c>
      <c r="AP141" s="92">
        <v>360</v>
      </c>
      <c r="AQ141" s="92">
        <v>52</v>
      </c>
      <c r="AR141" s="92">
        <v>266</v>
      </c>
      <c r="AS141" s="92">
        <v>94</v>
      </c>
      <c r="AT141" s="92">
        <v>11</v>
      </c>
      <c r="AU141" s="92">
        <v>4</v>
      </c>
      <c r="AV141" s="92">
        <v>45</v>
      </c>
      <c r="AW141" s="92">
        <v>16</v>
      </c>
      <c r="AX141" s="92">
        <v>14</v>
      </c>
      <c r="AY141" s="92">
        <v>15</v>
      </c>
      <c r="AZ141" s="92">
        <v>25</v>
      </c>
      <c r="BA141" s="92">
        <v>6</v>
      </c>
      <c r="BB141" s="92">
        <v>9</v>
      </c>
      <c r="BC141" s="92">
        <v>97</v>
      </c>
      <c r="BD141" s="92">
        <v>0</v>
      </c>
      <c r="BE141" s="92">
        <v>0</v>
      </c>
      <c r="BF141" s="92">
        <v>86</v>
      </c>
      <c r="BG141" s="92">
        <v>2</v>
      </c>
      <c r="BH141" s="92">
        <v>0</v>
      </c>
      <c r="BI141" s="70">
        <v>19.166666666666668</v>
      </c>
      <c r="BJ141" s="104">
        <v>5.0999999999999996</v>
      </c>
      <c r="BK141" s="104">
        <v>3.4</v>
      </c>
      <c r="BL141" s="104">
        <v>7.3</v>
      </c>
      <c r="BM141" s="104">
        <v>8.1</v>
      </c>
      <c r="BN141" s="104">
        <v>6.1</v>
      </c>
      <c r="BO141" s="104">
        <v>5.2</v>
      </c>
      <c r="BP141" s="104">
        <v>6.5</v>
      </c>
      <c r="BQ141" s="104">
        <v>5.4</v>
      </c>
      <c r="BR141" s="104">
        <v>10.6</v>
      </c>
      <c r="BS141" s="104">
        <v>3.3</v>
      </c>
      <c r="BT141" s="104">
        <v>3</v>
      </c>
      <c r="BU141" s="104">
        <v>7.6</v>
      </c>
      <c r="BV141" s="104">
        <v>6.9</v>
      </c>
      <c r="BW141" s="104">
        <v>5.9</v>
      </c>
      <c r="BX141" s="104">
        <v>10.4</v>
      </c>
      <c r="BY141" s="104">
        <v>1.6</v>
      </c>
      <c r="BZ141" s="104">
        <v>0.3</v>
      </c>
      <c r="CA141" s="104">
        <v>3.2</v>
      </c>
      <c r="CB141" s="104">
        <v>15.8</v>
      </c>
      <c r="CC141" s="104">
        <v>62.699999999999996</v>
      </c>
      <c r="CD141" s="104">
        <v>21.400000000000002</v>
      </c>
    </row>
    <row r="142" spans="1:82" x14ac:dyDescent="0.25">
      <c r="A142" s="69" t="s">
        <v>1292</v>
      </c>
      <c r="B142" s="69" t="s">
        <v>1293</v>
      </c>
      <c r="C142" s="69" t="s">
        <v>1294</v>
      </c>
      <c r="D142" s="69" t="s">
        <v>799</v>
      </c>
      <c r="E142" s="69" t="s">
        <v>800</v>
      </c>
      <c r="F142" s="69" t="s">
        <v>542</v>
      </c>
      <c r="G142" s="69" t="s">
        <v>1295</v>
      </c>
      <c r="H142" s="69" t="s">
        <v>1296</v>
      </c>
      <c r="I142" s="115" t="s">
        <v>1296</v>
      </c>
      <c r="J142" s="69">
        <v>5454892</v>
      </c>
      <c r="K142" s="69" t="s">
        <v>244</v>
      </c>
      <c r="L142" s="98">
        <v>0.3357723566324074</v>
      </c>
      <c r="M142" s="92">
        <v>434</v>
      </c>
      <c r="N142" s="70">
        <v>1292.5423770817711</v>
      </c>
      <c r="O142" s="92">
        <v>167</v>
      </c>
      <c r="P142" s="70">
        <v>2.6</v>
      </c>
      <c r="Q142" s="92">
        <v>434</v>
      </c>
      <c r="R142" s="92">
        <v>3</v>
      </c>
      <c r="S142" s="92">
        <v>2</v>
      </c>
      <c r="T142" s="92">
        <v>2</v>
      </c>
      <c r="U142" s="92">
        <v>11</v>
      </c>
      <c r="V142" s="92">
        <v>3</v>
      </c>
      <c r="W142" s="92">
        <v>14</v>
      </c>
      <c r="X142" s="92">
        <v>5</v>
      </c>
      <c r="Y142" s="92">
        <v>1</v>
      </c>
      <c r="Z142" s="92">
        <v>5</v>
      </c>
      <c r="AA142" s="92">
        <v>3</v>
      </c>
      <c r="AB142" s="92">
        <v>21</v>
      </c>
      <c r="AC142" s="92">
        <v>34</v>
      </c>
      <c r="AD142" s="92">
        <v>12</v>
      </c>
      <c r="AE142" s="92">
        <v>13</v>
      </c>
      <c r="AF142" s="92">
        <v>19</v>
      </c>
      <c r="AG142" s="92">
        <v>19</v>
      </c>
      <c r="AH142" s="70">
        <v>4.1916167664670656</v>
      </c>
      <c r="AI142" s="70">
        <v>8.3832335329341312</v>
      </c>
      <c r="AJ142" s="70">
        <v>14.97005988023952</v>
      </c>
      <c r="AK142" s="70">
        <v>1.7964071856287425</v>
      </c>
      <c r="AL142" s="70">
        <v>70.658682634730539</v>
      </c>
      <c r="AM142" s="92">
        <v>41537</v>
      </c>
      <c r="AN142" s="92">
        <v>83750</v>
      </c>
      <c r="AO142" s="70">
        <v>24.550898203592812</v>
      </c>
      <c r="AP142" s="92">
        <v>167</v>
      </c>
      <c r="AQ142" s="92">
        <v>15</v>
      </c>
      <c r="AR142" s="92">
        <v>151</v>
      </c>
      <c r="AS142" s="92">
        <v>16</v>
      </c>
      <c r="AT142" s="92">
        <v>0</v>
      </c>
      <c r="AU142" s="92">
        <v>2</v>
      </c>
      <c r="AV142" s="92">
        <v>5</v>
      </c>
      <c r="AW142" s="92">
        <v>15</v>
      </c>
      <c r="AX142" s="92">
        <v>5</v>
      </c>
      <c r="AY142" s="92">
        <v>8</v>
      </c>
      <c r="AZ142" s="92">
        <v>5</v>
      </c>
      <c r="BA142" s="92">
        <v>0</v>
      </c>
      <c r="BB142" s="92">
        <v>6</v>
      </c>
      <c r="BC142" s="92">
        <v>18</v>
      </c>
      <c r="BD142" s="92">
        <v>3</v>
      </c>
      <c r="BE142" s="92">
        <v>2</v>
      </c>
      <c r="BF142" s="92">
        <v>92</v>
      </c>
      <c r="BG142" s="92">
        <v>5</v>
      </c>
      <c r="BH142" s="92">
        <v>0</v>
      </c>
      <c r="BI142" s="70">
        <v>12.574850299401197</v>
      </c>
      <c r="BJ142" s="104">
        <v>6.2</v>
      </c>
      <c r="BK142" s="104">
        <v>6.5</v>
      </c>
      <c r="BL142" s="104">
        <v>7.6</v>
      </c>
      <c r="BM142" s="104">
        <v>7.8</v>
      </c>
      <c r="BN142" s="104">
        <v>1.8</v>
      </c>
      <c r="BO142" s="104">
        <v>7.1</v>
      </c>
      <c r="BP142" s="104">
        <v>4.4000000000000004</v>
      </c>
      <c r="BQ142" s="104">
        <v>7.6</v>
      </c>
      <c r="BR142" s="104">
        <v>6.7</v>
      </c>
      <c r="BS142" s="104">
        <v>4.4000000000000004</v>
      </c>
      <c r="BT142" s="104">
        <v>4.8</v>
      </c>
      <c r="BU142" s="104">
        <v>10.4</v>
      </c>
      <c r="BV142" s="104">
        <v>5.5</v>
      </c>
      <c r="BW142" s="104">
        <v>3.5</v>
      </c>
      <c r="BX142" s="104">
        <v>5.3</v>
      </c>
      <c r="BY142" s="104">
        <v>4.4000000000000004</v>
      </c>
      <c r="BZ142" s="104">
        <v>3.9</v>
      </c>
      <c r="CA142" s="104">
        <v>2.1</v>
      </c>
      <c r="CB142" s="104">
        <v>20.299999999999997</v>
      </c>
      <c r="CC142" s="104">
        <v>60.5</v>
      </c>
      <c r="CD142" s="104">
        <v>19.200000000000003</v>
      </c>
    </row>
    <row r="143" spans="1:82" x14ac:dyDescent="0.25">
      <c r="A143" s="69" t="s">
        <v>1744</v>
      </c>
      <c r="B143" s="69" t="s">
        <v>1745</v>
      </c>
      <c r="C143" s="69" t="s">
        <v>1746</v>
      </c>
      <c r="D143" s="69" t="s">
        <v>799</v>
      </c>
      <c r="E143" s="69" t="s">
        <v>800</v>
      </c>
      <c r="F143" s="69" t="s">
        <v>542</v>
      </c>
      <c r="G143" s="69" t="s">
        <v>1747</v>
      </c>
      <c r="H143" s="69" t="s">
        <v>1748</v>
      </c>
      <c r="I143" s="115" t="s">
        <v>1748</v>
      </c>
      <c r="J143" s="69">
        <v>5485900</v>
      </c>
      <c r="K143" s="69" t="s">
        <v>330</v>
      </c>
      <c r="L143" s="98">
        <v>0.33734568175860447</v>
      </c>
      <c r="M143" s="92">
        <v>513</v>
      </c>
      <c r="N143" s="70">
        <v>1520.6953215636211</v>
      </c>
      <c r="O143" s="92">
        <v>199</v>
      </c>
      <c r="P143" s="70">
        <v>2.58</v>
      </c>
      <c r="Q143" s="92">
        <v>513</v>
      </c>
      <c r="R143" s="92">
        <v>17</v>
      </c>
      <c r="S143" s="92">
        <v>16</v>
      </c>
      <c r="T143" s="92">
        <v>14</v>
      </c>
      <c r="U143" s="92">
        <v>17</v>
      </c>
      <c r="V143" s="92">
        <v>9</v>
      </c>
      <c r="W143" s="92">
        <v>6</v>
      </c>
      <c r="X143" s="92">
        <v>8</v>
      </c>
      <c r="Y143" s="92">
        <v>9</v>
      </c>
      <c r="Z143" s="92">
        <v>0</v>
      </c>
      <c r="AA143" s="92">
        <v>24</v>
      </c>
      <c r="AB143" s="92">
        <v>40</v>
      </c>
      <c r="AC143" s="92">
        <v>17</v>
      </c>
      <c r="AD143" s="92">
        <v>20</v>
      </c>
      <c r="AE143" s="92">
        <v>1</v>
      </c>
      <c r="AF143" s="92">
        <v>1</v>
      </c>
      <c r="AG143" s="92">
        <v>0</v>
      </c>
      <c r="AH143" s="70">
        <v>23.618090452261306</v>
      </c>
      <c r="AI143" s="70">
        <v>13.06532663316583</v>
      </c>
      <c r="AJ143" s="70">
        <v>11.557788944723619</v>
      </c>
      <c r="AK143" s="70">
        <v>12.060301507537687</v>
      </c>
      <c r="AL143" s="70">
        <v>39.698492462311556</v>
      </c>
      <c r="AM143" s="92">
        <v>20195</v>
      </c>
      <c r="AN143" s="92">
        <v>52188</v>
      </c>
      <c r="AO143" s="70">
        <v>48.241206030150749</v>
      </c>
      <c r="AP143" s="92">
        <v>199</v>
      </c>
      <c r="AQ143" s="92">
        <v>68</v>
      </c>
      <c r="AR143" s="92">
        <v>141</v>
      </c>
      <c r="AS143" s="92">
        <v>58</v>
      </c>
      <c r="AT143" s="92">
        <v>7</v>
      </c>
      <c r="AU143" s="92">
        <v>11</v>
      </c>
      <c r="AV143" s="92">
        <v>25</v>
      </c>
      <c r="AW143" s="92">
        <v>8</v>
      </c>
      <c r="AX143" s="92">
        <v>9</v>
      </c>
      <c r="AY143" s="92">
        <v>13</v>
      </c>
      <c r="AZ143" s="92">
        <v>11</v>
      </c>
      <c r="BA143" s="92">
        <v>6</v>
      </c>
      <c r="BB143" s="92">
        <v>0</v>
      </c>
      <c r="BC143" s="92">
        <v>60</v>
      </c>
      <c r="BD143" s="92">
        <v>3</v>
      </c>
      <c r="BE143" s="92">
        <v>0</v>
      </c>
      <c r="BF143" s="92">
        <v>39</v>
      </c>
      <c r="BG143" s="92">
        <v>0</v>
      </c>
      <c r="BH143" s="92">
        <v>0</v>
      </c>
      <c r="BI143" s="70">
        <v>19.095477386934672</v>
      </c>
      <c r="BJ143" s="104">
        <v>5.0999999999999996</v>
      </c>
      <c r="BK143" s="104">
        <v>10.7</v>
      </c>
      <c r="BL143" s="104">
        <v>6.6</v>
      </c>
      <c r="BM143" s="104">
        <v>4.0999999999999996</v>
      </c>
      <c r="BN143" s="104">
        <v>6.4</v>
      </c>
      <c r="BO143" s="104">
        <v>7.2</v>
      </c>
      <c r="BP143" s="104">
        <v>10.3</v>
      </c>
      <c r="BQ143" s="104">
        <v>2.9</v>
      </c>
      <c r="BR143" s="104">
        <v>5.5</v>
      </c>
      <c r="BS143" s="104">
        <v>3.7</v>
      </c>
      <c r="BT143" s="104">
        <v>5.7</v>
      </c>
      <c r="BU143" s="104">
        <v>7.2</v>
      </c>
      <c r="BV143" s="104">
        <v>9.4</v>
      </c>
      <c r="BW143" s="104">
        <v>2.7</v>
      </c>
      <c r="BX143" s="104">
        <v>4.3</v>
      </c>
      <c r="BY143" s="104">
        <v>2.9</v>
      </c>
      <c r="BZ143" s="104">
        <v>2.2999999999999998</v>
      </c>
      <c r="CA143" s="104">
        <v>2.9</v>
      </c>
      <c r="CB143" s="104">
        <v>22.4</v>
      </c>
      <c r="CC143" s="104">
        <v>62.400000000000006</v>
      </c>
      <c r="CD143" s="104">
        <v>15.1</v>
      </c>
    </row>
    <row r="144" spans="1:82" s="19" customFormat="1" x14ac:dyDescent="0.25">
      <c r="A144" s="75" t="s">
        <v>48</v>
      </c>
      <c r="B144" s="76" t="s">
        <v>2118</v>
      </c>
      <c r="C144" s="75"/>
      <c r="D144" s="75"/>
      <c r="E144" s="75"/>
      <c r="F144" s="75"/>
      <c r="G144" s="75"/>
      <c r="H144" s="75"/>
      <c r="I144" s="116"/>
      <c r="J144" s="75">
        <v>54045</v>
      </c>
      <c r="K144" s="75" t="s">
        <v>47</v>
      </c>
      <c r="L144" s="99">
        <v>455.31747182485509</v>
      </c>
      <c r="M144" s="93">
        <v>34428</v>
      </c>
      <c r="N144" s="77">
        <v>75.613175707966818</v>
      </c>
      <c r="O144" s="93">
        <v>13978</v>
      </c>
      <c r="P144" s="77">
        <v>2.42</v>
      </c>
      <c r="Q144" s="93">
        <v>33849</v>
      </c>
      <c r="R144" s="93">
        <v>1854</v>
      </c>
      <c r="S144" s="93">
        <v>970</v>
      </c>
      <c r="T144" s="93">
        <v>1161</v>
      </c>
      <c r="U144" s="93">
        <v>855</v>
      </c>
      <c r="V144" s="93">
        <v>1054</v>
      </c>
      <c r="W144" s="93">
        <v>758</v>
      </c>
      <c r="X144" s="93">
        <v>659</v>
      </c>
      <c r="Y144" s="93">
        <v>432</v>
      </c>
      <c r="Z144" s="93">
        <v>627</v>
      </c>
      <c r="AA144" s="93">
        <v>1317</v>
      </c>
      <c r="AB144" s="93">
        <v>1142</v>
      </c>
      <c r="AC144" s="93">
        <v>1589</v>
      </c>
      <c r="AD144" s="93">
        <v>657</v>
      </c>
      <c r="AE144" s="93">
        <v>469</v>
      </c>
      <c r="AF144" s="93">
        <v>244</v>
      </c>
      <c r="AG144" s="93">
        <v>190</v>
      </c>
      <c r="AH144" s="77">
        <v>28.509085706109598</v>
      </c>
      <c r="AI144" s="77">
        <v>13.657175561596796</v>
      </c>
      <c r="AJ144" s="77">
        <v>17.713549864072114</v>
      </c>
      <c r="AK144" s="77">
        <v>9.4219487766490193</v>
      </c>
      <c r="AL144" s="77">
        <v>30.698240091572472</v>
      </c>
      <c r="AM144" s="93">
        <v>21074</v>
      </c>
      <c r="AN144" s="93">
        <v>37859</v>
      </c>
      <c r="AO144" s="77">
        <v>55.394190871369297</v>
      </c>
      <c r="AP144" s="93">
        <v>13978</v>
      </c>
      <c r="AQ144" s="93">
        <v>2862</v>
      </c>
      <c r="AR144" s="93">
        <v>10337</v>
      </c>
      <c r="AS144" s="93">
        <v>3641</v>
      </c>
      <c r="AT144" s="93">
        <v>534</v>
      </c>
      <c r="AU144" s="93">
        <v>614</v>
      </c>
      <c r="AV144" s="93">
        <v>2048</v>
      </c>
      <c r="AW144" s="93">
        <v>1262</v>
      </c>
      <c r="AX144" s="93">
        <v>554</v>
      </c>
      <c r="AY144" s="93">
        <v>657</v>
      </c>
      <c r="AZ144" s="93">
        <v>1075</v>
      </c>
      <c r="BA144" s="93">
        <v>403</v>
      </c>
      <c r="BB144" s="93">
        <v>153</v>
      </c>
      <c r="BC144" s="93">
        <v>1859</v>
      </c>
      <c r="BD144" s="93">
        <v>412</v>
      </c>
      <c r="BE144" s="93">
        <v>62</v>
      </c>
      <c r="BF144" s="93">
        <v>2946</v>
      </c>
      <c r="BG144" s="93">
        <v>109</v>
      </c>
      <c r="BH144" s="93">
        <v>0</v>
      </c>
      <c r="BI144" s="77">
        <v>20.889969952782945</v>
      </c>
      <c r="BJ144" s="105">
        <v>5.6</v>
      </c>
      <c r="BK144" s="105">
        <v>4.7</v>
      </c>
      <c r="BL144" s="105">
        <v>6.9</v>
      </c>
      <c r="BM144" s="105">
        <v>5.4</v>
      </c>
      <c r="BN144" s="105">
        <v>5.4</v>
      </c>
      <c r="BO144" s="105">
        <v>5.5</v>
      </c>
      <c r="BP144" s="105">
        <v>5.7</v>
      </c>
      <c r="BQ144" s="105">
        <v>6.2</v>
      </c>
      <c r="BR144" s="105">
        <v>7.6</v>
      </c>
      <c r="BS144" s="105">
        <v>6.5</v>
      </c>
      <c r="BT144" s="105">
        <v>6.6</v>
      </c>
      <c r="BU144" s="105">
        <v>9.1999999999999993</v>
      </c>
      <c r="BV144" s="105">
        <v>7.3</v>
      </c>
      <c r="BW144" s="105">
        <v>7.1</v>
      </c>
      <c r="BX144" s="105">
        <v>3.6</v>
      </c>
      <c r="BY144" s="105">
        <v>2.2000000000000002</v>
      </c>
      <c r="BZ144" s="105">
        <v>2.2999999999999998</v>
      </c>
      <c r="CA144" s="105">
        <v>2.2999999999999998</v>
      </c>
      <c r="CB144" s="105">
        <v>17.200000000000003</v>
      </c>
      <c r="CC144" s="105">
        <v>65.399999999999991</v>
      </c>
      <c r="CD144" s="105">
        <v>17.5</v>
      </c>
    </row>
    <row r="145" spans="1:82" s="82" customFormat="1" x14ac:dyDescent="0.25">
      <c r="A145" s="80" t="s">
        <v>1922</v>
      </c>
      <c r="B145" s="80" t="s">
        <v>1923</v>
      </c>
      <c r="C145" s="80" t="s">
        <v>1924</v>
      </c>
      <c r="D145" s="80" t="s">
        <v>613</v>
      </c>
      <c r="E145" s="80" t="s">
        <v>614</v>
      </c>
      <c r="F145" s="80" t="s">
        <v>542</v>
      </c>
      <c r="G145" s="80" t="s">
        <v>1925</v>
      </c>
      <c r="H145" s="80" t="s">
        <v>1926</v>
      </c>
      <c r="I145" s="114" t="s">
        <v>1926</v>
      </c>
      <c r="J145" s="80" t="s">
        <v>2111</v>
      </c>
      <c r="K145" s="80" t="s">
        <v>2111</v>
      </c>
      <c r="L145" s="97">
        <v>293.02215140405031</v>
      </c>
      <c r="M145" s="91">
        <v>27167</v>
      </c>
      <c r="N145" s="81">
        <v>92.713127215216005</v>
      </c>
      <c r="O145" s="91">
        <v>10860</v>
      </c>
      <c r="P145" s="81">
        <v>2.4825966850828731</v>
      </c>
      <c r="Q145" s="91">
        <v>26961</v>
      </c>
      <c r="R145" s="91">
        <v>692</v>
      </c>
      <c r="S145" s="91">
        <v>452</v>
      </c>
      <c r="T145" s="91">
        <v>571</v>
      </c>
      <c r="U145" s="91">
        <v>609</v>
      </c>
      <c r="V145" s="91">
        <v>739</v>
      </c>
      <c r="W145" s="91">
        <v>758</v>
      </c>
      <c r="X145" s="91">
        <v>517</v>
      </c>
      <c r="Y145" s="91">
        <v>358</v>
      </c>
      <c r="Z145" s="91">
        <v>365</v>
      </c>
      <c r="AA145" s="91">
        <v>932</v>
      </c>
      <c r="AB145" s="91">
        <v>1300</v>
      </c>
      <c r="AC145" s="91">
        <v>1360</v>
      </c>
      <c r="AD145" s="91">
        <v>905</v>
      </c>
      <c r="AE145" s="91">
        <v>491</v>
      </c>
      <c r="AF145" s="91">
        <v>535</v>
      </c>
      <c r="AG145" s="91">
        <v>276</v>
      </c>
      <c r="AH145" s="81">
        <v>15.791896869244937</v>
      </c>
      <c r="AI145" s="81">
        <v>12.412523020257826</v>
      </c>
      <c r="AJ145" s="81">
        <v>18.39779005524862</v>
      </c>
      <c r="AK145" s="81">
        <v>8.5819521178637199</v>
      </c>
      <c r="AL145" s="81">
        <v>44.815837937384899</v>
      </c>
      <c r="AM145" s="91">
        <v>25205</v>
      </c>
      <c r="AN145" s="91">
        <v>48158</v>
      </c>
      <c r="AO145" s="81">
        <v>43.241252302025785</v>
      </c>
      <c r="AP145" s="91">
        <v>10860</v>
      </c>
      <c r="AQ145" s="91">
        <v>1544</v>
      </c>
      <c r="AR145" s="91">
        <v>8983</v>
      </c>
      <c r="AS145" s="91">
        <v>1877</v>
      </c>
      <c r="AT145" s="91">
        <v>288</v>
      </c>
      <c r="AU145" s="91">
        <v>301</v>
      </c>
      <c r="AV145" s="91">
        <v>833</v>
      </c>
      <c r="AW145" s="91">
        <v>1085</v>
      </c>
      <c r="AX145" s="91">
        <v>361</v>
      </c>
      <c r="AY145" s="91">
        <v>607</v>
      </c>
      <c r="AZ145" s="91">
        <v>844</v>
      </c>
      <c r="BA145" s="91">
        <v>225</v>
      </c>
      <c r="BB145" s="91">
        <v>128</v>
      </c>
      <c r="BC145" s="91">
        <v>1772</v>
      </c>
      <c r="BD145" s="91">
        <v>342</v>
      </c>
      <c r="BE145" s="91">
        <v>56</v>
      </c>
      <c r="BF145" s="91">
        <v>3176</v>
      </c>
      <c r="BG145" s="91">
        <v>275</v>
      </c>
      <c r="BH145" s="91">
        <v>32</v>
      </c>
      <c r="BI145" s="81">
        <v>15.248618784530388</v>
      </c>
      <c r="BJ145" s="103">
        <v>5.9</v>
      </c>
      <c r="BK145" s="103">
        <v>5.6</v>
      </c>
      <c r="BL145" s="103">
        <v>5.3</v>
      </c>
      <c r="BM145" s="103">
        <v>6.5</v>
      </c>
      <c r="BN145" s="103">
        <v>8.1999999999999993</v>
      </c>
      <c r="BO145" s="103">
        <v>5.6</v>
      </c>
      <c r="BP145" s="103">
        <v>5.8</v>
      </c>
      <c r="BQ145" s="103">
        <v>5.7</v>
      </c>
      <c r="BR145" s="103">
        <v>6.5</v>
      </c>
      <c r="BS145" s="103">
        <v>6.5</v>
      </c>
      <c r="BT145" s="103">
        <v>6.3</v>
      </c>
      <c r="BU145" s="103">
        <v>6.4</v>
      </c>
      <c r="BV145" s="103">
        <v>7.5</v>
      </c>
      <c r="BW145" s="103">
        <v>6.6</v>
      </c>
      <c r="BX145" s="103">
        <v>4</v>
      </c>
      <c r="BY145" s="103">
        <v>2.9</v>
      </c>
      <c r="BZ145" s="103">
        <v>1.9</v>
      </c>
      <c r="CA145" s="103">
        <v>3</v>
      </c>
      <c r="CB145" s="103">
        <v>16.8</v>
      </c>
      <c r="CC145" s="103">
        <v>65</v>
      </c>
      <c r="CD145" s="103">
        <v>18.399999999999999</v>
      </c>
    </row>
    <row r="146" spans="1:82" x14ac:dyDescent="0.25">
      <c r="A146" s="69" t="s">
        <v>610</v>
      </c>
      <c r="B146" s="69" t="s">
        <v>611</v>
      </c>
      <c r="C146" s="69" t="s">
        <v>612</v>
      </c>
      <c r="D146" s="69" t="s">
        <v>613</v>
      </c>
      <c r="E146" s="69" t="s">
        <v>614</v>
      </c>
      <c r="F146" s="69" t="s">
        <v>542</v>
      </c>
      <c r="G146" s="69" t="s">
        <v>615</v>
      </c>
      <c r="H146" s="69" t="s">
        <v>616</v>
      </c>
      <c r="I146" s="115" t="s">
        <v>616</v>
      </c>
      <c r="J146" s="69">
        <v>5404612</v>
      </c>
      <c r="K146" s="69" t="s">
        <v>123</v>
      </c>
      <c r="L146" s="98">
        <v>0.70789840307260221</v>
      </c>
      <c r="M146" s="92">
        <v>1280</v>
      </c>
      <c r="N146" s="70">
        <v>1808.1690740425684</v>
      </c>
      <c r="O146" s="92">
        <v>539</v>
      </c>
      <c r="P146" s="70">
        <v>2.37</v>
      </c>
      <c r="Q146" s="92">
        <v>1280</v>
      </c>
      <c r="R146" s="92">
        <v>47</v>
      </c>
      <c r="S146" s="92">
        <v>17</v>
      </c>
      <c r="T146" s="92">
        <v>32</v>
      </c>
      <c r="U146" s="92">
        <v>23</v>
      </c>
      <c r="V146" s="92">
        <v>21</v>
      </c>
      <c r="W146" s="92">
        <v>30</v>
      </c>
      <c r="X146" s="92">
        <v>16</v>
      </c>
      <c r="Y146" s="92">
        <v>20</v>
      </c>
      <c r="Z146" s="92">
        <v>9</v>
      </c>
      <c r="AA146" s="92">
        <v>66</v>
      </c>
      <c r="AB146" s="92">
        <v>64</v>
      </c>
      <c r="AC146" s="92">
        <v>102</v>
      </c>
      <c r="AD146" s="92">
        <v>46</v>
      </c>
      <c r="AE146" s="92">
        <v>13</v>
      </c>
      <c r="AF146" s="92">
        <v>33</v>
      </c>
      <c r="AG146" s="92">
        <v>0</v>
      </c>
      <c r="AH146" s="70">
        <v>17.810760667903523</v>
      </c>
      <c r="AI146" s="70">
        <v>8.1632653061224492</v>
      </c>
      <c r="AJ146" s="70">
        <v>13.914656771799629</v>
      </c>
      <c r="AK146" s="70">
        <v>12.244897959183673</v>
      </c>
      <c r="AL146" s="70">
        <v>47.866419294990727</v>
      </c>
      <c r="AM146" s="92">
        <v>26880</v>
      </c>
      <c r="AN146" s="92">
        <v>58631</v>
      </c>
      <c r="AO146" s="70">
        <v>38.218923933209645</v>
      </c>
      <c r="AP146" s="92">
        <v>539</v>
      </c>
      <c r="AQ146" s="92">
        <v>54</v>
      </c>
      <c r="AR146" s="92">
        <v>440</v>
      </c>
      <c r="AS146" s="92">
        <v>99</v>
      </c>
      <c r="AT146" s="92">
        <v>4</v>
      </c>
      <c r="AU146" s="92">
        <v>14</v>
      </c>
      <c r="AV146" s="92">
        <v>59</v>
      </c>
      <c r="AW146" s="92">
        <v>29</v>
      </c>
      <c r="AX146" s="92">
        <v>4</v>
      </c>
      <c r="AY146" s="92">
        <v>41</v>
      </c>
      <c r="AZ146" s="92">
        <v>41</v>
      </c>
      <c r="BA146" s="92">
        <v>4</v>
      </c>
      <c r="BB146" s="92">
        <v>0</v>
      </c>
      <c r="BC146" s="92">
        <v>101</v>
      </c>
      <c r="BD146" s="92">
        <v>12</v>
      </c>
      <c r="BE146" s="92">
        <v>10</v>
      </c>
      <c r="BF146" s="92">
        <v>194</v>
      </c>
      <c r="BG146" s="92">
        <v>0</v>
      </c>
      <c r="BH146" s="92">
        <v>0</v>
      </c>
      <c r="BI146" s="70">
        <v>20.408163265306122</v>
      </c>
      <c r="BJ146" s="104">
        <v>4.9000000000000004</v>
      </c>
      <c r="BK146" s="104">
        <v>6.1</v>
      </c>
      <c r="BL146" s="104">
        <v>4.8</v>
      </c>
      <c r="BM146" s="104">
        <v>6.2</v>
      </c>
      <c r="BN146" s="104">
        <v>4.4000000000000004</v>
      </c>
      <c r="BO146" s="104">
        <v>5.9</v>
      </c>
      <c r="BP146" s="104">
        <v>4.5</v>
      </c>
      <c r="BQ146" s="104">
        <v>10.6</v>
      </c>
      <c r="BR146" s="104">
        <v>7.4</v>
      </c>
      <c r="BS146" s="104">
        <v>9.8000000000000007</v>
      </c>
      <c r="BT146" s="104">
        <v>7</v>
      </c>
      <c r="BU146" s="104">
        <v>4.5</v>
      </c>
      <c r="BV146" s="104">
        <v>5.3</v>
      </c>
      <c r="BW146" s="104">
        <v>4.5</v>
      </c>
      <c r="BX146" s="104">
        <v>3.4</v>
      </c>
      <c r="BY146" s="104">
        <v>4.5999999999999996</v>
      </c>
      <c r="BZ146" s="104">
        <v>4.7</v>
      </c>
      <c r="CA146" s="104">
        <v>1.4</v>
      </c>
      <c r="CB146" s="104">
        <v>15.8</v>
      </c>
      <c r="CC146" s="104">
        <v>65.599999999999994</v>
      </c>
      <c r="CD146" s="104">
        <v>18.599999999999998</v>
      </c>
    </row>
    <row r="147" spans="1:82" x14ac:dyDescent="0.25">
      <c r="A147" s="69" t="s">
        <v>922</v>
      </c>
      <c r="B147" s="69" t="s">
        <v>923</v>
      </c>
      <c r="C147" s="69" t="s">
        <v>924</v>
      </c>
      <c r="D147" s="69" t="s">
        <v>613</v>
      </c>
      <c r="E147" s="69" t="s">
        <v>614</v>
      </c>
      <c r="F147" s="69" t="s">
        <v>542</v>
      </c>
      <c r="G147" s="69" t="s">
        <v>925</v>
      </c>
      <c r="H147" s="69" t="s">
        <v>926</v>
      </c>
      <c r="I147" s="115" t="s">
        <v>926</v>
      </c>
      <c r="J147" s="69">
        <v>5426452</v>
      </c>
      <c r="K147" s="69" t="s">
        <v>175</v>
      </c>
      <c r="L147" s="98">
        <v>8.9676822129871372</v>
      </c>
      <c r="M147" s="92">
        <v>18575</v>
      </c>
      <c r="N147" s="70">
        <v>2071.3267440609566</v>
      </c>
      <c r="O147" s="92">
        <v>7490</v>
      </c>
      <c r="P147" s="70">
        <v>2.33</v>
      </c>
      <c r="Q147" s="92">
        <v>17488</v>
      </c>
      <c r="R147" s="92">
        <v>785</v>
      </c>
      <c r="S147" s="92">
        <v>681</v>
      </c>
      <c r="T147" s="92">
        <v>528</v>
      </c>
      <c r="U147" s="92">
        <v>509</v>
      </c>
      <c r="V147" s="92">
        <v>434</v>
      </c>
      <c r="W147" s="92">
        <v>485</v>
      </c>
      <c r="X147" s="92">
        <v>334</v>
      </c>
      <c r="Y147" s="92">
        <v>361</v>
      </c>
      <c r="Z147" s="92">
        <v>363</v>
      </c>
      <c r="AA147" s="92">
        <v>535</v>
      </c>
      <c r="AB147" s="92">
        <v>601</v>
      </c>
      <c r="AC147" s="92">
        <v>745</v>
      </c>
      <c r="AD147" s="92">
        <v>534</v>
      </c>
      <c r="AE147" s="92">
        <v>214</v>
      </c>
      <c r="AF147" s="92">
        <v>202</v>
      </c>
      <c r="AG147" s="92">
        <v>179</v>
      </c>
      <c r="AH147" s="70">
        <v>26.622162883845125</v>
      </c>
      <c r="AI147" s="70">
        <v>12.590120160213619</v>
      </c>
      <c r="AJ147" s="70">
        <v>20.600801068090789</v>
      </c>
      <c r="AK147" s="70">
        <v>7.1428571428571423</v>
      </c>
      <c r="AL147" s="70">
        <v>33.044058744993329</v>
      </c>
      <c r="AM147" s="92">
        <v>22718</v>
      </c>
      <c r="AN147" s="92">
        <v>39759</v>
      </c>
      <c r="AO147" s="70">
        <v>54.966622162883851</v>
      </c>
      <c r="AP147" s="92">
        <v>7490</v>
      </c>
      <c r="AQ147" s="92">
        <v>1421</v>
      </c>
      <c r="AR147" s="92">
        <v>4684</v>
      </c>
      <c r="AS147" s="92">
        <v>2806</v>
      </c>
      <c r="AT147" s="92">
        <v>174</v>
      </c>
      <c r="AU147" s="92">
        <v>239</v>
      </c>
      <c r="AV147" s="92">
        <v>1288</v>
      </c>
      <c r="AW147" s="92">
        <v>524</v>
      </c>
      <c r="AX147" s="92">
        <v>365</v>
      </c>
      <c r="AY147" s="92">
        <v>509</v>
      </c>
      <c r="AZ147" s="92">
        <v>529</v>
      </c>
      <c r="BA147" s="92">
        <v>350</v>
      </c>
      <c r="BB147" s="92">
        <v>136</v>
      </c>
      <c r="BC147" s="92">
        <v>846</v>
      </c>
      <c r="BD147" s="92">
        <v>238</v>
      </c>
      <c r="BE147" s="92">
        <v>29</v>
      </c>
      <c r="BF147" s="92">
        <v>1744</v>
      </c>
      <c r="BG147" s="92">
        <v>108</v>
      </c>
      <c r="BH147" s="92">
        <v>6</v>
      </c>
      <c r="BI147" s="70">
        <v>26.275033377837115</v>
      </c>
      <c r="BJ147" s="104">
        <v>7.3</v>
      </c>
      <c r="BK147" s="104">
        <v>6.5</v>
      </c>
      <c r="BL147" s="104">
        <v>3.7</v>
      </c>
      <c r="BM147" s="104">
        <v>7.5</v>
      </c>
      <c r="BN147" s="104">
        <v>13.1</v>
      </c>
      <c r="BO147" s="104">
        <v>6.4</v>
      </c>
      <c r="BP147" s="104">
        <v>6.3</v>
      </c>
      <c r="BQ147" s="104">
        <v>4.4000000000000004</v>
      </c>
      <c r="BR147" s="104">
        <v>6</v>
      </c>
      <c r="BS147" s="104">
        <v>5.9</v>
      </c>
      <c r="BT147" s="104">
        <v>4.9000000000000004</v>
      </c>
      <c r="BU147" s="104">
        <v>5.2</v>
      </c>
      <c r="BV147" s="104">
        <v>5.6</v>
      </c>
      <c r="BW147" s="104">
        <v>5</v>
      </c>
      <c r="BX147" s="104">
        <v>3.7</v>
      </c>
      <c r="BY147" s="104">
        <v>2.4</v>
      </c>
      <c r="BZ147" s="104">
        <v>2.4</v>
      </c>
      <c r="CA147" s="104">
        <v>3.8</v>
      </c>
      <c r="CB147" s="104">
        <v>17.5</v>
      </c>
      <c r="CC147" s="104">
        <v>65.3</v>
      </c>
      <c r="CD147" s="104">
        <v>17.3</v>
      </c>
    </row>
    <row r="148" spans="1:82" x14ac:dyDescent="0.25">
      <c r="A148" s="69" t="s">
        <v>927</v>
      </c>
      <c r="B148" s="69" t="s">
        <v>928</v>
      </c>
      <c r="C148" s="69" t="s">
        <v>929</v>
      </c>
      <c r="D148" s="69" t="s">
        <v>613</v>
      </c>
      <c r="E148" s="69" t="s">
        <v>614</v>
      </c>
      <c r="F148" s="69" t="s">
        <v>542</v>
      </c>
      <c r="G148" s="69" t="s">
        <v>930</v>
      </c>
      <c r="H148" s="69" t="s">
        <v>931</v>
      </c>
      <c r="I148" s="115" t="s">
        <v>931</v>
      </c>
      <c r="J148" s="69">
        <v>5426524</v>
      </c>
      <c r="K148" s="69" t="s">
        <v>176</v>
      </c>
      <c r="L148" s="98">
        <v>0.27949956599010178</v>
      </c>
      <c r="M148" s="92">
        <v>420</v>
      </c>
      <c r="N148" s="70">
        <v>1502.6856965311849</v>
      </c>
      <c r="O148" s="92">
        <v>147</v>
      </c>
      <c r="P148" s="70">
        <v>2.86</v>
      </c>
      <c r="Q148" s="92">
        <v>420</v>
      </c>
      <c r="R148" s="92">
        <v>5</v>
      </c>
      <c r="S148" s="92">
        <v>3</v>
      </c>
      <c r="T148" s="92">
        <v>11</v>
      </c>
      <c r="U148" s="92">
        <v>15</v>
      </c>
      <c r="V148" s="92">
        <v>2</v>
      </c>
      <c r="W148" s="92">
        <v>10</v>
      </c>
      <c r="X148" s="92">
        <v>7</v>
      </c>
      <c r="Y148" s="92">
        <v>10</v>
      </c>
      <c r="Z148" s="92">
        <v>4</v>
      </c>
      <c r="AA148" s="92">
        <v>25</v>
      </c>
      <c r="AB148" s="92">
        <v>29</v>
      </c>
      <c r="AC148" s="92">
        <v>17</v>
      </c>
      <c r="AD148" s="92">
        <v>9</v>
      </c>
      <c r="AE148" s="92">
        <v>0</v>
      </c>
      <c r="AF148" s="92">
        <v>0</v>
      </c>
      <c r="AG148" s="92">
        <v>0</v>
      </c>
      <c r="AH148" s="70">
        <v>12.925170068027212</v>
      </c>
      <c r="AI148" s="70">
        <v>11.564625850340136</v>
      </c>
      <c r="AJ148" s="70">
        <v>21.088435374149661</v>
      </c>
      <c r="AK148" s="70">
        <v>17.006802721088434</v>
      </c>
      <c r="AL148" s="70">
        <v>37.414965986394563</v>
      </c>
      <c r="AM148" s="92">
        <v>18429</v>
      </c>
      <c r="AN148" s="92">
        <v>51083</v>
      </c>
      <c r="AO148" s="70">
        <v>42.857142857142854</v>
      </c>
      <c r="AP148" s="92">
        <v>147</v>
      </c>
      <c r="AQ148" s="92">
        <v>35</v>
      </c>
      <c r="AR148" s="92">
        <v>123</v>
      </c>
      <c r="AS148" s="92">
        <v>24</v>
      </c>
      <c r="AT148" s="92">
        <v>7</v>
      </c>
      <c r="AU148" s="92">
        <v>3</v>
      </c>
      <c r="AV148" s="92">
        <v>4</v>
      </c>
      <c r="AW148" s="92">
        <v>19</v>
      </c>
      <c r="AX148" s="92">
        <v>3</v>
      </c>
      <c r="AY148" s="92">
        <v>5</v>
      </c>
      <c r="AZ148" s="92">
        <v>16</v>
      </c>
      <c r="BA148" s="92">
        <v>5</v>
      </c>
      <c r="BB148" s="92">
        <v>0</v>
      </c>
      <c r="BC148" s="92">
        <v>47</v>
      </c>
      <c r="BD148" s="92">
        <v>2</v>
      </c>
      <c r="BE148" s="92">
        <v>5</v>
      </c>
      <c r="BF148" s="92">
        <v>26</v>
      </c>
      <c r="BG148" s="92">
        <v>0</v>
      </c>
      <c r="BH148" s="92">
        <v>0</v>
      </c>
      <c r="BI148" s="70">
        <v>9.5238095238095237</v>
      </c>
      <c r="BJ148" s="104">
        <v>7.1</v>
      </c>
      <c r="BK148" s="104">
        <v>6.9</v>
      </c>
      <c r="BL148" s="104">
        <v>1.9</v>
      </c>
      <c r="BM148" s="104">
        <v>9</v>
      </c>
      <c r="BN148" s="104">
        <v>8.6</v>
      </c>
      <c r="BO148" s="104">
        <v>6</v>
      </c>
      <c r="BP148" s="104">
        <v>5.7</v>
      </c>
      <c r="BQ148" s="104">
        <v>4.5</v>
      </c>
      <c r="BR148" s="104">
        <v>6.9</v>
      </c>
      <c r="BS148" s="104">
        <v>6.4</v>
      </c>
      <c r="BT148" s="104">
        <v>4.8</v>
      </c>
      <c r="BU148" s="104">
        <v>2.1</v>
      </c>
      <c r="BV148" s="104">
        <v>6</v>
      </c>
      <c r="BW148" s="104">
        <v>7.6</v>
      </c>
      <c r="BX148" s="104">
        <v>3.8</v>
      </c>
      <c r="BY148" s="104">
        <v>5.2</v>
      </c>
      <c r="BZ148" s="104">
        <v>5.5</v>
      </c>
      <c r="CA148" s="104">
        <v>1.9</v>
      </c>
      <c r="CB148" s="104">
        <v>15.9</v>
      </c>
      <c r="CC148" s="104">
        <v>59.999999999999993</v>
      </c>
      <c r="CD148" s="104">
        <v>23.999999999999996</v>
      </c>
    </row>
    <row r="149" spans="1:82" x14ac:dyDescent="0.25">
      <c r="A149" s="69" t="s">
        <v>938</v>
      </c>
      <c r="B149" s="69" t="s">
        <v>939</v>
      </c>
      <c r="C149" s="69" t="s">
        <v>940</v>
      </c>
      <c r="D149" s="69" t="s">
        <v>613</v>
      </c>
      <c r="E149" s="69" t="s">
        <v>614</v>
      </c>
      <c r="F149" s="69" t="s">
        <v>542</v>
      </c>
      <c r="G149" s="69" t="s">
        <v>941</v>
      </c>
      <c r="H149" s="69" t="s">
        <v>942</v>
      </c>
      <c r="I149" s="115" t="s">
        <v>942</v>
      </c>
      <c r="J149" s="69">
        <v>5426932</v>
      </c>
      <c r="K149" s="69" t="s">
        <v>178</v>
      </c>
      <c r="L149" s="98">
        <v>0.42657561150347501</v>
      </c>
      <c r="M149" s="92">
        <v>425</v>
      </c>
      <c r="N149" s="70">
        <v>996.30637227964883</v>
      </c>
      <c r="O149" s="92">
        <v>147</v>
      </c>
      <c r="P149" s="70">
        <v>2.89</v>
      </c>
      <c r="Q149" s="92">
        <v>425</v>
      </c>
      <c r="R149" s="92">
        <v>4</v>
      </c>
      <c r="S149" s="92">
        <v>19</v>
      </c>
      <c r="T149" s="92">
        <v>16</v>
      </c>
      <c r="U149" s="92">
        <v>7</v>
      </c>
      <c r="V149" s="92">
        <v>5</v>
      </c>
      <c r="W149" s="92">
        <v>5</v>
      </c>
      <c r="X149" s="92">
        <v>9</v>
      </c>
      <c r="Y149" s="92">
        <v>12</v>
      </c>
      <c r="Z149" s="92">
        <v>9</v>
      </c>
      <c r="AA149" s="92">
        <v>6</v>
      </c>
      <c r="AB149" s="92">
        <v>13</v>
      </c>
      <c r="AC149" s="92">
        <v>19</v>
      </c>
      <c r="AD149" s="92">
        <v>5</v>
      </c>
      <c r="AE149" s="92">
        <v>3</v>
      </c>
      <c r="AF149" s="92">
        <v>13</v>
      </c>
      <c r="AG149" s="92">
        <v>2</v>
      </c>
      <c r="AH149" s="70">
        <v>26.530612244897959</v>
      </c>
      <c r="AI149" s="70">
        <v>8.1632653061224492</v>
      </c>
      <c r="AJ149" s="70">
        <v>23.809523809523807</v>
      </c>
      <c r="AK149" s="70">
        <v>4.0816326530612246</v>
      </c>
      <c r="AL149" s="70">
        <v>37.414965986394563</v>
      </c>
      <c r="AM149" s="92">
        <v>21489</v>
      </c>
      <c r="AN149" s="92">
        <v>43250</v>
      </c>
      <c r="AO149" s="70">
        <v>52.380952380952387</v>
      </c>
      <c r="AP149" s="92">
        <v>147</v>
      </c>
      <c r="AQ149" s="92">
        <v>31</v>
      </c>
      <c r="AR149" s="92">
        <v>124</v>
      </c>
      <c r="AS149" s="92">
        <v>23</v>
      </c>
      <c r="AT149" s="92">
        <v>5</v>
      </c>
      <c r="AU149" s="92">
        <v>7</v>
      </c>
      <c r="AV149" s="92">
        <v>27</v>
      </c>
      <c r="AW149" s="92">
        <v>8</v>
      </c>
      <c r="AX149" s="92">
        <v>5</v>
      </c>
      <c r="AY149" s="92">
        <v>4</v>
      </c>
      <c r="AZ149" s="92">
        <v>14</v>
      </c>
      <c r="BA149" s="92">
        <v>5</v>
      </c>
      <c r="BB149" s="92">
        <v>6</v>
      </c>
      <c r="BC149" s="92">
        <v>19</v>
      </c>
      <c r="BD149" s="92">
        <v>0</v>
      </c>
      <c r="BE149" s="92">
        <v>0</v>
      </c>
      <c r="BF149" s="92">
        <v>42</v>
      </c>
      <c r="BG149" s="92">
        <v>0</v>
      </c>
      <c r="BH149" s="92">
        <v>0</v>
      </c>
      <c r="BI149" s="70">
        <v>25.170068027210885</v>
      </c>
      <c r="BJ149" s="104">
        <v>8.1999999999999993</v>
      </c>
      <c r="BK149" s="104">
        <v>5.4</v>
      </c>
      <c r="BL149" s="104">
        <v>8.1999999999999993</v>
      </c>
      <c r="BM149" s="104">
        <v>9.1999999999999993</v>
      </c>
      <c r="BN149" s="104">
        <v>11.5</v>
      </c>
      <c r="BO149" s="104">
        <v>1.9</v>
      </c>
      <c r="BP149" s="104">
        <v>2.6</v>
      </c>
      <c r="BQ149" s="104">
        <v>9.6</v>
      </c>
      <c r="BR149" s="104">
        <v>7.3</v>
      </c>
      <c r="BS149" s="104">
        <v>11.8</v>
      </c>
      <c r="BT149" s="104">
        <v>2.1</v>
      </c>
      <c r="BU149" s="104">
        <v>2.8</v>
      </c>
      <c r="BV149" s="104">
        <v>4.5</v>
      </c>
      <c r="BW149" s="104">
        <v>5.2</v>
      </c>
      <c r="BX149" s="104">
        <v>2.6</v>
      </c>
      <c r="BY149" s="104">
        <v>3.1</v>
      </c>
      <c r="BZ149" s="104">
        <v>2.4</v>
      </c>
      <c r="CA149" s="104">
        <v>1.6</v>
      </c>
      <c r="CB149" s="104">
        <v>21.799999999999997</v>
      </c>
      <c r="CC149" s="104">
        <v>63.29999999999999</v>
      </c>
      <c r="CD149" s="104">
        <v>14.9</v>
      </c>
    </row>
    <row r="150" spans="1:82" x14ac:dyDescent="0.25">
      <c r="A150" s="69" t="s">
        <v>1033</v>
      </c>
      <c r="B150" s="69" t="s">
        <v>1034</v>
      </c>
      <c r="C150" s="69" t="s">
        <v>1035</v>
      </c>
      <c r="D150" s="69" t="s">
        <v>613</v>
      </c>
      <c r="E150" s="69" t="s">
        <v>614</v>
      </c>
      <c r="F150" s="69" t="s">
        <v>542</v>
      </c>
      <c r="G150" s="69" t="s">
        <v>1036</v>
      </c>
      <c r="H150" s="69" t="s">
        <v>1037</v>
      </c>
      <c r="I150" s="115" t="s">
        <v>1037</v>
      </c>
      <c r="J150" s="69">
        <v>5432908</v>
      </c>
      <c r="K150" s="69" t="s">
        <v>195</v>
      </c>
      <c r="L150" s="98">
        <v>0.54198775513836361</v>
      </c>
      <c r="M150" s="92">
        <v>541</v>
      </c>
      <c r="N150" s="70">
        <v>998.17753237227384</v>
      </c>
      <c r="O150" s="92">
        <v>236</v>
      </c>
      <c r="P150" s="70">
        <v>2.29</v>
      </c>
      <c r="Q150" s="92">
        <v>541</v>
      </c>
      <c r="R150" s="92">
        <v>25</v>
      </c>
      <c r="S150" s="92">
        <v>27</v>
      </c>
      <c r="T150" s="92">
        <v>33</v>
      </c>
      <c r="U150" s="92">
        <v>12</v>
      </c>
      <c r="V150" s="92">
        <v>14</v>
      </c>
      <c r="W150" s="92">
        <v>16</v>
      </c>
      <c r="X150" s="92">
        <v>10</v>
      </c>
      <c r="Y150" s="92">
        <v>7</v>
      </c>
      <c r="Z150" s="92">
        <v>15</v>
      </c>
      <c r="AA150" s="92">
        <v>31</v>
      </c>
      <c r="AB150" s="92">
        <v>28</v>
      </c>
      <c r="AC150" s="92">
        <v>4</v>
      </c>
      <c r="AD150" s="92">
        <v>10</v>
      </c>
      <c r="AE150" s="92">
        <v>2</v>
      </c>
      <c r="AF150" s="92">
        <v>0</v>
      </c>
      <c r="AG150" s="92">
        <v>2</v>
      </c>
      <c r="AH150" s="70">
        <v>36.016949152542374</v>
      </c>
      <c r="AI150" s="70">
        <v>11.016949152542372</v>
      </c>
      <c r="AJ150" s="70">
        <v>20.33898305084746</v>
      </c>
      <c r="AK150" s="70">
        <v>13.135593220338984</v>
      </c>
      <c r="AL150" s="70">
        <v>19.491525423728813</v>
      </c>
      <c r="AM150" s="92">
        <v>17364</v>
      </c>
      <c r="AN150" s="92">
        <v>33393</v>
      </c>
      <c r="AO150" s="70">
        <v>61.016949152542374</v>
      </c>
      <c r="AP150" s="92">
        <v>236</v>
      </c>
      <c r="AQ150" s="92">
        <v>20</v>
      </c>
      <c r="AR150" s="92">
        <v>196</v>
      </c>
      <c r="AS150" s="92">
        <v>40</v>
      </c>
      <c r="AT150" s="92">
        <v>20</v>
      </c>
      <c r="AU150" s="92">
        <v>24</v>
      </c>
      <c r="AV150" s="92">
        <v>39</v>
      </c>
      <c r="AW150" s="92">
        <v>30</v>
      </c>
      <c r="AX150" s="92">
        <v>3</v>
      </c>
      <c r="AY150" s="92">
        <v>9</v>
      </c>
      <c r="AZ150" s="92">
        <v>24</v>
      </c>
      <c r="BA150" s="92">
        <v>3</v>
      </c>
      <c r="BB150" s="92">
        <v>5</v>
      </c>
      <c r="BC150" s="92">
        <v>57</v>
      </c>
      <c r="BD150" s="92">
        <v>2</v>
      </c>
      <c r="BE150" s="92">
        <v>0</v>
      </c>
      <c r="BF150" s="92">
        <v>18</v>
      </c>
      <c r="BG150" s="92">
        <v>0</v>
      </c>
      <c r="BH150" s="92">
        <v>0</v>
      </c>
      <c r="BI150" s="70">
        <v>22.457627118644069</v>
      </c>
      <c r="BJ150" s="104">
        <v>4.8</v>
      </c>
      <c r="BK150" s="104">
        <v>7</v>
      </c>
      <c r="BL150" s="104">
        <v>6.7</v>
      </c>
      <c r="BM150" s="104">
        <v>6.5</v>
      </c>
      <c r="BN150" s="104">
        <v>4.3</v>
      </c>
      <c r="BO150" s="104">
        <v>3.7</v>
      </c>
      <c r="BP150" s="104">
        <v>5.5</v>
      </c>
      <c r="BQ150" s="104">
        <v>11.8</v>
      </c>
      <c r="BR150" s="104">
        <v>4.0999999999999996</v>
      </c>
      <c r="BS150" s="104">
        <v>3.9</v>
      </c>
      <c r="BT150" s="104">
        <v>4.5999999999999996</v>
      </c>
      <c r="BU150" s="104">
        <v>4.4000000000000004</v>
      </c>
      <c r="BV150" s="104">
        <v>13.1</v>
      </c>
      <c r="BW150" s="104">
        <v>7.8</v>
      </c>
      <c r="BX150" s="104">
        <v>5</v>
      </c>
      <c r="BY150" s="104">
        <v>2.2000000000000002</v>
      </c>
      <c r="BZ150" s="104">
        <v>1.3</v>
      </c>
      <c r="CA150" s="104">
        <v>3.3</v>
      </c>
      <c r="CB150" s="104">
        <v>18.5</v>
      </c>
      <c r="CC150" s="104">
        <v>61.9</v>
      </c>
      <c r="CD150" s="104">
        <v>19.600000000000001</v>
      </c>
    </row>
    <row r="151" spans="1:82" x14ac:dyDescent="0.25">
      <c r="A151" s="69" t="s">
        <v>1232</v>
      </c>
      <c r="B151" s="69" t="s">
        <v>1233</v>
      </c>
      <c r="C151" s="69" t="s">
        <v>1234</v>
      </c>
      <c r="D151" s="69" t="s">
        <v>613</v>
      </c>
      <c r="E151" s="69" t="s">
        <v>614</v>
      </c>
      <c r="F151" s="69" t="s">
        <v>542</v>
      </c>
      <c r="G151" s="69" t="s">
        <v>1235</v>
      </c>
      <c r="H151" s="69" t="s">
        <v>1236</v>
      </c>
      <c r="I151" s="115" t="s">
        <v>1236</v>
      </c>
      <c r="J151" s="69">
        <v>5451100</v>
      </c>
      <c r="K151" s="69" t="s">
        <v>232</v>
      </c>
      <c r="L151" s="98">
        <v>1.1383186508809959</v>
      </c>
      <c r="M151" s="92">
        <v>1822</v>
      </c>
      <c r="N151" s="70">
        <v>1600.6062964793491</v>
      </c>
      <c r="O151" s="92">
        <v>674</v>
      </c>
      <c r="P151" s="70">
        <v>2.7</v>
      </c>
      <c r="Q151" s="92">
        <v>1822</v>
      </c>
      <c r="R151" s="92">
        <v>25</v>
      </c>
      <c r="S151" s="92">
        <v>29</v>
      </c>
      <c r="T151" s="92">
        <v>51</v>
      </c>
      <c r="U151" s="92">
        <v>79</v>
      </c>
      <c r="V151" s="92">
        <v>61</v>
      </c>
      <c r="W151" s="92">
        <v>34</v>
      </c>
      <c r="X151" s="92">
        <v>24</v>
      </c>
      <c r="Y151" s="92">
        <v>8</v>
      </c>
      <c r="Z151" s="92">
        <v>25</v>
      </c>
      <c r="AA151" s="92">
        <v>126</v>
      </c>
      <c r="AB151" s="92">
        <v>33</v>
      </c>
      <c r="AC151" s="92">
        <v>96</v>
      </c>
      <c r="AD151" s="92">
        <v>55</v>
      </c>
      <c r="AE151" s="92">
        <v>16</v>
      </c>
      <c r="AF151" s="92">
        <v>8</v>
      </c>
      <c r="AG151" s="92">
        <v>4</v>
      </c>
      <c r="AH151" s="70">
        <v>15.578635014836795</v>
      </c>
      <c r="AI151" s="70">
        <v>20.771513353115729</v>
      </c>
      <c r="AJ151" s="70">
        <v>13.501483679525222</v>
      </c>
      <c r="AK151" s="70">
        <v>18.694362017804153</v>
      </c>
      <c r="AL151" s="70">
        <v>31.454005934718097</v>
      </c>
      <c r="AM151" s="92">
        <v>20421</v>
      </c>
      <c r="AN151" s="92">
        <v>50078</v>
      </c>
      <c r="AO151" s="70">
        <v>46.142433234421368</v>
      </c>
      <c r="AP151" s="92">
        <v>674</v>
      </c>
      <c r="AQ151" s="92">
        <v>149</v>
      </c>
      <c r="AR151" s="92">
        <v>531</v>
      </c>
      <c r="AS151" s="92">
        <v>143</v>
      </c>
      <c r="AT151" s="92">
        <v>17</v>
      </c>
      <c r="AU151" s="92">
        <v>10</v>
      </c>
      <c r="AV151" s="92">
        <v>43</v>
      </c>
      <c r="AW151" s="92">
        <v>97</v>
      </c>
      <c r="AX151" s="92">
        <v>33</v>
      </c>
      <c r="AY151" s="92">
        <v>44</v>
      </c>
      <c r="AZ151" s="92">
        <v>38</v>
      </c>
      <c r="BA151" s="92">
        <v>5</v>
      </c>
      <c r="BB151" s="92">
        <v>0</v>
      </c>
      <c r="BC151" s="92">
        <v>120</v>
      </c>
      <c r="BD151" s="92">
        <v>35</v>
      </c>
      <c r="BE151" s="92">
        <v>4</v>
      </c>
      <c r="BF151" s="92">
        <v>179</v>
      </c>
      <c r="BG151" s="92">
        <v>0</v>
      </c>
      <c r="BH151" s="92">
        <v>0</v>
      </c>
      <c r="BI151" s="70">
        <v>13.501483679525222</v>
      </c>
      <c r="BJ151" s="104">
        <v>6.3</v>
      </c>
      <c r="BK151" s="104">
        <v>6.4</v>
      </c>
      <c r="BL151" s="104">
        <v>4.2</v>
      </c>
      <c r="BM151" s="104">
        <v>7.5</v>
      </c>
      <c r="BN151" s="104">
        <v>4.8</v>
      </c>
      <c r="BO151" s="104">
        <v>4.5</v>
      </c>
      <c r="BP151" s="104">
        <v>5.3</v>
      </c>
      <c r="BQ151" s="104">
        <v>8</v>
      </c>
      <c r="BR151" s="104">
        <v>5.2</v>
      </c>
      <c r="BS151" s="104">
        <v>4.5</v>
      </c>
      <c r="BT151" s="104">
        <v>6.3</v>
      </c>
      <c r="BU151" s="104">
        <v>7.2</v>
      </c>
      <c r="BV151" s="104">
        <v>7.1</v>
      </c>
      <c r="BW151" s="104">
        <v>8.6999999999999993</v>
      </c>
      <c r="BX151" s="104">
        <v>4.4000000000000004</v>
      </c>
      <c r="BY151" s="104">
        <v>3.5</v>
      </c>
      <c r="BZ151" s="104">
        <v>2.6</v>
      </c>
      <c r="CA151" s="104">
        <v>3.6</v>
      </c>
      <c r="CB151" s="104">
        <v>16.899999999999999</v>
      </c>
      <c r="CC151" s="104">
        <v>60.400000000000006</v>
      </c>
      <c r="CD151" s="104">
        <v>22.800000000000004</v>
      </c>
    </row>
    <row r="152" spans="1:82" x14ac:dyDescent="0.25">
      <c r="A152" s="69" t="s">
        <v>1297</v>
      </c>
      <c r="B152" s="69" t="s">
        <v>1298</v>
      </c>
      <c r="C152" s="69" t="s">
        <v>1299</v>
      </c>
      <c r="D152" s="69" t="s">
        <v>613</v>
      </c>
      <c r="E152" s="69" t="s">
        <v>614</v>
      </c>
      <c r="F152" s="69" t="s">
        <v>542</v>
      </c>
      <c r="G152" s="69" t="s">
        <v>1300</v>
      </c>
      <c r="H152" s="69" t="s">
        <v>1301</v>
      </c>
      <c r="I152" s="115" t="s">
        <v>1301</v>
      </c>
      <c r="J152" s="69">
        <v>5455276</v>
      </c>
      <c r="K152" s="69" t="s">
        <v>245</v>
      </c>
      <c r="L152" s="98">
        <v>0.53212555544479379</v>
      </c>
      <c r="M152" s="92">
        <v>1131</v>
      </c>
      <c r="N152" s="70">
        <v>2125.4382324386174</v>
      </c>
      <c r="O152" s="92">
        <v>472</v>
      </c>
      <c r="P152" s="70">
        <v>2.39</v>
      </c>
      <c r="Q152" s="92">
        <v>1126</v>
      </c>
      <c r="R152" s="92">
        <v>17</v>
      </c>
      <c r="S152" s="92">
        <v>22</v>
      </c>
      <c r="T152" s="92">
        <v>26</v>
      </c>
      <c r="U152" s="92">
        <v>26</v>
      </c>
      <c r="V152" s="92">
        <v>42</v>
      </c>
      <c r="W152" s="92">
        <v>40</v>
      </c>
      <c r="X152" s="92">
        <v>25</v>
      </c>
      <c r="Y152" s="92">
        <v>47</v>
      </c>
      <c r="Z152" s="92">
        <v>32</v>
      </c>
      <c r="AA152" s="92">
        <v>24</v>
      </c>
      <c r="AB152" s="92">
        <v>55</v>
      </c>
      <c r="AC152" s="92">
        <v>60</v>
      </c>
      <c r="AD152" s="92">
        <v>39</v>
      </c>
      <c r="AE152" s="92">
        <v>12</v>
      </c>
      <c r="AF152" s="92">
        <v>0</v>
      </c>
      <c r="AG152" s="92">
        <v>5</v>
      </c>
      <c r="AH152" s="70">
        <v>13.771186440677965</v>
      </c>
      <c r="AI152" s="70">
        <v>14.40677966101695</v>
      </c>
      <c r="AJ152" s="70">
        <v>30.508474576271187</v>
      </c>
      <c r="AK152" s="70">
        <v>5.0847457627118651</v>
      </c>
      <c r="AL152" s="70">
        <v>36.228813559322035</v>
      </c>
      <c r="AM152" s="92">
        <v>26297</v>
      </c>
      <c r="AN152" s="92">
        <v>44196</v>
      </c>
      <c r="AO152" s="70">
        <v>51.906779661016941</v>
      </c>
      <c r="AP152" s="92">
        <v>472</v>
      </c>
      <c r="AQ152" s="92">
        <v>54</v>
      </c>
      <c r="AR152" s="92">
        <v>404</v>
      </c>
      <c r="AS152" s="92">
        <v>68</v>
      </c>
      <c r="AT152" s="92">
        <v>15</v>
      </c>
      <c r="AU152" s="92">
        <v>26</v>
      </c>
      <c r="AV152" s="92">
        <v>24</v>
      </c>
      <c r="AW152" s="92">
        <v>61</v>
      </c>
      <c r="AX152" s="92">
        <v>21</v>
      </c>
      <c r="AY152" s="92">
        <v>21</v>
      </c>
      <c r="AZ152" s="92">
        <v>74</v>
      </c>
      <c r="BA152" s="92">
        <v>20</v>
      </c>
      <c r="BB152" s="92">
        <v>6</v>
      </c>
      <c r="BC152" s="92">
        <v>77</v>
      </c>
      <c r="BD152" s="92">
        <v>2</v>
      </c>
      <c r="BE152" s="92">
        <v>0</v>
      </c>
      <c r="BF152" s="92">
        <v>98</v>
      </c>
      <c r="BG152" s="92">
        <v>18</v>
      </c>
      <c r="BH152" s="92">
        <v>0</v>
      </c>
      <c r="BI152" s="70">
        <v>10.805084745762713</v>
      </c>
      <c r="BJ152" s="104">
        <v>5.2</v>
      </c>
      <c r="BK152" s="104">
        <v>4.2</v>
      </c>
      <c r="BL152" s="104">
        <v>3.2</v>
      </c>
      <c r="BM152" s="104">
        <v>8.1999999999999993</v>
      </c>
      <c r="BN152" s="104">
        <v>8.6</v>
      </c>
      <c r="BO152" s="104">
        <v>3.8</v>
      </c>
      <c r="BP152" s="104">
        <v>6</v>
      </c>
      <c r="BQ152" s="104">
        <v>4.8</v>
      </c>
      <c r="BR152" s="104">
        <v>6.5</v>
      </c>
      <c r="BS152" s="104">
        <v>5.5</v>
      </c>
      <c r="BT152" s="104">
        <v>6.8</v>
      </c>
      <c r="BU152" s="104">
        <v>10.3</v>
      </c>
      <c r="BV152" s="104">
        <v>9.6</v>
      </c>
      <c r="BW152" s="104">
        <v>5.7</v>
      </c>
      <c r="BX152" s="104">
        <v>4.2</v>
      </c>
      <c r="BY152" s="104">
        <v>3.2</v>
      </c>
      <c r="BZ152" s="104">
        <v>2.9</v>
      </c>
      <c r="CA152" s="104">
        <v>1.2</v>
      </c>
      <c r="CB152" s="104">
        <v>12.600000000000001</v>
      </c>
      <c r="CC152" s="104">
        <v>70.099999999999994</v>
      </c>
      <c r="CD152" s="104">
        <v>17.2</v>
      </c>
    </row>
    <row r="153" spans="1:82" x14ac:dyDescent="0.25">
      <c r="A153" s="69" t="s">
        <v>1465</v>
      </c>
      <c r="B153" s="69" t="s">
        <v>1466</v>
      </c>
      <c r="C153" s="69" t="s">
        <v>1467</v>
      </c>
      <c r="D153" s="69" t="s">
        <v>613</v>
      </c>
      <c r="E153" s="69" t="s">
        <v>614</v>
      </c>
      <c r="F153" s="69" t="s">
        <v>542</v>
      </c>
      <c r="G153" s="69" t="s">
        <v>1468</v>
      </c>
      <c r="H153" s="69" t="s">
        <v>1469</v>
      </c>
      <c r="I153" s="115" t="s">
        <v>1469</v>
      </c>
      <c r="J153" s="69">
        <v>5464228</v>
      </c>
      <c r="K153" s="69" t="s">
        <v>276</v>
      </c>
      <c r="L153" s="98">
        <v>3.4043211429989064</v>
      </c>
      <c r="M153" s="92">
        <v>3175</v>
      </c>
      <c r="N153" s="70">
        <v>932.63821673507141</v>
      </c>
      <c r="O153" s="92">
        <v>1337</v>
      </c>
      <c r="P153" s="70">
        <v>2.34</v>
      </c>
      <c r="Q153" s="92">
        <v>3133</v>
      </c>
      <c r="R153" s="92">
        <v>58</v>
      </c>
      <c r="S153" s="92">
        <v>68</v>
      </c>
      <c r="T153" s="92">
        <v>98</v>
      </c>
      <c r="U153" s="92">
        <v>34</v>
      </c>
      <c r="V153" s="92">
        <v>67</v>
      </c>
      <c r="W153" s="92">
        <v>53</v>
      </c>
      <c r="X153" s="92">
        <v>105</v>
      </c>
      <c r="Y153" s="92">
        <v>75</v>
      </c>
      <c r="Z153" s="92">
        <v>92</v>
      </c>
      <c r="AA153" s="92">
        <v>125</v>
      </c>
      <c r="AB153" s="92">
        <v>95</v>
      </c>
      <c r="AC153" s="92">
        <v>173</v>
      </c>
      <c r="AD153" s="92">
        <v>104</v>
      </c>
      <c r="AE153" s="92">
        <v>35</v>
      </c>
      <c r="AF153" s="92">
        <v>79</v>
      </c>
      <c r="AG153" s="92">
        <v>76</v>
      </c>
      <c r="AH153" s="70">
        <v>16.753926701570681</v>
      </c>
      <c r="AI153" s="70">
        <v>7.5542258788332077</v>
      </c>
      <c r="AJ153" s="70">
        <v>24.308152580403888</v>
      </c>
      <c r="AK153" s="70">
        <v>9.3492894540014948</v>
      </c>
      <c r="AL153" s="70">
        <v>42.034405385190723</v>
      </c>
      <c r="AM153" s="92">
        <v>30074</v>
      </c>
      <c r="AN153" s="92">
        <v>51492</v>
      </c>
      <c r="AO153" s="70">
        <v>41.735228122662676</v>
      </c>
      <c r="AP153" s="92">
        <v>1337</v>
      </c>
      <c r="AQ153" s="92">
        <v>239</v>
      </c>
      <c r="AR153" s="92">
        <v>1039</v>
      </c>
      <c r="AS153" s="92">
        <v>298</v>
      </c>
      <c r="AT153" s="92">
        <v>32</v>
      </c>
      <c r="AU153" s="92">
        <v>51</v>
      </c>
      <c r="AV153" s="92">
        <v>141</v>
      </c>
      <c r="AW153" s="92">
        <v>90</v>
      </c>
      <c r="AX153" s="92">
        <v>33</v>
      </c>
      <c r="AY153" s="92">
        <v>22</v>
      </c>
      <c r="AZ153" s="92">
        <v>199</v>
      </c>
      <c r="BA153" s="92">
        <v>42</v>
      </c>
      <c r="BB153" s="92">
        <v>22</v>
      </c>
      <c r="BC153" s="92">
        <v>131</v>
      </c>
      <c r="BD153" s="92">
        <v>77</v>
      </c>
      <c r="BE153" s="92">
        <v>0</v>
      </c>
      <c r="BF153" s="92">
        <v>430</v>
      </c>
      <c r="BG153" s="92">
        <v>37</v>
      </c>
      <c r="BH153" s="92">
        <v>0</v>
      </c>
      <c r="BI153" s="70">
        <v>13.836948391922213</v>
      </c>
      <c r="BJ153" s="104">
        <v>5.4</v>
      </c>
      <c r="BK153" s="104">
        <v>5.3</v>
      </c>
      <c r="BL153" s="104">
        <v>3.5</v>
      </c>
      <c r="BM153" s="104">
        <v>8.9</v>
      </c>
      <c r="BN153" s="104">
        <v>5.8</v>
      </c>
      <c r="BO153" s="104">
        <v>7.3</v>
      </c>
      <c r="BP153" s="104">
        <v>8.3000000000000007</v>
      </c>
      <c r="BQ153" s="104">
        <v>3.1</v>
      </c>
      <c r="BR153" s="104">
        <v>4.9000000000000004</v>
      </c>
      <c r="BS153" s="104">
        <v>7.5</v>
      </c>
      <c r="BT153" s="104">
        <v>5.6</v>
      </c>
      <c r="BU153" s="104">
        <v>4.7</v>
      </c>
      <c r="BV153" s="104">
        <v>8</v>
      </c>
      <c r="BW153" s="104">
        <v>8.4</v>
      </c>
      <c r="BX153" s="104">
        <v>3.9</v>
      </c>
      <c r="BY153" s="104">
        <v>3.6</v>
      </c>
      <c r="BZ153" s="104">
        <v>2.2999999999999998</v>
      </c>
      <c r="CA153" s="104">
        <v>3.7</v>
      </c>
      <c r="CB153" s="104">
        <v>14.2</v>
      </c>
      <c r="CC153" s="104">
        <v>64.099999999999994</v>
      </c>
      <c r="CD153" s="104">
        <v>21.9</v>
      </c>
    </row>
    <row r="154" spans="1:82" x14ac:dyDescent="0.25">
      <c r="A154" s="69" t="s">
        <v>1551</v>
      </c>
      <c r="B154" s="69" t="s">
        <v>1552</v>
      </c>
      <c r="C154" s="69" t="s">
        <v>1553</v>
      </c>
      <c r="D154" s="69" t="s">
        <v>613</v>
      </c>
      <c r="E154" s="69" t="s">
        <v>614</v>
      </c>
      <c r="F154" s="69" t="s">
        <v>542</v>
      </c>
      <c r="G154" s="69" t="s">
        <v>1554</v>
      </c>
      <c r="H154" s="69" t="s">
        <v>1555</v>
      </c>
      <c r="I154" s="115" t="s">
        <v>1555</v>
      </c>
      <c r="J154" s="69">
        <v>5468908</v>
      </c>
      <c r="K154" s="69" t="s">
        <v>292</v>
      </c>
      <c r="L154" s="98">
        <v>0.59454182688220392</v>
      </c>
      <c r="M154" s="92">
        <v>1150</v>
      </c>
      <c r="N154" s="70">
        <v>1934.2625665727107</v>
      </c>
      <c r="O154" s="92">
        <v>408</v>
      </c>
      <c r="P154" s="70">
        <v>2.82</v>
      </c>
      <c r="Q154" s="92">
        <v>1150</v>
      </c>
      <c r="R154" s="92">
        <v>11</v>
      </c>
      <c r="S154" s="92">
        <v>15</v>
      </c>
      <c r="T154" s="92">
        <v>40</v>
      </c>
      <c r="U154" s="92">
        <v>56</v>
      </c>
      <c r="V154" s="92">
        <v>25</v>
      </c>
      <c r="W154" s="92">
        <v>7</v>
      </c>
      <c r="X154" s="92">
        <v>19</v>
      </c>
      <c r="Y154" s="92">
        <v>40</v>
      </c>
      <c r="Z154" s="92">
        <v>12</v>
      </c>
      <c r="AA154" s="92">
        <v>42</v>
      </c>
      <c r="AB154" s="92">
        <v>23</v>
      </c>
      <c r="AC154" s="92">
        <v>82</v>
      </c>
      <c r="AD154" s="92">
        <v>9</v>
      </c>
      <c r="AE154" s="92">
        <v>5</v>
      </c>
      <c r="AF154" s="92">
        <v>3</v>
      </c>
      <c r="AG154" s="92">
        <v>19</v>
      </c>
      <c r="AH154" s="70">
        <v>16.176470588235293</v>
      </c>
      <c r="AI154" s="70">
        <v>19.852941176470587</v>
      </c>
      <c r="AJ154" s="70">
        <v>19.117647058823529</v>
      </c>
      <c r="AK154" s="70">
        <v>10.294117647058822</v>
      </c>
      <c r="AL154" s="70">
        <v>34.558823529411761</v>
      </c>
      <c r="AM154" s="92">
        <v>19918</v>
      </c>
      <c r="AN154" s="92">
        <v>43125</v>
      </c>
      <c r="AO154" s="70">
        <v>52.205882352941181</v>
      </c>
      <c r="AP154" s="92">
        <v>408</v>
      </c>
      <c r="AQ154" s="92">
        <v>57</v>
      </c>
      <c r="AR154" s="92">
        <v>311</v>
      </c>
      <c r="AS154" s="92">
        <v>97</v>
      </c>
      <c r="AT154" s="92">
        <v>7</v>
      </c>
      <c r="AU154" s="92">
        <v>12</v>
      </c>
      <c r="AV154" s="92">
        <v>29</v>
      </c>
      <c r="AW154" s="92">
        <v>40</v>
      </c>
      <c r="AX154" s="92">
        <v>17</v>
      </c>
      <c r="AY154" s="92">
        <v>28</v>
      </c>
      <c r="AZ154" s="92">
        <v>39</v>
      </c>
      <c r="BA154" s="92">
        <v>23</v>
      </c>
      <c r="BB154" s="92">
        <v>3</v>
      </c>
      <c r="BC154" s="92">
        <v>47</v>
      </c>
      <c r="BD154" s="92">
        <v>0</v>
      </c>
      <c r="BE154" s="92">
        <v>18</v>
      </c>
      <c r="BF154" s="92">
        <v>101</v>
      </c>
      <c r="BG154" s="92">
        <v>17</v>
      </c>
      <c r="BH154" s="92">
        <v>0</v>
      </c>
      <c r="BI154" s="70">
        <v>19.117647058823529</v>
      </c>
      <c r="BJ154" s="104">
        <v>12.4</v>
      </c>
      <c r="BK154" s="104">
        <v>5.2</v>
      </c>
      <c r="BL154" s="104">
        <v>9.6999999999999993</v>
      </c>
      <c r="BM154" s="104">
        <v>7.1</v>
      </c>
      <c r="BN154" s="104">
        <v>6.2</v>
      </c>
      <c r="BO154" s="104">
        <v>3.9</v>
      </c>
      <c r="BP154" s="104">
        <v>5.5</v>
      </c>
      <c r="BQ154" s="104">
        <v>9.6999999999999993</v>
      </c>
      <c r="BR154" s="104">
        <v>5.2</v>
      </c>
      <c r="BS154" s="104">
        <v>5.2</v>
      </c>
      <c r="BT154" s="104">
        <v>5.6</v>
      </c>
      <c r="BU154" s="104">
        <v>7.6</v>
      </c>
      <c r="BV154" s="104">
        <v>3.7</v>
      </c>
      <c r="BW154" s="104">
        <v>5</v>
      </c>
      <c r="BX154" s="104">
        <v>3</v>
      </c>
      <c r="BY154" s="104">
        <v>2.9</v>
      </c>
      <c r="BZ154" s="104">
        <v>1.3</v>
      </c>
      <c r="CA154" s="104">
        <v>1</v>
      </c>
      <c r="CB154" s="104">
        <v>27.3</v>
      </c>
      <c r="CC154" s="104">
        <v>59.70000000000001</v>
      </c>
      <c r="CD154" s="104">
        <v>13.200000000000001</v>
      </c>
    </row>
    <row r="155" spans="1:82" x14ac:dyDescent="0.25">
      <c r="A155" s="69" t="s">
        <v>1777</v>
      </c>
      <c r="B155" s="69" t="s">
        <v>1778</v>
      </c>
      <c r="C155" s="69" t="s">
        <v>1779</v>
      </c>
      <c r="D155" s="69" t="s">
        <v>613</v>
      </c>
      <c r="E155" s="69" t="s">
        <v>614</v>
      </c>
      <c r="F155" s="69" t="s">
        <v>542</v>
      </c>
      <c r="G155" s="69" t="s">
        <v>1780</v>
      </c>
      <c r="H155" s="69" t="s">
        <v>1781</v>
      </c>
      <c r="I155" s="115" t="s">
        <v>1781</v>
      </c>
      <c r="J155" s="69">
        <v>5486620</v>
      </c>
      <c r="K155" s="69" t="s">
        <v>336</v>
      </c>
      <c r="L155" s="98">
        <v>1.052069572248042</v>
      </c>
      <c r="M155" s="92">
        <v>718</v>
      </c>
      <c r="N155" s="70">
        <v>682.46437207169811</v>
      </c>
      <c r="O155" s="92">
        <v>329</v>
      </c>
      <c r="P155" s="70">
        <v>2.1800000000000002</v>
      </c>
      <c r="Q155" s="92">
        <v>718</v>
      </c>
      <c r="R155" s="92">
        <v>9</v>
      </c>
      <c r="S155" s="92">
        <v>12</v>
      </c>
      <c r="T155" s="92">
        <v>14</v>
      </c>
      <c r="U155" s="92">
        <v>28</v>
      </c>
      <c r="V155" s="92">
        <v>11</v>
      </c>
      <c r="W155" s="92">
        <v>8</v>
      </c>
      <c r="X155" s="92">
        <v>29</v>
      </c>
      <c r="Y155" s="92">
        <v>21</v>
      </c>
      <c r="Z155" s="92">
        <v>23</v>
      </c>
      <c r="AA155" s="92">
        <v>14</v>
      </c>
      <c r="AB155" s="92">
        <v>42</v>
      </c>
      <c r="AC155" s="92">
        <v>62</v>
      </c>
      <c r="AD155" s="92">
        <v>13</v>
      </c>
      <c r="AE155" s="92">
        <v>30</v>
      </c>
      <c r="AF155" s="92">
        <v>12</v>
      </c>
      <c r="AG155" s="92">
        <v>1</v>
      </c>
      <c r="AH155" s="70">
        <v>10.638297872340425</v>
      </c>
      <c r="AI155" s="70">
        <v>11.854103343465045</v>
      </c>
      <c r="AJ155" s="70">
        <v>24.620060790273556</v>
      </c>
      <c r="AK155" s="70">
        <v>4.2553191489361701</v>
      </c>
      <c r="AL155" s="70">
        <v>48.632218844984806</v>
      </c>
      <c r="AM155" s="92">
        <v>31083</v>
      </c>
      <c r="AN155" s="92">
        <v>58125</v>
      </c>
      <c r="AO155" s="70">
        <v>40.121580547112465</v>
      </c>
      <c r="AP155" s="92">
        <v>329</v>
      </c>
      <c r="AQ155" s="92">
        <v>22</v>
      </c>
      <c r="AR155" s="92">
        <v>166</v>
      </c>
      <c r="AS155" s="92">
        <v>163</v>
      </c>
      <c r="AT155" s="92">
        <v>2</v>
      </c>
      <c r="AU155" s="92">
        <v>0</v>
      </c>
      <c r="AV155" s="92">
        <v>26</v>
      </c>
      <c r="AW155" s="92">
        <v>9</v>
      </c>
      <c r="AX155" s="92">
        <v>6</v>
      </c>
      <c r="AY155" s="92">
        <v>32</v>
      </c>
      <c r="AZ155" s="92">
        <v>15</v>
      </c>
      <c r="BA155" s="92">
        <v>50</v>
      </c>
      <c r="BB155" s="92">
        <v>5</v>
      </c>
      <c r="BC155" s="92">
        <v>38</v>
      </c>
      <c r="BD155" s="92">
        <v>10</v>
      </c>
      <c r="BE155" s="92">
        <v>8</v>
      </c>
      <c r="BF155" s="92">
        <v>115</v>
      </c>
      <c r="BG155" s="92">
        <v>3</v>
      </c>
      <c r="BH155" s="92">
        <v>0</v>
      </c>
      <c r="BI155" s="70">
        <v>21.580547112462007</v>
      </c>
      <c r="BJ155" s="104">
        <v>7.7</v>
      </c>
      <c r="BK155" s="104">
        <v>3.5</v>
      </c>
      <c r="BL155" s="104">
        <v>1.8</v>
      </c>
      <c r="BM155" s="104">
        <v>3.8</v>
      </c>
      <c r="BN155" s="104">
        <v>13.9</v>
      </c>
      <c r="BO155" s="104">
        <v>6.1</v>
      </c>
      <c r="BP155" s="104">
        <v>9.6999999999999993</v>
      </c>
      <c r="BQ155" s="104">
        <v>7.2</v>
      </c>
      <c r="BR155" s="104">
        <v>5.4</v>
      </c>
      <c r="BS155" s="104">
        <v>3.8</v>
      </c>
      <c r="BT155" s="104">
        <v>3.8</v>
      </c>
      <c r="BU155" s="104">
        <v>8.4</v>
      </c>
      <c r="BV155" s="104">
        <v>9.1</v>
      </c>
      <c r="BW155" s="104">
        <v>5.3</v>
      </c>
      <c r="BX155" s="104">
        <v>2.6</v>
      </c>
      <c r="BY155" s="104">
        <v>1.9</v>
      </c>
      <c r="BZ155" s="104">
        <v>2.5</v>
      </c>
      <c r="CA155" s="104">
        <v>3.5</v>
      </c>
      <c r="CB155" s="104">
        <v>13</v>
      </c>
      <c r="CC155" s="104">
        <v>71.199999999999989</v>
      </c>
      <c r="CD155" s="104">
        <v>15.8</v>
      </c>
    </row>
    <row r="156" spans="1:82" x14ac:dyDescent="0.25">
      <c r="A156" s="69" t="s">
        <v>1817</v>
      </c>
      <c r="B156" s="69" t="s">
        <v>1818</v>
      </c>
      <c r="C156" s="69" t="s">
        <v>1819</v>
      </c>
      <c r="D156" s="69" t="s">
        <v>613</v>
      </c>
      <c r="E156" s="69" t="s">
        <v>614</v>
      </c>
      <c r="F156" s="69" t="s">
        <v>542</v>
      </c>
      <c r="G156" s="69" t="s">
        <v>1820</v>
      </c>
      <c r="H156" s="69" t="s">
        <v>1821</v>
      </c>
      <c r="I156" s="115" t="s">
        <v>1821</v>
      </c>
      <c r="J156" s="69">
        <v>5488708</v>
      </c>
      <c r="K156" s="69" t="s">
        <v>344</v>
      </c>
      <c r="L156" s="98">
        <v>0.59805514893499434</v>
      </c>
      <c r="M156" s="92">
        <v>171</v>
      </c>
      <c r="N156" s="70">
        <v>285.926808429814</v>
      </c>
      <c r="O156" s="92">
        <v>79</v>
      </c>
      <c r="P156" s="70">
        <v>2.16</v>
      </c>
      <c r="Q156" s="92">
        <v>171</v>
      </c>
      <c r="R156" s="92">
        <v>7</v>
      </c>
      <c r="S156" s="92">
        <v>5</v>
      </c>
      <c r="T156" s="92">
        <v>22</v>
      </c>
      <c r="U156" s="92">
        <v>9</v>
      </c>
      <c r="V156" s="92">
        <v>13</v>
      </c>
      <c r="W156" s="92">
        <v>2</v>
      </c>
      <c r="X156" s="92">
        <v>7</v>
      </c>
      <c r="Y156" s="92">
        <v>0</v>
      </c>
      <c r="Z156" s="92">
        <v>0</v>
      </c>
      <c r="AA156" s="92">
        <v>9</v>
      </c>
      <c r="AB156" s="92">
        <v>5</v>
      </c>
      <c r="AC156" s="92">
        <v>0</v>
      </c>
      <c r="AD156" s="92">
        <v>0</v>
      </c>
      <c r="AE156" s="92">
        <v>0</v>
      </c>
      <c r="AF156" s="92">
        <v>0</v>
      </c>
      <c r="AG156" s="92">
        <v>0</v>
      </c>
      <c r="AH156" s="70">
        <v>43.037974683544306</v>
      </c>
      <c r="AI156" s="70">
        <v>27.848101265822784</v>
      </c>
      <c r="AJ156" s="70">
        <v>11.39240506329114</v>
      </c>
      <c r="AK156" s="70">
        <v>11.39240506329114</v>
      </c>
      <c r="AL156" s="70">
        <v>6.3291139240506329</v>
      </c>
      <c r="AM156" s="92">
        <v>12946</v>
      </c>
      <c r="AN156" s="92">
        <v>21719</v>
      </c>
      <c r="AO156" s="70">
        <v>82.278481012658233</v>
      </c>
      <c r="AP156" s="92">
        <v>79</v>
      </c>
      <c r="AQ156" s="92">
        <v>5</v>
      </c>
      <c r="AR156" s="92">
        <v>73</v>
      </c>
      <c r="AS156" s="92">
        <v>6</v>
      </c>
      <c r="AT156" s="92">
        <v>7</v>
      </c>
      <c r="AU156" s="92">
        <v>6</v>
      </c>
      <c r="AV156" s="92">
        <v>21</v>
      </c>
      <c r="AW156" s="92">
        <v>15</v>
      </c>
      <c r="AX156" s="92">
        <v>0</v>
      </c>
      <c r="AY156" s="92">
        <v>9</v>
      </c>
      <c r="AZ156" s="92">
        <v>5</v>
      </c>
      <c r="BA156" s="92">
        <v>2</v>
      </c>
      <c r="BB156" s="92">
        <v>0</v>
      </c>
      <c r="BC156" s="92">
        <v>12</v>
      </c>
      <c r="BD156" s="92">
        <v>2</v>
      </c>
      <c r="BE156" s="92">
        <v>0</v>
      </c>
      <c r="BF156" s="92">
        <v>0</v>
      </c>
      <c r="BG156" s="92">
        <v>0</v>
      </c>
      <c r="BH156" s="92">
        <v>0</v>
      </c>
      <c r="BI156" s="70">
        <v>37.974683544303801</v>
      </c>
      <c r="BJ156" s="104">
        <v>7</v>
      </c>
      <c r="BK156" s="104">
        <v>6.4</v>
      </c>
      <c r="BL156" s="104">
        <v>1.8</v>
      </c>
      <c r="BM156" s="104">
        <v>2.2999999999999998</v>
      </c>
      <c r="BN156" s="104">
        <v>3.5</v>
      </c>
      <c r="BO156" s="104">
        <v>4.7</v>
      </c>
      <c r="BP156" s="104">
        <v>7.6</v>
      </c>
      <c r="BQ156" s="104">
        <v>9.4</v>
      </c>
      <c r="BR156" s="104">
        <v>4.7</v>
      </c>
      <c r="BS156" s="104">
        <v>1.8</v>
      </c>
      <c r="BT156" s="104">
        <v>2.9</v>
      </c>
      <c r="BU156" s="104">
        <v>8.1999999999999993</v>
      </c>
      <c r="BV156" s="104">
        <v>6.4</v>
      </c>
      <c r="BW156" s="104">
        <v>12.3</v>
      </c>
      <c r="BX156" s="104">
        <v>11.1</v>
      </c>
      <c r="BY156" s="104">
        <v>4.0999999999999996</v>
      </c>
      <c r="BZ156" s="104">
        <v>1.8</v>
      </c>
      <c r="CA156" s="104">
        <v>4.0999999999999996</v>
      </c>
      <c r="CB156" s="104">
        <v>15.200000000000001</v>
      </c>
      <c r="CC156" s="104">
        <v>51.499999999999993</v>
      </c>
      <c r="CD156" s="104">
        <v>33.4</v>
      </c>
    </row>
    <row r="157" spans="1:82" s="19" customFormat="1" x14ac:dyDescent="0.25">
      <c r="A157" s="75" t="s">
        <v>52</v>
      </c>
      <c r="B157" s="76" t="s">
        <v>2118</v>
      </c>
      <c r="C157" s="75"/>
      <c r="D157" s="75"/>
      <c r="E157" s="75"/>
      <c r="F157" s="75"/>
      <c r="G157" s="75"/>
      <c r="H157" s="75"/>
      <c r="I157" s="116"/>
      <c r="J157" s="75">
        <v>54049</v>
      </c>
      <c r="K157" s="75" t="s">
        <v>51</v>
      </c>
      <c r="L157" s="99">
        <v>311.26522685013191</v>
      </c>
      <c r="M157" s="93">
        <v>56575</v>
      </c>
      <c r="N157" s="77">
        <v>181.75817637104626</v>
      </c>
      <c r="O157" s="93">
        <v>22718</v>
      </c>
      <c r="P157" s="77">
        <v>2.4300000000000002</v>
      </c>
      <c r="Q157" s="93">
        <v>55235</v>
      </c>
      <c r="R157" s="93">
        <v>1685</v>
      </c>
      <c r="S157" s="93">
        <v>1350</v>
      </c>
      <c r="T157" s="93">
        <v>1442</v>
      </c>
      <c r="U157" s="93">
        <v>1407</v>
      </c>
      <c r="V157" s="93">
        <v>1434</v>
      </c>
      <c r="W157" s="93">
        <v>1448</v>
      </c>
      <c r="X157" s="93">
        <v>1102</v>
      </c>
      <c r="Y157" s="93">
        <v>959</v>
      </c>
      <c r="Z157" s="93">
        <v>949</v>
      </c>
      <c r="AA157" s="93">
        <v>1935</v>
      </c>
      <c r="AB157" s="93">
        <v>2288</v>
      </c>
      <c r="AC157" s="93">
        <v>2720</v>
      </c>
      <c r="AD157" s="93">
        <v>1729</v>
      </c>
      <c r="AE157" s="93">
        <v>821</v>
      </c>
      <c r="AF157" s="93">
        <v>885</v>
      </c>
      <c r="AG157" s="93">
        <v>564</v>
      </c>
      <c r="AH157" s="77">
        <v>19.706840390879478</v>
      </c>
      <c r="AI157" s="77">
        <v>12.505502244915926</v>
      </c>
      <c r="AJ157" s="77">
        <v>19.623206268157407</v>
      </c>
      <c r="AK157" s="77">
        <v>8.5174751298529809</v>
      </c>
      <c r="AL157" s="77">
        <v>39.646975966194212</v>
      </c>
      <c r="AM157" s="93">
        <v>25205</v>
      </c>
      <c r="AN157" s="93">
        <v>48158</v>
      </c>
      <c r="AO157" s="77">
        <v>47.65824456378202</v>
      </c>
      <c r="AP157" s="93">
        <v>22718</v>
      </c>
      <c r="AQ157" s="93">
        <v>3631</v>
      </c>
      <c r="AR157" s="93">
        <v>17074</v>
      </c>
      <c r="AS157" s="93">
        <v>5644</v>
      </c>
      <c r="AT157" s="93">
        <v>578</v>
      </c>
      <c r="AU157" s="93">
        <v>693</v>
      </c>
      <c r="AV157" s="93">
        <v>2534</v>
      </c>
      <c r="AW157" s="93">
        <v>2007</v>
      </c>
      <c r="AX157" s="93">
        <v>851</v>
      </c>
      <c r="AY157" s="93">
        <v>1331</v>
      </c>
      <c r="AZ157" s="93">
        <v>1838</v>
      </c>
      <c r="BA157" s="93">
        <v>734</v>
      </c>
      <c r="BB157" s="93">
        <v>311</v>
      </c>
      <c r="BC157" s="93">
        <v>3267</v>
      </c>
      <c r="BD157" s="93">
        <v>722</v>
      </c>
      <c r="BE157" s="93">
        <v>130</v>
      </c>
      <c r="BF157" s="93">
        <v>6123</v>
      </c>
      <c r="BG157" s="93">
        <v>458</v>
      </c>
      <c r="BH157" s="93">
        <v>38</v>
      </c>
      <c r="BI157" s="77">
        <v>19.121401531824986</v>
      </c>
      <c r="BJ157" s="105">
        <v>5.9</v>
      </c>
      <c r="BK157" s="105">
        <v>5.6</v>
      </c>
      <c r="BL157" s="105">
        <v>5.3</v>
      </c>
      <c r="BM157" s="105">
        <v>6.5</v>
      </c>
      <c r="BN157" s="105">
        <v>8.1999999999999993</v>
      </c>
      <c r="BO157" s="105">
        <v>5.6</v>
      </c>
      <c r="BP157" s="105">
        <v>5.8</v>
      </c>
      <c r="BQ157" s="105">
        <v>5.7</v>
      </c>
      <c r="BR157" s="105">
        <v>6.5</v>
      </c>
      <c r="BS157" s="105">
        <v>6.5</v>
      </c>
      <c r="BT157" s="105">
        <v>6.3</v>
      </c>
      <c r="BU157" s="105">
        <v>6.4</v>
      </c>
      <c r="BV157" s="105">
        <v>7.5</v>
      </c>
      <c r="BW157" s="105">
        <v>6.6</v>
      </c>
      <c r="BX157" s="105">
        <v>4</v>
      </c>
      <c r="BY157" s="105">
        <v>2.9</v>
      </c>
      <c r="BZ157" s="105">
        <v>1.9</v>
      </c>
      <c r="CA157" s="105">
        <v>3</v>
      </c>
      <c r="CB157" s="105">
        <v>16.8</v>
      </c>
      <c r="CC157" s="105">
        <v>65</v>
      </c>
      <c r="CD157" s="105">
        <v>18.399999999999999</v>
      </c>
    </row>
    <row r="158" spans="1:82" s="82" customFormat="1" x14ac:dyDescent="0.25">
      <c r="A158" s="80" t="s">
        <v>1927</v>
      </c>
      <c r="B158" s="80" t="s">
        <v>1928</v>
      </c>
      <c r="C158" s="80" t="s">
        <v>1929</v>
      </c>
      <c r="D158" s="80" t="s">
        <v>669</v>
      </c>
      <c r="E158" s="80" t="s">
        <v>670</v>
      </c>
      <c r="F158" s="80" t="s">
        <v>542</v>
      </c>
      <c r="G158" s="80" t="s">
        <v>1930</v>
      </c>
      <c r="H158" s="80" t="s">
        <v>1931</v>
      </c>
      <c r="I158" s="114" t="s">
        <v>1931</v>
      </c>
      <c r="J158" s="80" t="s">
        <v>2111</v>
      </c>
      <c r="K158" s="80" t="s">
        <v>2111</v>
      </c>
      <c r="L158" s="97">
        <v>303.51519883471241</v>
      </c>
      <c r="M158" s="91">
        <v>17512</v>
      </c>
      <c r="N158" s="81">
        <v>57.697275349748281</v>
      </c>
      <c r="O158" s="91">
        <v>6530</v>
      </c>
      <c r="P158" s="81">
        <v>2.6486983154670751</v>
      </c>
      <c r="Q158" s="91">
        <v>17296</v>
      </c>
      <c r="R158" s="91">
        <v>425</v>
      </c>
      <c r="S158" s="91">
        <v>173</v>
      </c>
      <c r="T158" s="91">
        <v>398</v>
      </c>
      <c r="U158" s="91">
        <v>347</v>
      </c>
      <c r="V158" s="91">
        <v>302</v>
      </c>
      <c r="W158" s="91">
        <v>279</v>
      </c>
      <c r="X158" s="91">
        <v>363</v>
      </c>
      <c r="Y158" s="91">
        <v>331</v>
      </c>
      <c r="Z158" s="91">
        <v>301</v>
      </c>
      <c r="AA158" s="91">
        <v>546</v>
      </c>
      <c r="AB158" s="91">
        <v>789</v>
      </c>
      <c r="AC158" s="91">
        <v>951</v>
      </c>
      <c r="AD158" s="91">
        <v>647</v>
      </c>
      <c r="AE158" s="91">
        <v>290</v>
      </c>
      <c r="AF158" s="91">
        <v>134</v>
      </c>
      <c r="AG158" s="91">
        <v>255</v>
      </c>
      <c r="AH158" s="81">
        <v>15.252679938744256</v>
      </c>
      <c r="AI158" s="81">
        <v>9.93874425727412</v>
      </c>
      <c r="AJ158" s="81">
        <v>19.509954058192953</v>
      </c>
      <c r="AK158" s="81">
        <v>8.3614088820826957</v>
      </c>
      <c r="AL158" s="81">
        <v>46.952526799387442</v>
      </c>
      <c r="AM158" s="91">
        <v>24043</v>
      </c>
      <c r="AN158" s="91">
        <v>42473</v>
      </c>
      <c r="AO158" s="81">
        <v>40.091883614088822</v>
      </c>
      <c r="AP158" s="91">
        <v>6530</v>
      </c>
      <c r="AQ158" s="91">
        <v>1790</v>
      </c>
      <c r="AR158" s="91">
        <v>5559</v>
      </c>
      <c r="AS158" s="91">
        <v>971</v>
      </c>
      <c r="AT158" s="91">
        <v>155</v>
      </c>
      <c r="AU158" s="91">
        <v>194</v>
      </c>
      <c r="AV158" s="91">
        <v>510</v>
      </c>
      <c r="AW158" s="91">
        <v>556</v>
      </c>
      <c r="AX158" s="91">
        <v>178</v>
      </c>
      <c r="AY158" s="91">
        <v>170</v>
      </c>
      <c r="AZ158" s="91">
        <v>731</v>
      </c>
      <c r="BA158" s="91">
        <v>137</v>
      </c>
      <c r="BB158" s="91">
        <v>77</v>
      </c>
      <c r="BC158" s="91">
        <v>1086</v>
      </c>
      <c r="BD158" s="91">
        <v>199</v>
      </c>
      <c r="BE158" s="91">
        <v>42</v>
      </c>
      <c r="BF158" s="91">
        <v>2073</v>
      </c>
      <c r="BG158" s="91">
        <v>188</v>
      </c>
      <c r="BH158" s="91">
        <v>0</v>
      </c>
      <c r="BI158" s="81">
        <v>12.23583460949464</v>
      </c>
      <c r="BJ158" s="103">
        <v>5.2</v>
      </c>
      <c r="BK158" s="103">
        <v>5.2</v>
      </c>
      <c r="BL158" s="103">
        <v>6.3</v>
      </c>
      <c r="BM158" s="103">
        <v>5.5</v>
      </c>
      <c r="BN158" s="103">
        <v>5.4</v>
      </c>
      <c r="BO158" s="103">
        <v>5.5</v>
      </c>
      <c r="BP158" s="103">
        <v>5.2</v>
      </c>
      <c r="BQ158" s="103">
        <v>5.9</v>
      </c>
      <c r="BR158" s="103">
        <v>5.8</v>
      </c>
      <c r="BS158" s="103">
        <v>6.3</v>
      </c>
      <c r="BT158" s="103">
        <v>7.3</v>
      </c>
      <c r="BU158" s="103">
        <v>7.4</v>
      </c>
      <c r="BV158" s="103">
        <v>8.8000000000000007</v>
      </c>
      <c r="BW158" s="103">
        <v>6.7</v>
      </c>
      <c r="BX158" s="103">
        <v>5.0999999999999996</v>
      </c>
      <c r="BY158" s="103">
        <v>3.6</v>
      </c>
      <c r="BZ158" s="103">
        <v>2.6</v>
      </c>
      <c r="CA158" s="103">
        <v>2.2000000000000002</v>
      </c>
      <c r="CB158" s="103">
        <v>16.7</v>
      </c>
      <c r="CC158" s="103">
        <v>63.099999999999994</v>
      </c>
      <c r="CD158" s="103">
        <v>20.2</v>
      </c>
    </row>
    <row r="159" spans="1:82" x14ac:dyDescent="0.25">
      <c r="A159" s="69" t="s">
        <v>666</v>
      </c>
      <c r="B159" s="69" t="s">
        <v>667</v>
      </c>
      <c r="C159" s="69" t="s">
        <v>668</v>
      </c>
      <c r="D159" s="69" t="s">
        <v>669</v>
      </c>
      <c r="E159" s="69" t="s">
        <v>670</v>
      </c>
      <c r="F159" s="69" t="s">
        <v>542</v>
      </c>
      <c r="G159" s="69" t="s">
        <v>671</v>
      </c>
      <c r="H159" s="69" t="s">
        <v>672</v>
      </c>
      <c r="I159" s="115" t="s">
        <v>672</v>
      </c>
      <c r="J159" s="69">
        <v>5406340</v>
      </c>
      <c r="K159" s="69" t="s">
        <v>131</v>
      </c>
      <c r="L159" s="98">
        <v>1.776338818004247</v>
      </c>
      <c r="M159" s="92">
        <v>1367</v>
      </c>
      <c r="N159" s="70">
        <v>769.56039362797492</v>
      </c>
      <c r="O159" s="92">
        <v>616</v>
      </c>
      <c r="P159" s="70">
        <v>2.2200000000000002</v>
      </c>
      <c r="Q159" s="92">
        <v>1367</v>
      </c>
      <c r="R159" s="92">
        <v>87</v>
      </c>
      <c r="S159" s="92">
        <v>50</v>
      </c>
      <c r="T159" s="92">
        <v>61</v>
      </c>
      <c r="U159" s="92">
        <v>69</v>
      </c>
      <c r="V159" s="92">
        <v>35</v>
      </c>
      <c r="W159" s="92">
        <v>48</v>
      </c>
      <c r="X159" s="92">
        <v>27</v>
      </c>
      <c r="Y159" s="92">
        <v>52</v>
      </c>
      <c r="Z159" s="92">
        <v>11</v>
      </c>
      <c r="AA159" s="92">
        <v>61</v>
      </c>
      <c r="AB159" s="92">
        <v>34</v>
      </c>
      <c r="AC159" s="92">
        <v>35</v>
      </c>
      <c r="AD159" s="92">
        <v>12</v>
      </c>
      <c r="AE159" s="92">
        <v>16</v>
      </c>
      <c r="AF159" s="92">
        <v>16</v>
      </c>
      <c r="AG159" s="92">
        <v>2</v>
      </c>
      <c r="AH159" s="70">
        <v>32.142857142857146</v>
      </c>
      <c r="AI159" s="70">
        <v>16.883116883116884</v>
      </c>
      <c r="AJ159" s="70">
        <v>22.402597402597401</v>
      </c>
      <c r="AK159" s="70">
        <v>9.9025974025974026</v>
      </c>
      <c r="AL159" s="70">
        <v>18.668831168831169</v>
      </c>
      <c r="AM159" s="92">
        <v>19303</v>
      </c>
      <c r="AN159" s="92">
        <v>30455</v>
      </c>
      <c r="AO159" s="70">
        <v>69.642857142857139</v>
      </c>
      <c r="AP159" s="92">
        <v>616</v>
      </c>
      <c r="AQ159" s="92">
        <v>145</v>
      </c>
      <c r="AR159" s="92">
        <v>332</v>
      </c>
      <c r="AS159" s="92">
        <v>284</v>
      </c>
      <c r="AT159" s="92">
        <v>17</v>
      </c>
      <c r="AU159" s="92">
        <v>51</v>
      </c>
      <c r="AV159" s="92">
        <v>100</v>
      </c>
      <c r="AW159" s="92">
        <v>75</v>
      </c>
      <c r="AX159" s="92">
        <v>47</v>
      </c>
      <c r="AY159" s="92">
        <v>24</v>
      </c>
      <c r="AZ159" s="92">
        <v>65</v>
      </c>
      <c r="BA159" s="92">
        <v>13</v>
      </c>
      <c r="BB159" s="92">
        <v>6</v>
      </c>
      <c r="BC159" s="92">
        <v>86</v>
      </c>
      <c r="BD159" s="92">
        <v>9</v>
      </c>
      <c r="BE159" s="92">
        <v>0</v>
      </c>
      <c r="BF159" s="92">
        <v>81</v>
      </c>
      <c r="BG159" s="92">
        <v>0</v>
      </c>
      <c r="BH159" s="92">
        <v>0</v>
      </c>
      <c r="BI159" s="70">
        <v>21.103896103896101</v>
      </c>
      <c r="BJ159" s="104">
        <v>6.2</v>
      </c>
      <c r="BK159" s="104">
        <v>5.9</v>
      </c>
      <c r="BL159" s="104">
        <v>7.7</v>
      </c>
      <c r="BM159" s="104">
        <v>3.7</v>
      </c>
      <c r="BN159" s="104">
        <v>5.0999999999999996</v>
      </c>
      <c r="BO159" s="104">
        <v>6.9</v>
      </c>
      <c r="BP159" s="104">
        <v>6.2</v>
      </c>
      <c r="BQ159" s="104">
        <v>8.6999999999999993</v>
      </c>
      <c r="BR159" s="104">
        <v>5.3</v>
      </c>
      <c r="BS159" s="104">
        <v>4.5</v>
      </c>
      <c r="BT159" s="104">
        <v>6.4</v>
      </c>
      <c r="BU159" s="104">
        <v>8.9</v>
      </c>
      <c r="BV159" s="104">
        <v>6.6</v>
      </c>
      <c r="BW159" s="104">
        <v>7.5</v>
      </c>
      <c r="BX159" s="104">
        <v>5</v>
      </c>
      <c r="BY159" s="104">
        <v>2</v>
      </c>
      <c r="BZ159" s="104">
        <v>1.2</v>
      </c>
      <c r="CA159" s="104">
        <v>2</v>
      </c>
      <c r="CB159" s="104">
        <v>19.8</v>
      </c>
      <c r="CC159" s="104">
        <v>62.3</v>
      </c>
      <c r="CD159" s="104">
        <v>17.7</v>
      </c>
    </row>
    <row r="160" spans="1:82" x14ac:dyDescent="0.25">
      <c r="A160" s="69" t="s">
        <v>765</v>
      </c>
      <c r="B160" s="69" t="s">
        <v>766</v>
      </c>
      <c r="C160" s="69" t="s">
        <v>767</v>
      </c>
      <c r="D160" s="69" t="s">
        <v>669</v>
      </c>
      <c r="E160" s="69" t="s">
        <v>670</v>
      </c>
      <c r="F160" s="69" t="s">
        <v>542</v>
      </c>
      <c r="G160" s="69" t="s">
        <v>768</v>
      </c>
      <c r="H160" s="69" t="s">
        <v>769</v>
      </c>
      <c r="I160" s="115" t="s">
        <v>769</v>
      </c>
      <c r="J160" s="69">
        <v>5412484</v>
      </c>
      <c r="K160" s="69" t="s">
        <v>148</v>
      </c>
      <c r="L160" s="98">
        <v>0.87011055267668258</v>
      </c>
      <c r="M160" s="92">
        <v>800</v>
      </c>
      <c r="N160" s="70">
        <v>919.4233968764031</v>
      </c>
      <c r="O160" s="92">
        <v>314</v>
      </c>
      <c r="P160" s="70">
        <v>2.5499999999999998</v>
      </c>
      <c r="Q160" s="92">
        <v>800</v>
      </c>
      <c r="R160" s="92">
        <v>54</v>
      </c>
      <c r="S160" s="92">
        <v>18</v>
      </c>
      <c r="T160" s="92">
        <v>35</v>
      </c>
      <c r="U160" s="92">
        <v>16</v>
      </c>
      <c r="V160" s="92">
        <v>36</v>
      </c>
      <c r="W160" s="92">
        <v>15</v>
      </c>
      <c r="X160" s="92">
        <v>18</v>
      </c>
      <c r="Y160" s="92">
        <v>12</v>
      </c>
      <c r="Z160" s="92">
        <v>6</v>
      </c>
      <c r="AA160" s="92">
        <v>49</v>
      </c>
      <c r="AB160" s="92">
        <v>16</v>
      </c>
      <c r="AC160" s="92">
        <v>14</v>
      </c>
      <c r="AD160" s="92">
        <v>16</v>
      </c>
      <c r="AE160" s="92">
        <v>5</v>
      </c>
      <c r="AF160" s="92">
        <v>4</v>
      </c>
      <c r="AG160" s="92">
        <v>0</v>
      </c>
      <c r="AH160" s="70">
        <v>34.076433121019107</v>
      </c>
      <c r="AI160" s="70">
        <v>16.560509554140125</v>
      </c>
      <c r="AJ160" s="70">
        <v>16.242038216560509</v>
      </c>
      <c r="AK160" s="70">
        <v>15.605095541401273</v>
      </c>
      <c r="AL160" s="70">
        <v>17.515923566878978</v>
      </c>
      <c r="AM160" s="92">
        <v>16142</v>
      </c>
      <c r="AN160" s="92">
        <v>29643</v>
      </c>
      <c r="AO160" s="70">
        <v>64.968152866242036</v>
      </c>
      <c r="AP160" s="92">
        <v>314</v>
      </c>
      <c r="AQ160" s="92">
        <v>247</v>
      </c>
      <c r="AR160" s="92">
        <v>239</v>
      </c>
      <c r="AS160" s="92">
        <v>75</v>
      </c>
      <c r="AT160" s="92">
        <v>28</v>
      </c>
      <c r="AU160" s="92">
        <v>19</v>
      </c>
      <c r="AV160" s="92">
        <v>43</v>
      </c>
      <c r="AW160" s="92">
        <v>28</v>
      </c>
      <c r="AX160" s="92">
        <v>28</v>
      </c>
      <c r="AY160" s="92">
        <v>11</v>
      </c>
      <c r="AZ160" s="92">
        <v>30</v>
      </c>
      <c r="BA160" s="92">
        <v>6</v>
      </c>
      <c r="BB160" s="92">
        <v>0</v>
      </c>
      <c r="BC160" s="92">
        <v>40</v>
      </c>
      <c r="BD160" s="92">
        <v>18</v>
      </c>
      <c r="BE160" s="92">
        <v>0</v>
      </c>
      <c r="BF160" s="92">
        <v>39</v>
      </c>
      <c r="BG160" s="92">
        <v>0</v>
      </c>
      <c r="BH160" s="92">
        <v>0</v>
      </c>
      <c r="BI160" s="70">
        <v>17.197452229299362</v>
      </c>
      <c r="BJ160" s="104">
        <v>2.4</v>
      </c>
      <c r="BK160" s="104">
        <v>10</v>
      </c>
      <c r="BL160" s="104">
        <v>8.5</v>
      </c>
      <c r="BM160" s="104">
        <v>6.5</v>
      </c>
      <c r="BN160" s="104">
        <v>4.0999999999999996</v>
      </c>
      <c r="BO160" s="104">
        <v>3.4</v>
      </c>
      <c r="BP160" s="104">
        <v>5.6</v>
      </c>
      <c r="BQ160" s="104">
        <v>8.9</v>
      </c>
      <c r="BR160" s="104">
        <v>5.4</v>
      </c>
      <c r="BS160" s="104">
        <v>7</v>
      </c>
      <c r="BT160" s="104">
        <v>8.9</v>
      </c>
      <c r="BU160" s="104">
        <v>5.9</v>
      </c>
      <c r="BV160" s="104">
        <v>7.4</v>
      </c>
      <c r="BW160" s="104">
        <v>3.8</v>
      </c>
      <c r="BX160" s="104">
        <v>3.5</v>
      </c>
      <c r="BY160" s="104">
        <v>3.8</v>
      </c>
      <c r="BZ160" s="104">
        <v>3.4</v>
      </c>
      <c r="CA160" s="104">
        <v>1.8</v>
      </c>
      <c r="CB160" s="104">
        <v>20.9</v>
      </c>
      <c r="CC160" s="104">
        <v>63.099999999999994</v>
      </c>
      <c r="CD160" s="104">
        <v>16.3</v>
      </c>
    </row>
    <row r="161" spans="1:82" x14ac:dyDescent="0.25">
      <c r="A161" s="69" t="s">
        <v>1009</v>
      </c>
      <c r="B161" s="69" t="s">
        <v>1010</v>
      </c>
      <c r="C161" s="69" t="s">
        <v>1011</v>
      </c>
      <c r="D161" s="69" t="s">
        <v>669</v>
      </c>
      <c r="E161" s="69" t="s">
        <v>670</v>
      </c>
      <c r="F161" s="69" t="s">
        <v>542</v>
      </c>
      <c r="G161" s="69" t="s">
        <v>1012</v>
      </c>
      <c r="H161" s="69" t="s">
        <v>1013</v>
      </c>
      <c r="I161" s="115" t="s">
        <v>1013</v>
      </c>
      <c r="J161" s="69">
        <v>5431492</v>
      </c>
      <c r="K161" s="69" t="s">
        <v>191</v>
      </c>
      <c r="L161" s="98">
        <v>1.1593245798632692</v>
      </c>
      <c r="M161" s="92">
        <v>1459</v>
      </c>
      <c r="N161" s="70">
        <v>1258.4913882978954</v>
      </c>
      <c r="O161" s="92">
        <v>648</v>
      </c>
      <c r="P161" s="70">
        <v>2.25</v>
      </c>
      <c r="Q161" s="92">
        <v>1459</v>
      </c>
      <c r="R161" s="92">
        <v>26</v>
      </c>
      <c r="S161" s="92">
        <v>28</v>
      </c>
      <c r="T161" s="92">
        <v>42</v>
      </c>
      <c r="U161" s="92">
        <v>61</v>
      </c>
      <c r="V161" s="92">
        <v>33</v>
      </c>
      <c r="W161" s="92">
        <v>39</v>
      </c>
      <c r="X161" s="92">
        <v>23</v>
      </c>
      <c r="Y161" s="92">
        <v>26</v>
      </c>
      <c r="Z161" s="92">
        <v>25</v>
      </c>
      <c r="AA161" s="92">
        <v>71</v>
      </c>
      <c r="AB161" s="92">
        <v>63</v>
      </c>
      <c r="AC161" s="92">
        <v>71</v>
      </c>
      <c r="AD161" s="92">
        <v>48</v>
      </c>
      <c r="AE161" s="92">
        <v>38</v>
      </c>
      <c r="AF161" s="92">
        <v>46</v>
      </c>
      <c r="AG161" s="92">
        <v>8</v>
      </c>
      <c r="AH161" s="70">
        <v>14.814814814814813</v>
      </c>
      <c r="AI161" s="70">
        <v>14.506172839506174</v>
      </c>
      <c r="AJ161" s="70">
        <v>17.438271604938272</v>
      </c>
      <c r="AK161" s="70">
        <v>10.956790123456789</v>
      </c>
      <c r="AL161" s="70">
        <v>42.283950617283949</v>
      </c>
      <c r="AM161" s="92">
        <v>30099</v>
      </c>
      <c r="AN161" s="92">
        <v>52625</v>
      </c>
      <c r="AO161" s="70">
        <v>42.901234567901234</v>
      </c>
      <c r="AP161" s="92">
        <v>648</v>
      </c>
      <c r="AQ161" s="92">
        <v>78</v>
      </c>
      <c r="AR161" s="92">
        <v>489</v>
      </c>
      <c r="AS161" s="92">
        <v>159</v>
      </c>
      <c r="AT161" s="92">
        <v>3</v>
      </c>
      <c r="AU161" s="92">
        <v>24</v>
      </c>
      <c r="AV161" s="92">
        <v>51</v>
      </c>
      <c r="AW161" s="92">
        <v>55</v>
      </c>
      <c r="AX161" s="92">
        <v>42</v>
      </c>
      <c r="AY161" s="92">
        <v>28</v>
      </c>
      <c r="AZ161" s="92">
        <v>61</v>
      </c>
      <c r="BA161" s="92">
        <v>3</v>
      </c>
      <c r="BB161" s="92">
        <v>6</v>
      </c>
      <c r="BC161" s="92">
        <v>115</v>
      </c>
      <c r="BD161" s="92">
        <v>19</v>
      </c>
      <c r="BE161" s="92">
        <v>0</v>
      </c>
      <c r="BF161" s="92">
        <v>206</v>
      </c>
      <c r="BG161" s="92">
        <v>2</v>
      </c>
      <c r="BH161" s="92">
        <v>0</v>
      </c>
      <c r="BI161" s="70">
        <v>13.117283950617283</v>
      </c>
      <c r="BJ161" s="104">
        <v>4.8</v>
      </c>
      <c r="BK161" s="104">
        <v>4.5999999999999996</v>
      </c>
      <c r="BL161" s="104">
        <v>3.6</v>
      </c>
      <c r="BM161" s="104">
        <v>3.6</v>
      </c>
      <c r="BN161" s="104">
        <v>4.7</v>
      </c>
      <c r="BO161" s="104">
        <v>6.4</v>
      </c>
      <c r="BP161" s="104">
        <v>5.7</v>
      </c>
      <c r="BQ161" s="104">
        <v>3.7</v>
      </c>
      <c r="BR161" s="104">
        <v>4</v>
      </c>
      <c r="BS161" s="104">
        <v>6.9</v>
      </c>
      <c r="BT161" s="104">
        <v>6.6</v>
      </c>
      <c r="BU161" s="104">
        <v>9.3000000000000007</v>
      </c>
      <c r="BV161" s="104">
        <v>9.9</v>
      </c>
      <c r="BW161" s="104">
        <v>9.9</v>
      </c>
      <c r="BX161" s="104">
        <v>3.9</v>
      </c>
      <c r="BY161" s="104">
        <v>6.2</v>
      </c>
      <c r="BZ161" s="104">
        <v>2.9</v>
      </c>
      <c r="CA161" s="104">
        <v>3.4</v>
      </c>
      <c r="CB161" s="104">
        <v>12.999999999999998</v>
      </c>
      <c r="CC161" s="104">
        <v>60.800000000000004</v>
      </c>
      <c r="CD161" s="104">
        <v>26.299999999999997</v>
      </c>
    </row>
    <row r="162" spans="1:82" x14ac:dyDescent="0.25">
      <c r="A162" s="69" t="s">
        <v>1217</v>
      </c>
      <c r="B162" s="69" t="s">
        <v>1218</v>
      </c>
      <c r="C162" s="69" t="s">
        <v>1219</v>
      </c>
      <c r="D162" s="69" t="s">
        <v>669</v>
      </c>
      <c r="E162" s="69" t="s">
        <v>670</v>
      </c>
      <c r="F162" s="69" t="s">
        <v>542</v>
      </c>
      <c r="G162" s="69" t="s">
        <v>1220</v>
      </c>
      <c r="H162" s="69" t="s">
        <v>1221</v>
      </c>
      <c r="I162" s="115" t="s">
        <v>1221</v>
      </c>
      <c r="J162" s="69">
        <v>5450260</v>
      </c>
      <c r="K162" s="69" t="s">
        <v>229</v>
      </c>
      <c r="L162" s="98">
        <v>0.807742840183577</v>
      </c>
      <c r="M162" s="92">
        <v>1772</v>
      </c>
      <c r="N162" s="70">
        <v>2193.7675109534548</v>
      </c>
      <c r="O162" s="92">
        <v>761</v>
      </c>
      <c r="P162" s="70">
        <v>2.33</v>
      </c>
      <c r="Q162" s="92">
        <v>1770</v>
      </c>
      <c r="R162" s="92">
        <v>61</v>
      </c>
      <c r="S162" s="92">
        <v>22</v>
      </c>
      <c r="T162" s="92">
        <v>74</v>
      </c>
      <c r="U162" s="92">
        <v>88</v>
      </c>
      <c r="V162" s="92">
        <v>56</v>
      </c>
      <c r="W162" s="92">
        <v>59</v>
      </c>
      <c r="X162" s="92">
        <v>46</v>
      </c>
      <c r="Y162" s="92">
        <v>40</v>
      </c>
      <c r="Z162" s="92">
        <v>55</v>
      </c>
      <c r="AA162" s="92">
        <v>64</v>
      </c>
      <c r="AB162" s="92">
        <v>64</v>
      </c>
      <c r="AC162" s="92">
        <v>60</v>
      </c>
      <c r="AD162" s="92">
        <v>36</v>
      </c>
      <c r="AE162" s="92">
        <v>7</v>
      </c>
      <c r="AF162" s="92">
        <v>17</v>
      </c>
      <c r="AG162" s="92">
        <v>12</v>
      </c>
      <c r="AH162" s="70">
        <v>20.630749014454665</v>
      </c>
      <c r="AI162" s="70">
        <v>18.922470433639948</v>
      </c>
      <c r="AJ162" s="70">
        <v>26.281208935611041</v>
      </c>
      <c r="AK162" s="70">
        <v>8.4099868593955325</v>
      </c>
      <c r="AL162" s="70">
        <v>25.75558475689882</v>
      </c>
      <c r="AM162" s="92">
        <v>24781</v>
      </c>
      <c r="AN162" s="92">
        <v>36349</v>
      </c>
      <c r="AO162" s="70">
        <v>58.607095926412612</v>
      </c>
      <c r="AP162" s="92">
        <v>761</v>
      </c>
      <c r="AQ162" s="92">
        <v>142</v>
      </c>
      <c r="AR162" s="92">
        <v>479</v>
      </c>
      <c r="AS162" s="92">
        <v>282</v>
      </c>
      <c r="AT162" s="92">
        <v>21</v>
      </c>
      <c r="AU162" s="92">
        <v>13</v>
      </c>
      <c r="AV162" s="92">
        <v>92</v>
      </c>
      <c r="AW162" s="92">
        <v>48</v>
      </c>
      <c r="AX162" s="92">
        <v>59</v>
      </c>
      <c r="AY162" s="92">
        <v>53</v>
      </c>
      <c r="AZ162" s="92">
        <v>72</v>
      </c>
      <c r="BA162" s="92">
        <v>69</v>
      </c>
      <c r="BB162" s="92">
        <v>0</v>
      </c>
      <c r="BC162" s="92">
        <v>108</v>
      </c>
      <c r="BD162" s="92">
        <v>15</v>
      </c>
      <c r="BE162" s="92">
        <v>0</v>
      </c>
      <c r="BF162" s="92">
        <v>111</v>
      </c>
      <c r="BG162" s="92">
        <v>0</v>
      </c>
      <c r="BH162" s="92">
        <v>0</v>
      </c>
      <c r="BI162" s="70">
        <v>19.053876478318003</v>
      </c>
      <c r="BJ162" s="104">
        <v>6.4</v>
      </c>
      <c r="BK162" s="104">
        <v>3.1</v>
      </c>
      <c r="BL162" s="104">
        <v>8.1999999999999993</v>
      </c>
      <c r="BM162" s="104">
        <v>7</v>
      </c>
      <c r="BN162" s="104">
        <v>7.8</v>
      </c>
      <c r="BO162" s="104">
        <v>6.5</v>
      </c>
      <c r="BP162" s="104">
        <v>7.4</v>
      </c>
      <c r="BQ162" s="104">
        <v>4</v>
      </c>
      <c r="BR162" s="104">
        <v>8.8000000000000007</v>
      </c>
      <c r="BS162" s="104">
        <v>7.9</v>
      </c>
      <c r="BT162" s="104">
        <v>4.3</v>
      </c>
      <c r="BU162" s="104">
        <v>8</v>
      </c>
      <c r="BV162" s="104">
        <v>4.9000000000000004</v>
      </c>
      <c r="BW162" s="104">
        <v>4.3</v>
      </c>
      <c r="BX162" s="104">
        <v>3.2</v>
      </c>
      <c r="BY162" s="104">
        <v>1.5</v>
      </c>
      <c r="BZ162" s="104">
        <v>3.3</v>
      </c>
      <c r="CA162" s="104">
        <v>3.4</v>
      </c>
      <c r="CB162" s="104">
        <v>17.7</v>
      </c>
      <c r="CC162" s="104">
        <v>66.599999999999994</v>
      </c>
      <c r="CD162" s="104">
        <v>15.700000000000001</v>
      </c>
    </row>
    <row r="163" spans="1:82" x14ac:dyDescent="0.25">
      <c r="A163" s="69" t="s">
        <v>1326</v>
      </c>
      <c r="B163" s="69" t="s">
        <v>1327</v>
      </c>
      <c r="C163" s="69" t="s">
        <v>1328</v>
      </c>
      <c r="D163" s="69" t="s">
        <v>669</v>
      </c>
      <c r="E163" s="69" t="s">
        <v>670</v>
      </c>
      <c r="F163" s="69" t="s">
        <v>542</v>
      </c>
      <c r="G163" s="69" t="s">
        <v>1329</v>
      </c>
      <c r="H163" s="69" t="s">
        <v>1330</v>
      </c>
      <c r="I163" s="115" t="s">
        <v>1330</v>
      </c>
      <c r="J163" s="69">
        <v>5456020</v>
      </c>
      <c r="K163" s="69" t="s">
        <v>250</v>
      </c>
      <c r="L163" s="98">
        <v>3.3176638774467127</v>
      </c>
      <c r="M163" s="92">
        <v>8737</v>
      </c>
      <c r="N163" s="70">
        <v>2633.4795575264934</v>
      </c>
      <c r="O163" s="92">
        <v>3666</v>
      </c>
      <c r="P163" s="70">
        <v>2.33</v>
      </c>
      <c r="Q163" s="92">
        <v>8552</v>
      </c>
      <c r="R163" s="92">
        <v>495</v>
      </c>
      <c r="S163" s="92">
        <v>183</v>
      </c>
      <c r="T163" s="92">
        <v>417</v>
      </c>
      <c r="U163" s="92">
        <v>513</v>
      </c>
      <c r="V163" s="92">
        <v>190</v>
      </c>
      <c r="W163" s="92">
        <v>270</v>
      </c>
      <c r="X163" s="92">
        <v>178</v>
      </c>
      <c r="Y163" s="92">
        <v>211</v>
      </c>
      <c r="Z163" s="92">
        <v>124</v>
      </c>
      <c r="AA163" s="92">
        <v>231</v>
      </c>
      <c r="AB163" s="92">
        <v>285</v>
      </c>
      <c r="AC163" s="92">
        <v>292</v>
      </c>
      <c r="AD163" s="92">
        <v>135</v>
      </c>
      <c r="AE163" s="92">
        <v>66</v>
      </c>
      <c r="AF163" s="92">
        <v>53</v>
      </c>
      <c r="AG163" s="92">
        <v>23</v>
      </c>
      <c r="AH163" s="70">
        <v>29.869067103109657</v>
      </c>
      <c r="AI163" s="70">
        <v>19.176213857064923</v>
      </c>
      <c r="AJ163" s="70">
        <v>21.358428805237317</v>
      </c>
      <c r="AK163" s="70">
        <v>6.30114566284779</v>
      </c>
      <c r="AL163" s="70">
        <v>23.295144571740316</v>
      </c>
      <c r="AM163" s="92">
        <v>19324</v>
      </c>
      <c r="AN163" s="92">
        <v>30409</v>
      </c>
      <c r="AO163" s="70">
        <v>67.021276595744681</v>
      </c>
      <c r="AP163" s="92">
        <v>3666</v>
      </c>
      <c r="AQ163" s="92">
        <v>656</v>
      </c>
      <c r="AR163" s="92">
        <v>2725</v>
      </c>
      <c r="AS163" s="92">
        <v>941</v>
      </c>
      <c r="AT163" s="92">
        <v>97</v>
      </c>
      <c r="AU163" s="92">
        <v>202</v>
      </c>
      <c r="AV163" s="92">
        <v>762</v>
      </c>
      <c r="AW163" s="92">
        <v>499</v>
      </c>
      <c r="AX163" s="92">
        <v>249</v>
      </c>
      <c r="AY163" s="92">
        <v>225</v>
      </c>
      <c r="AZ163" s="92">
        <v>332</v>
      </c>
      <c r="BA163" s="92">
        <v>159</v>
      </c>
      <c r="BB163" s="92">
        <v>22</v>
      </c>
      <c r="BC163" s="92">
        <v>396</v>
      </c>
      <c r="BD163" s="92">
        <v>113</v>
      </c>
      <c r="BE163" s="92">
        <v>7</v>
      </c>
      <c r="BF163" s="92">
        <v>569</v>
      </c>
      <c r="BG163" s="92">
        <v>0</v>
      </c>
      <c r="BH163" s="92">
        <v>0</v>
      </c>
      <c r="BI163" s="70">
        <v>27.714129841789415</v>
      </c>
      <c r="BJ163" s="104">
        <v>4.4000000000000004</v>
      </c>
      <c r="BK163" s="104">
        <v>4.9000000000000004</v>
      </c>
      <c r="BL163" s="104">
        <v>5.3</v>
      </c>
      <c r="BM163" s="104">
        <v>5.0999999999999996</v>
      </c>
      <c r="BN163" s="104">
        <v>5.2</v>
      </c>
      <c r="BO163" s="104">
        <v>5.6</v>
      </c>
      <c r="BP163" s="104">
        <v>3.2</v>
      </c>
      <c r="BQ163" s="104">
        <v>7.5</v>
      </c>
      <c r="BR163" s="104">
        <v>6.3</v>
      </c>
      <c r="BS163" s="104">
        <v>7.5</v>
      </c>
      <c r="BT163" s="104">
        <v>6</v>
      </c>
      <c r="BU163" s="104">
        <v>7</v>
      </c>
      <c r="BV163" s="104">
        <v>9.3000000000000007</v>
      </c>
      <c r="BW163" s="104">
        <v>7.7</v>
      </c>
      <c r="BX163" s="104">
        <v>4.3</v>
      </c>
      <c r="BY163" s="104">
        <v>4.0999999999999996</v>
      </c>
      <c r="BZ163" s="104">
        <v>3.5</v>
      </c>
      <c r="CA163" s="104">
        <v>2.9</v>
      </c>
      <c r="CB163" s="104">
        <v>14.600000000000001</v>
      </c>
      <c r="CC163" s="104">
        <v>62.7</v>
      </c>
      <c r="CD163" s="104">
        <v>22.5</v>
      </c>
    </row>
    <row r="164" spans="1:82" s="11" customFormat="1" x14ac:dyDescent="0.25">
      <c r="A164" s="73" t="s">
        <v>1771</v>
      </c>
      <c r="B164" s="73" t="s">
        <v>1772</v>
      </c>
      <c r="C164" s="73" t="s">
        <v>1776</v>
      </c>
      <c r="D164" s="73" t="s">
        <v>669</v>
      </c>
      <c r="E164" s="73" t="s">
        <v>670</v>
      </c>
      <c r="F164" s="73" t="s">
        <v>542</v>
      </c>
      <c r="G164" s="73" t="s">
        <v>1774</v>
      </c>
      <c r="H164" s="73" t="s">
        <v>1775</v>
      </c>
      <c r="I164" s="117" t="s">
        <v>2142</v>
      </c>
      <c r="J164" s="73">
        <v>5486452</v>
      </c>
      <c r="K164" s="73" t="s">
        <v>335</v>
      </c>
      <c r="L164" s="100">
        <v>0.20591243816744156</v>
      </c>
      <c r="M164" s="94">
        <v>359</v>
      </c>
      <c r="N164" s="74">
        <v>1743.4595170403081</v>
      </c>
      <c r="O164" s="94">
        <v>160</v>
      </c>
      <c r="P164" s="74">
        <v>2.14</v>
      </c>
      <c r="Q164" s="94">
        <v>342</v>
      </c>
      <c r="R164" s="94">
        <v>18</v>
      </c>
      <c r="S164" s="94">
        <v>12</v>
      </c>
      <c r="T164" s="94">
        <v>10</v>
      </c>
      <c r="U164" s="94">
        <v>10</v>
      </c>
      <c r="V164" s="94">
        <v>9</v>
      </c>
      <c r="W164" s="94">
        <v>10</v>
      </c>
      <c r="X164" s="94">
        <v>8</v>
      </c>
      <c r="Y164" s="94">
        <v>9</v>
      </c>
      <c r="Z164" s="94">
        <v>7</v>
      </c>
      <c r="AA164" s="94">
        <v>9</v>
      </c>
      <c r="AB164" s="94">
        <v>15</v>
      </c>
      <c r="AC164" s="94">
        <v>16</v>
      </c>
      <c r="AD164" s="94">
        <v>10</v>
      </c>
      <c r="AE164" s="94">
        <v>6</v>
      </c>
      <c r="AF164" s="94">
        <v>5</v>
      </c>
      <c r="AG164" s="94">
        <v>5</v>
      </c>
      <c r="AH164" s="74">
        <v>25</v>
      </c>
      <c r="AI164" s="74">
        <v>11.875</v>
      </c>
      <c r="AJ164" s="74">
        <v>21.25</v>
      </c>
      <c r="AK164" s="74">
        <v>5.625</v>
      </c>
      <c r="AL164" s="74">
        <v>35.625</v>
      </c>
      <c r="AM164" s="94">
        <v>28745</v>
      </c>
      <c r="AN164" s="94">
        <v>41171</v>
      </c>
      <c r="AO164" s="74">
        <v>53.75</v>
      </c>
      <c r="AP164" s="94">
        <v>160</v>
      </c>
      <c r="AQ164" s="94">
        <v>32</v>
      </c>
      <c r="AR164" s="94">
        <v>101</v>
      </c>
      <c r="AS164" s="94">
        <v>59</v>
      </c>
      <c r="AT164" s="94">
        <v>5</v>
      </c>
      <c r="AU164" s="94">
        <v>7</v>
      </c>
      <c r="AV164" s="94">
        <v>26</v>
      </c>
      <c r="AW164" s="94">
        <v>11</v>
      </c>
      <c r="AX164" s="94">
        <v>6</v>
      </c>
      <c r="AY164" s="94">
        <v>11</v>
      </c>
      <c r="AZ164" s="94">
        <v>12</v>
      </c>
      <c r="BA164" s="94">
        <v>9</v>
      </c>
      <c r="BB164" s="94">
        <v>2</v>
      </c>
      <c r="BC164" s="94">
        <v>21</v>
      </c>
      <c r="BD164" s="94">
        <v>3</v>
      </c>
      <c r="BE164" s="94">
        <v>1</v>
      </c>
      <c r="BF164" s="94">
        <v>39</v>
      </c>
      <c r="BG164" s="94">
        <v>2</v>
      </c>
      <c r="BH164" s="94">
        <v>0</v>
      </c>
      <c r="BI164" s="74">
        <v>25</v>
      </c>
      <c r="BJ164" s="106">
        <v>5.5</v>
      </c>
      <c r="BK164" s="106">
        <v>4.8</v>
      </c>
      <c r="BL164" s="106">
        <v>5.2</v>
      </c>
      <c r="BM164" s="106">
        <v>6</v>
      </c>
      <c r="BN164" s="106">
        <v>5.9</v>
      </c>
      <c r="BO164" s="106">
        <v>5.6</v>
      </c>
      <c r="BP164" s="106">
        <v>5.5</v>
      </c>
      <c r="BQ164" s="106">
        <v>5.8</v>
      </c>
      <c r="BR164" s="106">
        <v>5.7</v>
      </c>
      <c r="BS164" s="106">
        <v>5.4</v>
      </c>
      <c r="BT164" s="106">
        <v>6.6</v>
      </c>
      <c r="BU164" s="106">
        <v>7.3</v>
      </c>
      <c r="BV164" s="106">
        <v>8.3000000000000007</v>
      </c>
      <c r="BW164" s="106">
        <v>6.7</v>
      </c>
      <c r="BX164" s="106">
        <v>4.5999999999999996</v>
      </c>
      <c r="BY164" s="106">
        <v>4</v>
      </c>
      <c r="BZ164" s="106">
        <v>3.3</v>
      </c>
      <c r="CA164" s="106">
        <v>3.9</v>
      </c>
      <c r="CB164" s="106">
        <v>15.5</v>
      </c>
      <c r="CC164" s="106">
        <v>62.099999999999994</v>
      </c>
      <c r="CD164" s="106">
        <v>22.5</v>
      </c>
    </row>
    <row r="165" spans="1:82" s="19" customFormat="1" x14ac:dyDescent="0.25">
      <c r="A165" s="75" t="s">
        <v>54</v>
      </c>
      <c r="B165" s="76" t="s">
        <v>2118</v>
      </c>
      <c r="C165" s="75"/>
      <c r="D165" s="75"/>
      <c r="E165" s="75"/>
      <c r="F165" s="75"/>
      <c r="G165" s="75"/>
      <c r="H165" s="75"/>
      <c r="I165" s="116"/>
      <c r="J165" s="75">
        <v>54051</v>
      </c>
      <c r="K165" s="75" t="s">
        <v>53</v>
      </c>
      <c r="L165" s="99">
        <v>311.65229194105433</v>
      </c>
      <c r="M165" s="93">
        <v>32006</v>
      </c>
      <c r="N165" s="77">
        <v>102.69778476730596</v>
      </c>
      <c r="O165" s="93">
        <v>12695</v>
      </c>
      <c r="P165" s="77">
        <v>2.4900000000000002</v>
      </c>
      <c r="Q165" s="93">
        <v>31586</v>
      </c>
      <c r="R165" s="93">
        <v>1166</v>
      </c>
      <c r="S165" s="93">
        <v>486</v>
      </c>
      <c r="T165" s="93">
        <v>1037</v>
      </c>
      <c r="U165" s="93">
        <v>1104</v>
      </c>
      <c r="V165" s="93">
        <v>661</v>
      </c>
      <c r="W165" s="93">
        <v>720</v>
      </c>
      <c r="X165" s="93">
        <v>663</v>
      </c>
      <c r="Y165" s="93">
        <v>681</v>
      </c>
      <c r="Z165" s="93">
        <v>529</v>
      </c>
      <c r="AA165" s="93">
        <v>1031</v>
      </c>
      <c r="AB165" s="93">
        <v>1266</v>
      </c>
      <c r="AC165" s="93">
        <v>1439</v>
      </c>
      <c r="AD165" s="93">
        <v>904</v>
      </c>
      <c r="AE165" s="93">
        <v>428</v>
      </c>
      <c r="AF165" s="93">
        <v>275</v>
      </c>
      <c r="AG165" s="93">
        <v>305</v>
      </c>
      <c r="AH165" s="77">
        <v>21.181567546278064</v>
      </c>
      <c r="AI165" s="77">
        <v>13.903111461205198</v>
      </c>
      <c r="AJ165" s="77">
        <v>20.425364316660101</v>
      </c>
      <c r="AK165" s="77">
        <v>8.1213076014178807</v>
      </c>
      <c r="AL165" s="77">
        <v>36.368649074438757</v>
      </c>
      <c r="AM165" s="93">
        <v>24043</v>
      </c>
      <c r="AN165" s="93">
        <v>42473</v>
      </c>
      <c r="AO165" s="77">
        <v>51.3430484442694</v>
      </c>
      <c r="AP165" s="93">
        <v>12695</v>
      </c>
      <c r="AQ165" s="93">
        <v>3090</v>
      </c>
      <c r="AR165" s="93">
        <v>9924</v>
      </c>
      <c r="AS165" s="93">
        <v>2771</v>
      </c>
      <c r="AT165" s="93">
        <v>326</v>
      </c>
      <c r="AU165" s="93">
        <v>510</v>
      </c>
      <c r="AV165" s="93">
        <v>1584</v>
      </c>
      <c r="AW165" s="93">
        <v>1272</v>
      </c>
      <c r="AX165" s="93">
        <v>609</v>
      </c>
      <c r="AY165" s="93">
        <v>522</v>
      </c>
      <c r="AZ165" s="93">
        <v>1303</v>
      </c>
      <c r="BA165" s="93">
        <v>396</v>
      </c>
      <c r="BB165" s="93">
        <v>113</v>
      </c>
      <c r="BC165" s="93">
        <v>1852</v>
      </c>
      <c r="BD165" s="93">
        <v>376</v>
      </c>
      <c r="BE165" s="93">
        <v>50</v>
      </c>
      <c r="BF165" s="93">
        <v>3118</v>
      </c>
      <c r="BG165" s="93">
        <v>192</v>
      </c>
      <c r="BH165" s="93">
        <v>0</v>
      </c>
      <c r="BI165" s="77">
        <v>17.873178416699488</v>
      </c>
      <c r="BJ165" s="105">
        <v>5.2</v>
      </c>
      <c r="BK165" s="105">
        <v>5.2</v>
      </c>
      <c r="BL165" s="105">
        <v>6.3</v>
      </c>
      <c r="BM165" s="105">
        <v>5.5</v>
      </c>
      <c r="BN165" s="105">
        <v>5.4</v>
      </c>
      <c r="BO165" s="105">
        <v>5.5</v>
      </c>
      <c r="BP165" s="105">
        <v>5.2</v>
      </c>
      <c r="BQ165" s="105">
        <v>5.9</v>
      </c>
      <c r="BR165" s="105">
        <v>5.8</v>
      </c>
      <c r="BS165" s="105">
        <v>6.3</v>
      </c>
      <c r="BT165" s="105">
        <v>7.3</v>
      </c>
      <c r="BU165" s="105">
        <v>7.4</v>
      </c>
      <c r="BV165" s="105">
        <v>8.8000000000000007</v>
      </c>
      <c r="BW165" s="105">
        <v>6.7</v>
      </c>
      <c r="BX165" s="105">
        <v>5.0999999999999996</v>
      </c>
      <c r="BY165" s="105">
        <v>3.6</v>
      </c>
      <c r="BZ165" s="105">
        <v>2.6</v>
      </c>
      <c r="CA165" s="105">
        <v>2.2000000000000002</v>
      </c>
      <c r="CB165" s="105">
        <v>16.7</v>
      </c>
      <c r="CC165" s="105">
        <v>63.099999999999994</v>
      </c>
      <c r="CD165" s="105">
        <v>20.2</v>
      </c>
    </row>
    <row r="166" spans="1:82" s="82" customFormat="1" x14ac:dyDescent="0.25">
      <c r="A166" s="80" t="s">
        <v>1932</v>
      </c>
      <c r="B166" s="80" t="s">
        <v>1933</v>
      </c>
      <c r="C166" s="80" t="s">
        <v>1934</v>
      </c>
      <c r="D166" s="80" t="s">
        <v>1078</v>
      </c>
      <c r="E166" s="80" t="s">
        <v>1079</v>
      </c>
      <c r="F166" s="80" t="s">
        <v>542</v>
      </c>
      <c r="G166" s="80" t="s">
        <v>1935</v>
      </c>
      <c r="H166" s="80" t="s">
        <v>1936</v>
      </c>
      <c r="I166" s="114" t="s">
        <v>1936</v>
      </c>
      <c r="J166" s="80" t="s">
        <v>2111</v>
      </c>
      <c r="K166" s="80" t="s">
        <v>2111</v>
      </c>
      <c r="L166" s="97">
        <v>437.83433299290016</v>
      </c>
      <c r="M166" s="91">
        <v>19503</v>
      </c>
      <c r="N166" s="81">
        <v>44.54424546079683</v>
      </c>
      <c r="O166" s="91">
        <v>7728</v>
      </c>
      <c r="P166" s="81">
        <v>2.4407349896480333</v>
      </c>
      <c r="Q166" s="91">
        <v>18862</v>
      </c>
      <c r="R166" s="91">
        <v>570</v>
      </c>
      <c r="S166" s="91">
        <v>414</v>
      </c>
      <c r="T166" s="91">
        <v>608</v>
      </c>
      <c r="U166" s="91">
        <v>699</v>
      </c>
      <c r="V166" s="91">
        <v>473</v>
      </c>
      <c r="W166" s="91">
        <v>306</v>
      </c>
      <c r="X166" s="91">
        <v>482</v>
      </c>
      <c r="Y166" s="91">
        <v>302</v>
      </c>
      <c r="Z166" s="91">
        <v>405</v>
      </c>
      <c r="AA166" s="91">
        <v>797</v>
      </c>
      <c r="AB166" s="91">
        <v>849</v>
      </c>
      <c r="AC166" s="91">
        <v>740</v>
      </c>
      <c r="AD166" s="91">
        <v>438</v>
      </c>
      <c r="AE166" s="91">
        <v>323</v>
      </c>
      <c r="AF166" s="91">
        <v>267</v>
      </c>
      <c r="AG166" s="91">
        <v>55</v>
      </c>
      <c r="AH166" s="81">
        <v>20.600414078674948</v>
      </c>
      <c r="AI166" s="81">
        <v>15.165631469979296</v>
      </c>
      <c r="AJ166" s="81">
        <v>19.345238095238095</v>
      </c>
      <c r="AK166" s="81">
        <v>10.313146997929607</v>
      </c>
      <c r="AL166" s="81">
        <v>34.575569358178058</v>
      </c>
      <c r="AM166" s="91">
        <v>21094</v>
      </c>
      <c r="AN166" s="91">
        <v>38977</v>
      </c>
      <c r="AO166" s="81">
        <v>49.870600414078673</v>
      </c>
      <c r="AP166" s="91">
        <v>7728</v>
      </c>
      <c r="AQ166" s="91">
        <v>1341</v>
      </c>
      <c r="AR166" s="91">
        <v>6191</v>
      </c>
      <c r="AS166" s="91">
        <v>1537</v>
      </c>
      <c r="AT166" s="91">
        <v>359</v>
      </c>
      <c r="AU166" s="91">
        <v>201</v>
      </c>
      <c r="AV166" s="91">
        <v>731</v>
      </c>
      <c r="AW166" s="91">
        <v>556</v>
      </c>
      <c r="AX166" s="91">
        <v>399</v>
      </c>
      <c r="AY166" s="91">
        <v>370</v>
      </c>
      <c r="AZ166" s="91">
        <v>789</v>
      </c>
      <c r="BA166" s="91">
        <v>169</v>
      </c>
      <c r="BB166" s="91">
        <v>65</v>
      </c>
      <c r="BC166" s="91">
        <v>1371</v>
      </c>
      <c r="BD166" s="91">
        <v>186</v>
      </c>
      <c r="BE166" s="91">
        <v>0</v>
      </c>
      <c r="BF166" s="91">
        <v>1621</v>
      </c>
      <c r="BG166" s="91">
        <v>106</v>
      </c>
      <c r="BH166" s="91">
        <v>8</v>
      </c>
      <c r="BI166" s="81">
        <v>15.191511387163562</v>
      </c>
      <c r="BJ166" s="103">
        <v>5.4</v>
      </c>
      <c r="BK166" s="103">
        <v>6.5</v>
      </c>
      <c r="BL166" s="103">
        <v>5.3</v>
      </c>
      <c r="BM166" s="103">
        <v>5.6</v>
      </c>
      <c r="BN166" s="103">
        <v>5.2</v>
      </c>
      <c r="BO166" s="103">
        <v>5.5</v>
      </c>
      <c r="BP166" s="103">
        <v>5.5</v>
      </c>
      <c r="BQ166" s="103">
        <v>6.6</v>
      </c>
      <c r="BR166" s="103">
        <v>5.9</v>
      </c>
      <c r="BS166" s="103">
        <v>6.1</v>
      </c>
      <c r="BT166" s="103">
        <v>7.2</v>
      </c>
      <c r="BU166" s="103">
        <v>8.9</v>
      </c>
      <c r="BV166" s="103">
        <v>7.1</v>
      </c>
      <c r="BW166" s="103">
        <v>6</v>
      </c>
      <c r="BX166" s="103">
        <v>5.3</v>
      </c>
      <c r="BY166" s="103">
        <v>3.6</v>
      </c>
      <c r="BZ166" s="103">
        <v>2.6</v>
      </c>
      <c r="CA166" s="103">
        <v>2</v>
      </c>
      <c r="CB166" s="103">
        <v>17.2</v>
      </c>
      <c r="CC166" s="103">
        <v>63.6</v>
      </c>
      <c r="CD166" s="103">
        <v>19.5</v>
      </c>
    </row>
    <row r="167" spans="1:82" x14ac:dyDescent="0.25">
      <c r="A167" s="69" t="s">
        <v>1075</v>
      </c>
      <c r="B167" s="69" t="s">
        <v>1076</v>
      </c>
      <c r="C167" s="69" t="s">
        <v>1077</v>
      </c>
      <c r="D167" s="69" t="s">
        <v>1078</v>
      </c>
      <c r="E167" s="69" t="s">
        <v>1079</v>
      </c>
      <c r="F167" s="69" t="s">
        <v>542</v>
      </c>
      <c r="G167" s="69" t="s">
        <v>1080</v>
      </c>
      <c r="H167" s="69" t="s">
        <v>1081</v>
      </c>
      <c r="I167" s="115" t="s">
        <v>1081</v>
      </c>
      <c r="J167" s="69">
        <v>5435500</v>
      </c>
      <c r="K167" s="69" t="s">
        <v>203</v>
      </c>
      <c r="L167" s="98">
        <v>1.2378176346390917</v>
      </c>
      <c r="M167" s="92">
        <v>704</v>
      </c>
      <c r="N167" s="70">
        <v>568.74290711269759</v>
      </c>
      <c r="O167" s="92">
        <v>311</v>
      </c>
      <c r="P167" s="70">
        <v>2.2599999999999998</v>
      </c>
      <c r="Q167" s="92">
        <v>704</v>
      </c>
      <c r="R167" s="92">
        <v>28</v>
      </c>
      <c r="S167" s="92">
        <v>33</v>
      </c>
      <c r="T167" s="92">
        <v>27</v>
      </c>
      <c r="U167" s="92">
        <v>21</v>
      </c>
      <c r="V167" s="92">
        <v>4</v>
      </c>
      <c r="W167" s="92">
        <v>32</v>
      </c>
      <c r="X167" s="92">
        <v>39</v>
      </c>
      <c r="Y167" s="92">
        <v>22</v>
      </c>
      <c r="Z167" s="92">
        <v>5</v>
      </c>
      <c r="AA167" s="92">
        <v>32</v>
      </c>
      <c r="AB167" s="92">
        <v>35</v>
      </c>
      <c r="AC167" s="92">
        <v>18</v>
      </c>
      <c r="AD167" s="92">
        <v>8</v>
      </c>
      <c r="AE167" s="92">
        <v>4</v>
      </c>
      <c r="AF167" s="92">
        <v>3</v>
      </c>
      <c r="AG167" s="92">
        <v>0</v>
      </c>
      <c r="AH167" s="70">
        <v>28.29581993569132</v>
      </c>
      <c r="AI167" s="70">
        <v>8.0385852090032159</v>
      </c>
      <c r="AJ167" s="70">
        <v>31.511254019292608</v>
      </c>
      <c r="AK167" s="70">
        <v>10.289389067524116</v>
      </c>
      <c r="AL167" s="70">
        <v>21.864951768488748</v>
      </c>
      <c r="AM167" s="92">
        <v>18587</v>
      </c>
      <c r="AN167" s="92">
        <v>36193</v>
      </c>
      <c r="AO167" s="70">
        <v>66.237942122186496</v>
      </c>
      <c r="AP167" s="92">
        <v>311</v>
      </c>
      <c r="AQ167" s="92">
        <v>80</v>
      </c>
      <c r="AR167" s="92">
        <v>238</v>
      </c>
      <c r="AS167" s="92">
        <v>73</v>
      </c>
      <c r="AT167" s="92">
        <v>25</v>
      </c>
      <c r="AU167" s="92">
        <v>0</v>
      </c>
      <c r="AV167" s="92">
        <v>56</v>
      </c>
      <c r="AW167" s="92">
        <v>26</v>
      </c>
      <c r="AX167" s="92">
        <v>9</v>
      </c>
      <c r="AY167" s="92">
        <v>22</v>
      </c>
      <c r="AZ167" s="92">
        <v>33</v>
      </c>
      <c r="BA167" s="92">
        <v>4</v>
      </c>
      <c r="BB167" s="92">
        <v>18</v>
      </c>
      <c r="BC167" s="92">
        <v>60</v>
      </c>
      <c r="BD167" s="92">
        <v>7</v>
      </c>
      <c r="BE167" s="92">
        <v>0</v>
      </c>
      <c r="BF167" s="92">
        <v>23</v>
      </c>
      <c r="BG167" s="92">
        <v>0</v>
      </c>
      <c r="BH167" s="92">
        <v>0</v>
      </c>
      <c r="BI167" s="70">
        <v>30.868167202572351</v>
      </c>
      <c r="BJ167" s="104">
        <v>1.7</v>
      </c>
      <c r="BK167" s="104">
        <v>10.8</v>
      </c>
      <c r="BL167" s="104">
        <v>4</v>
      </c>
      <c r="BM167" s="104">
        <v>5.4</v>
      </c>
      <c r="BN167" s="104">
        <v>3.4</v>
      </c>
      <c r="BO167" s="104">
        <v>1.4</v>
      </c>
      <c r="BP167" s="104">
        <v>8.6999999999999993</v>
      </c>
      <c r="BQ167" s="104">
        <v>6.4</v>
      </c>
      <c r="BR167" s="104">
        <v>5.4</v>
      </c>
      <c r="BS167" s="104">
        <v>5.4</v>
      </c>
      <c r="BT167" s="104">
        <v>11.1</v>
      </c>
      <c r="BU167" s="104">
        <v>11.1</v>
      </c>
      <c r="BV167" s="104">
        <v>8.1999999999999993</v>
      </c>
      <c r="BW167" s="104">
        <v>1.7</v>
      </c>
      <c r="BX167" s="104">
        <v>4</v>
      </c>
      <c r="BY167" s="104">
        <v>7.4</v>
      </c>
      <c r="BZ167" s="104">
        <v>1.3</v>
      </c>
      <c r="CA167" s="104">
        <v>2.7</v>
      </c>
      <c r="CB167" s="104">
        <v>16.5</v>
      </c>
      <c r="CC167" s="104">
        <v>66.5</v>
      </c>
      <c r="CD167" s="104">
        <v>17.100000000000001</v>
      </c>
    </row>
    <row r="168" spans="1:82" x14ac:dyDescent="0.25">
      <c r="A168" s="69" t="s">
        <v>1089</v>
      </c>
      <c r="B168" s="69" t="s">
        <v>1090</v>
      </c>
      <c r="C168" s="69" t="s">
        <v>1091</v>
      </c>
      <c r="D168" s="69" t="s">
        <v>1078</v>
      </c>
      <c r="E168" s="69" t="s">
        <v>1079</v>
      </c>
      <c r="F168" s="69" t="s">
        <v>542</v>
      </c>
      <c r="G168" s="69" t="s">
        <v>1092</v>
      </c>
      <c r="H168" s="69" t="s">
        <v>1093</v>
      </c>
      <c r="I168" s="115" t="s">
        <v>1093</v>
      </c>
      <c r="J168" s="69">
        <v>5436436</v>
      </c>
      <c r="K168" s="69" t="s">
        <v>205</v>
      </c>
      <c r="L168" s="98">
        <v>0.46518608467543854</v>
      </c>
      <c r="M168" s="92">
        <v>231</v>
      </c>
      <c r="N168" s="70">
        <v>496.57547293395345</v>
      </c>
      <c r="O168" s="92">
        <v>85</v>
      </c>
      <c r="P168" s="70">
        <v>2.72</v>
      </c>
      <c r="Q168" s="92">
        <v>231</v>
      </c>
      <c r="R168" s="92">
        <v>5</v>
      </c>
      <c r="S168" s="92">
        <v>11</v>
      </c>
      <c r="T168" s="92">
        <v>13</v>
      </c>
      <c r="U168" s="92">
        <v>10</v>
      </c>
      <c r="V168" s="92">
        <v>5</v>
      </c>
      <c r="W168" s="92">
        <v>3</v>
      </c>
      <c r="X168" s="92">
        <v>7</v>
      </c>
      <c r="Y168" s="92">
        <v>7</v>
      </c>
      <c r="Z168" s="92">
        <v>8</v>
      </c>
      <c r="AA168" s="92">
        <v>8</v>
      </c>
      <c r="AB168" s="92">
        <v>6</v>
      </c>
      <c r="AC168" s="92">
        <v>2</v>
      </c>
      <c r="AD168" s="92">
        <v>0</v>
      </c>
      <c r="AE168" s="92">
        <v>0</v>
      </c>
      <c r="AF168" s="92">
        <v>0</v>
      </c>
      <c r="AG168" s="92">
        <v>0</v>
      </c>
      <c r="AH168" s="70">
        <v>34.117647058823529</v>
      </c>
      <c r="AI168" s="70">
        <v>17.647058823529413</v>
      </c>
      <c r="AJ168" s="70">
        <v>29.411764705882355</v>
      </c>
      <c r="AK168" s="70">
        <v>9.4117647058823533</v>
      </c>
      <c r="AL168" s="70">
        <v>9.4117647058823533</v>
      </c>
      <c r="AM168" s="92">
        <v>11563</v>
      </c>
      <c r="AN168" s="92">
        <v>26750</v>
      </c>
      <c r="AO168" s="70">
        <v>71.764705882352942</v>
      </c>
      <c r="AP168" s="92">
        <v>85</v>
      </c>
      <c r="AQ168" s="92">
        <v>21</v>
      </c>
      <c r="AR168" s="92">
        <v>63</v>
      </c>
      <c r="AS168" s="92">
        <v>22</v>
      </c>
      <c r="AT168" s="92">
        <v>0</v>
      </c>
      <c r="AU168" s="92">
        <v>11</v>
      </c>
      <c r="AV168" s="92">
        <v>18</v>
      </c>
      <c r="AW168" s="92">
        <v>6</v>
      </c>
      <c r="AX168" s="92">
        <v>5</v>
      </c>
      <c r="AY168" s="92">
        <v>4</v>
      </c>
      <c r="AZ168" s="92">
        <v>22</v>
      </c>
      <c r="BA168" s="92">
        <v>0</v>
      </c>
      <c r="BB168" s="92">
        <v>0</v>
      </c>
      <c r="BC168" s="92">
        <v>14</v>
      </c>
      <c r="BD168" s="92">
        <v>0</v>
      </c>
      <c r="BE168" s="92">
        <v>0</v>
      </c>
      <c r="BF168" s="92">
        <v>2</v>
      </c>
      <c r="BG168" s="92">
        <v>0</v>
      </c>
      <c r="BH168" s="92">
        <v>0</v>
      </c>
      <c r="BI168" s="70">
        <v>25.882352941176475</v>
      </c>
      <c r="BJ168" s="104">
        <v>8.6999999999999993</v>
      </c>
      <c r="BK168" s="104">
        <v>4.8</v>
      </c>
      <c r="BL168" s="104">
        <v>5.6</v>
      </c>
      <c r="BM168" s="104">
        <v>2.2000000000000002</v>
      </c>
      <c r="BN168" s="104">
        <v>9.5</v>
      </c>
      <c r="BO168" s="104">
        <v>7.8</v>
      </c>
      <c r="BP168" s="104">
        <v>5.2</v>
      </c>
      <c r="BQ168" s="104">
        <v>5.2</v>
      </c>
      <c r="BR168" s="104">
        <v>3.9</v>
      </c>
      <c r="BS168" s="104">
        <v>3</v>
      </c>
      <c r="BT168" s="104">
        <v>4.3</v>
      </c>
      <c r="BU168" s="104">
        <v>8.6999999999999993</v>
      </c>
      <c r="BV168" s="104">
        <v>7.8</v>
      </c>
      <c r="BW168" s="104">
        <v>10.4</v>
      </c>
      <c r="BX168" s="104">
        <v>3</v>
      </c>
      <c r="BY168" s="104">
        <v>3</v>
      </c>
      <c r="BZ168" s="104">
        <v>5.6</v>
      </c>
      <c r="CA168" s="104">
        <v>1.3</v>
      </c>
      <c r="CB168" s="104">
        <v>19.100000000000001</v>
      </c>
      <c r="CC168" s="104">
        <v>57.599999999999994</v>
      </c>
      <c r="CD168" s="104">
        <v>23.3</v>
      </c>
    </row>
    <row r="169" spans="1:82" x14ac:dyDescent="0.25">
      <c r="A169" s="69" t="s">
        <v>1182</v>
      </c>
      <c r="B169" s="69" t="s">
        <v>1183</v>
      </c>
      <c r="C169" s="69" t="s">
        <v>1184</v>
      </c>
      <c r="D169" s="69" t="s">
        <v>1078</v>
      </c>
      <c r="E169" s="69" t="s">
        <v>1079</v>
      </c>
      <c r="F169" s="69" t="s">
        <v>542</v>
      </c>
      <c r="G169" s="69" t="s">
        <v>1185</v>
      </c>
      <c r="H169" s="69" t="s">
        <v>1186</v>
      </c>
      <c r="I169" s="115" t="s">
        <v>1186</v>
      </c>
      <c r="J169" s="69">
        <v>5446300</v>
      </c>
      <c r="K169" s="69" t="s">
        <v>222</v>
      </c>
      <c r="L169" s="98">
        <v>0.37363055423005748</v>
      </c>
      <c r="M169" s="92">
        <v>205</v>
      </c>
      <c r="N169" s="70">
        <v>548.67033137170654</v>
      </c>
      <c r="O169" s="92">
        <v>77</v>
      </c>
      <c r="P169" s="70">
        <v>2.66</v>
      </c>
      <c r="Q169" s="92">
        <v>205</v>
      </c>
      <c r="R169" s="92">
        <v>6</v>
      </c>
      <c r="S169" s="92">
        <v>1</v>
      </c>
      <c r="T169" s="92">
        <v>8</v>
      </c>
      <c r="U169" s="92">
        <v>0</v>
      </c>
      <c r="V169" s="92">
        <v>18</v>
      </c>
      <c r="W169" s="92">
        <v>11</v>
      </c>
      <c r="X169" s="92">
        <v>7</v>
      </c>
      <c r="Y169" s="92">
        <v>0</v>
      </c>
      <c r="Z169" s="92">
        <v>6</v>
      </c>
      <c r="AA169" s="92">
        <v>5</v>
      </c>
      <c r="AB169" s="92">
        <v>1</v>
      </c>
      <c r="AC169" s="92">
        <v>12</v>
      </c>
      <c r="AD169" s="92">
        <v>2</v>
      </c>
      <c r="AE169" s="92">
        <v>0</v>
      </c>
      <c r="AF169" s="92">
        <v>0</v>
      </c>
      <c r="AG169" s="92">
        <v>0</v>
      </c>
      <c r="AH169" s="70">
        <v>19.480519480519483</v>
      </c>
      <c r="AI169" s="70">
        <v>23.376623376623375</v>
      </c>
      <c r="AJ169" s="70">
        <v>31.168831168831169</v>
      </c>
      <c r="AK169" s="70">
        <v>6.4935064935064926</v>
      </c>
      <c r="AL169" s="70">
        <v>19.480519480519483</v>
      </c>
      <c r="AM169" s="92">
        <v>15536</v>
      </c>
      <c r="AN169" s="92">
        <v>31375</v>
      </c>
      <c r="AO169" s="70">
        <v>66.233766233766232</v>
      </c>
      <c r="AP169" s="92">
        <v>77</v>
      </c>
      <c r="AQ169" s="92">
        <v>40</v>
      </c>
      <c r="AR169" s="92">
        <v>62</v>
      </c>
      <c r="AS169" s="92">
        <v>15</v>
      </c>
      <c r="AT169" s="92">
        <v>0</v>
      </c>
      <c r="AU169" s="92">
        <v>3</v>
      </c>
      <c r="AV169" s="92">
        <v>10</v>
      </c>
      <c r="AW169" s="92">
        <v>5</v>
      </c>
      <c r="AX169" s="92">
        <v>3</v>
      </c>
      <c r="AY169" s="92">
        <v>6</v>
      </c>
      <c r="AZ169" s="92">
        <v>7</v>
      </c>
      <c r="BA169" s="92">
        <v>6</v>
      </c>
      <c r="BB169" s="92">
        <v>0</v>
      </c>
      <c r="BC169" s="92">
        <v>6</v>
      </c>
      <c r="BD169" s="92">
        <v>0</v>
      </c>
      <c r="BE169" s="92">
        <v>0</v>
      </c>
      <c r="BF169" s="92">
        <v>14</v>
      </c>
      <c r="BG169" s="92">
        <v>0</v>
      </c>
      <c r="BH169" s="92">
        <v>0</v>
      </c>
      <c r="BI169" s="70">
        <v>20.779220779220779</v>
      </c>
      <c r="BJ169" s="104">
        <v>18.5</v>
      </c>
      <c r="BK169" s="104">
        <v>0</v>
      </c>
      <c r="BL169" s="104">
        <v>6.3</v>
      </c>
      <c r="BM169" s="104">
        <v>1.5</v>
      </c>
      <c r="BN169" s="104">
        <v>8.8000000000000007</v>
      </c>
      <c r="BO169" s="104">
        <v>7.3</v>
      </c>
      <c r="BP169" s="104">
        <v>7.8</v>
      </c>
      <c r="BQ169" s="104">
        <v>4.9000000000000004</v>
      </c>
      <c r="BR169" s="104">
        <v>7.8</v>
      </c>
      <c r="BS169" s="104">
        <v>8.3000000000000007</v>
      </c>
      <c r="BT169" s="104">
        <v>2.9</v>
      </c>
      <c r="BU169" s="104">
        <v>5.4</v>
      </c>
      <c r="BV169" s="104">
        <v>7.3</v>
      </c>
      <c r="BW169" s="104">
        <v>0.5</v>
      </c>
      <c r="BX169" s="104">
        <v>3.4</v>
      </c>
      <c r="BY169" s="104">
        <v>2.9</v>
      </c>
      <c r="BZ169" s="104">
        <v>2.4</v>
      </c>
      <c r="CA169" s="104">
        <v>3.9</v>
      </c>
      <c r="CB169" s="104">
        <v>24.8</v>
      </c>
      <c r="CC169" s="104">
        <v>62</v>
      </c>
      <c r="CD169" s="104">
        <v>13.1</v>
      </c>
    </row>
    <row r="170" spans="1:82" x14ac:dyDescent="0.25">
      <c r="A170" s="69" t="s">
        <v>1252</v>
      </c>
      <c r="B170" s="69" t="s">
        <v>1253</v>
      </c>
      <c r="C170" s="69" t="s">
        <v>1254</v>
      </c>
      <c r="D170" s="69" t="s">
        <v>1078</v>
      </c>
      <c r="E170" s="69" t="s">
        <v>1079</v>
      </c>
      <c r="F170" s="69" t="s">
        <v>542</v>
      </c>
      <c r="G170" s="69" t="s">
        <v>1255</v>
      </c>
      <c r="H170" s="69" t="s">
        <v>1256</v>
      </c>
      <c r="I170" s="115" t="s">
        <v>1256</v>
      </c>
      <c r="J170" s="69">
        <v>5452180</v>
      </c>
      <c r="K170" s="69" t="s">
        <v>236</v>
      </c>
      <c r="L170" s="98">
        <v>0.58435746946589717</v>
      </c>
      <c r="M170" s="92">
        <v>824</v>
      </c>
      <c r="N170" s="70">
        <v>1410.0957770816829</v>
      </c>
      <c r="O170" s="92">
        <v>411</v>
      </c>
      <c r="P170" s="70">
        <v>2</v>
      </c>
      <c r="Q170" s="92">
        <v>824</v>
      </c>
      <c r="R170" s="92">
        <v>75</v>
      </c>
      <c r="S170" s="92">
        <v>56</v>
      </c>
      <c r="T170" s="92">
        <v>10</v>
      </c>
      <c r="U170" s="92">
        <v>25</v>
      </c>
      <c r="V170" s="92">
        <v>47</v>
      </c>
      <c r="W170" s="92">
        <v>4</v>
      </c>
      <c r="X170" s="92">
        <v>57</v>
      </c>
      <c r="Y170" s="92">
        <v>23</v>
      </c>
      <c r="Z170" s="92">
        <v>28</v>
      </c>
      <c r="AA170" s="92">
        <v>47</v>
      </c>
      <c r="AB170" s="92">
        <v>0</v>
      </c>
      <c r="AC170" s="92">
        <v>9</v>
      </c>
      <c r="AD170" s="92">
        <v>20</v>
      </c>
      <c r="AE170" s="92">
        <v>0</v>
      </c>
      <c r="AF170" s="92">
        <v>10</v>
      </c>
      <c r="AG170" s="92">
        <v>0</v>
      </c>
      <c r="AH170" s="70">
        <v>34.306569343065696</v>
      </c>
      <c r="AI170" s="70">
        <v>17.518248175182482</v>
      </c>
      <c r="AJ170" s="70">
        <v>27.250608272506081</v>
      </c>
      <c r="AK170" s="70">
        <v>11.435523114355231</v>
      </c>
      <c r="AL170" s="70">
        <v>9.4890510948905096</v>
      </c>
      <c r="AM170" s="92">
        <v>18026</v>
      </c>
      <c r="AN170" s="92">
        <v>27469</v>
      </c>
      <c r="AO170" s="70">
        <v>72.262773722627742</v>
      </c>
      <c r="AP170" s="92">
        <v>411</v>
      </c>
      <c r="AQ170" s="92">
        <v>109</v>
      </c>
      <c r="AR170" s="92">
        <v>326</v>
      </c>
      <c r="AS170" s="92">
        <v>85</v>
      </c>
      <c r="AT170" s="92">
        <v>9</v>
      </c>
      <c r="AU170" s="92">
        <v>51</v>
      </c>
      <c r="AV170" s="92">
        <v>52</v>
      </c>
      <c r="AW170" s="92">
        <v>69</v>
      </c>
      <c r="AX170" s="92">
        <v>4</v>
      </c>
      <c r="AY170" s="92">
        <v>3</v>
      </c>
      <c r="AZ170" s="92">
        <v>80</v>
      </c>
      <c r="BA170" s="92">
        <v>28</v>
      </c>
      <c r="BB170" s="92">
        <v>0</v>
      </c>
      <c r="BC170" s="92">
        <v>43</v>
      </c>
      <c r="BD170" s="92">
        <v>4</v>
      </c>
      <c r="BE170" s="92">
        <v>0</v>
      </c>
      <c r="BF170" s="92">
        <v>39</v>
      </c>
      <c r="BG170" s="92">
        <v>0</v>
      </c>
      <c r="BH170" s="92">
        <v>0</v>
      </c>
      <c r="BI170" s="70">
        <v>13.381995133819952</v>
      </c>
      <c r="BJ170" s="104">
        <v>4.4000000000000004</v>
      </c>
      <c r="BK170" s="104">
        <v>6.6</v>
      </c>
      <c r="BL170" s="104">
        <v>4.2</v>
      </c>
      <c r="BM170" s="104">
        <v>8.3000000000000007</v>
      </c>
      <c r="BN170" s="104">
        <v>5.7</v>
      </c>
      <c r="BO170" s="104">
        <v>6.2</v>
      </c>
      <c r="BP170" s="104">
        <v>2.1</v>
      </c>
      <c r="BQ170" s="104">
        <v>1.5</v>
      </c>
      <c r="BR170" s="104">
        <v>10.1</v>
      </c>
      <c r="BS170" s="104">
        <v>4.5999999999999996</v>
      </c>
      <c r="BT170" s="104">
        <v>7.8</v>
      </c>
      <c r="BU170" s="104">
        <v>6.1</v>
      </c>
      <c r="BV170" s="104">
        <v>4.9000000000000004</v>
      </c>
      <c r="BW170" s="104">
        <v>13.3</v>
      </c>
      <c r="BX170" s="104">
        <v>7.6</v>
      </c>
      <c r="BY170" s="104">
        <v>3.3</v>
      </c>
      <c r="BZ170" s="104">
        <v>2.7</v>
      </c>
      <c r="CA170" s="104">
        <v>0.8</v>
      </c>
      <c r="CB170" s="104">
        <v>15.2</v>
      </c>
      <c r="CC170" s="104">
        <v>57.3</v>
      </c>
      <c r="CD170" s="104">
        <v>27.7</v>
      </c>
    </row>
    <row r="171" spans="1:82" x14ac:dyDescent="0.25">
      <c r="A171" s="69" t="s">
        <v>1353</v>
      </c>
      <c r="B171" s="69" t="s">
        <v>1354</v>
      </c>
      <c r="C171" s="69" t="s">
        <v>1355</v>
      </c>
      <c r="D171" s="69" t="s">
        <v>1078</v>
      </c>
      <c r="E171" s="69" t="s">
        <v>1079</v>
      </c>
      <c r="F171" s="69" t="s">
        <v>542</v>
      </c>
      <c r="G171" s="69" t="s">
        <v>1356</v>
      </c>
      <c r="H171" s="69" t="s">
        <v>1357</v>
      </c>
      <c r="I171" s="115" t="s">
        <v>1357</v>
      </c>
      <c r="J171" s="69">
        <v>5458564</v>
      </c>
      <c r="K171" s="69" t="s">
        <v>255</v>
      </c>
      <c r="L171" s="98">
        <v>1.3004245238309506</v>
      </c>
      <c r="M171" s="92">
        <v>1315</v>
      </c>
      <c r="N171" s="70">
        <v>1011.2082446170049</v>
      </c>
      <c r="O171" s="92">
        <v>611</v>
      </c>
      <c r="P171" s="70">
        <v>2.15</v>
      </c>
      <c r="Q171" s="92">
        <v>1315</v>
      </c>
      <c r="R171" s="92">
        <v>89</v>
      </c>
      <c r="S171" s="92">
        <v>58</v>
      </c>
      <c r="T171" s="92">
        <v>51</v>
      </c>
      <c r="U171" s="92">
        <v>30</v>
      </c>
      <c r="V171" s="92">
        <v>67</v>
      </c>
      <c r="W171" s="92">
        <v>20</v>
      </c>
      <c r="X171" s="92">
        <v>61</v>
      </c>
      <c r="Y171" s="92">
        <v>33</v>
      </c>
      <c r="Z171" s="92">
        <v>25</v>
      </c>
      <c r="AA171" s="92">
        <v>18</v>
      </c>
      <c r="AB171" s="92">
        <v>34</v>
      </c>
      <c r="AC171" s="92">
        <v>64</v>
      </c>
      <c r="AD171" s="92">
        <v>11</v>
      </c>
      <c r="AE171" s="92">
        <v>28</v>
      </c>
      <c r="AF171" s="92">
        <v>22</v>
      </c>
      <c r="AG171" s="92">
        <v>0</v>
      </c>
      <c r="AH171" s="70">
        <v>32.40589198036006</v>
      </c>
      <c r="AI171" s="70">
        <v>15.875613747954173</v>
      </c>
      <c r="AJ171" s="70">
        <v>22.749590834697216</v>
      </c>
      <c r="AK171" s="70">
        <v>2.9459901800327333</v>
      </c>
      <c r="AL171" s="70">
        <v>26.02291325695581</v>
      </c>
      <c r="AM171" s="92">
        <v>20832</v>
      </c>
      <c r="AN171" s="92">
        <v>31458</v>
      </c>
      <c r="AO171" s="70">
        <v>66.939443535188218</v>
      </c>
      <c r="AP171" s="92">
        <v>611</v>
      </c>
      <c r="AQ171" s="92">
        <v>98</v>
      </c>
      <c r="AR171" s="92">
        <v>497</v>
      </c>
      <c r="AS171" s="92">
        <v>114</v>
      </c>
      <c r="AT171" s="92">
        <v>21</v>
      </c>
      <c r="AU171" s="92">
        <v>44</v>
      </c>
      <c r="AV171" s="92">
        <v>104</v>
      </c>
      <c r="AW171" s="92">
        <v>52</v>
      </c>
      <c r="AX171" s="92">
        <v>40</v>
      </c>
      <c r="AY171" s="92">
        <v>25</v>
      </c>
      <c r="AZ171" s="92">
        <v>101</v>
      </c>
      <c r="BA171" s="92">
        <v>18</v>
      </c>
      <c r="BB171" s="92">
        <v>0</v>
      </c>
      <c r="BC171" s="92">
        <v>49</v>
      </c>
      <c r="BD171" s="92">
        <v>0</v>
      </c>
      <c r="BE171" s="92">
        <v>3</v>
      </c>
      <c r="BF171" s="92">
        <v>125</v>
      </c>
      <c r="BG171" s="92">
        <v>0</v>
      </c>
      <c r="BH171" s="92">
        <v>0</v>
      </c>
      <c r="BI171" s="70">
        <v>21.603927986906708</v>
      </c>
      <c r="BJ171" s="104">
        <v>3.3</v>
      </c>
      <c r="BK171" s="104">
        <v>4</v>
      </c>
      <c r="BL171" s="104">
        <v>3.8</v>
      </c>
      <c r="BM171" s="104">
        <v>5.9</v>
      </c>
      <c r="BN171" s="104">
        <v>6.6</v>
      </c>
      <c r="BO171" s="104">
        <v>3.1</v>
      </c>
      <c r="BP171" s="104">
        <v>8</v>
      </c>
      <c r="BQ171" s="104">
        <v>3.8</v>
      </c>
      <c r="BR171" s="104">
        <v>7.1</v>
      </c>
      <c r="BS171" s="104">
        <v>5.3</v>
      </c>
      <c r="BT171" s="104">
        <v>7.9</v>
      </c>
      <c r="BU171" s="104">
        <v>10</v>
      </c>
      <c r="BV171" s="104">
        <v>6.2</v>
      </c>
      <c r="BW171" s="104">
        <v>7.8</v>
      </c>
      <c r="BX171" s="104">
        <v>5.9</v>
      </c>
      <c r="BY171" s="104">
        <v>4.9000000000000004</v>
      </c>
      <c r="BZ171" s="104">
        <v>3.8</v>
      </c>
      <c r="CA171" s="104">
        <v>2.6</v>
      </c>
      <c r="CB171" s="104">
        <v>11.1</v>
      </c>
      <c r="CC171" s="104">
        <v>63.9</v>
      </c>
      <c r="CD171" s="104">
        <v>25.000000000000004</v>
      </c>
    </row>
    <row r="172" spans="1:82" x14ac:dyDescent="0.25">
      <c r="A172" s="69" t="s">
        <v>1475</v>
      </c>
      <c r="B172" s="69" t="s">
        <v>1476</v>
      </c>
      <c r="C172" s="69" t="s">
        <v>1477</v>
      </c>
      <c r="D172" s="69" t="s">
        <v>1078</v>
      </c>
      <c r="E172" s="69" t="s">
        <v>1079</v>
      </c>
      <c r="F172" s="69" t="s">
        <v>542</v>
      </c>
      <c r="G172" s="69" t="s">
        <v>1478</v>
      </c>
      <c r="H172" s="69" t="s">
        <v>1479</v>
      </c>
      <c r="I172" s="115" t="s">
        <v>1479</v>
      </c>
      <c r="J172" s="69">
        <v>5464708</v>
      </c>
      <c r="K172" s="69" t="s">
        <v>278</v>
      </c>
      <c r="L172" s="98">
        <v>3.0889013912064454</v>
      </c>
      <c r="M172" s="92">
        <v>4218</v>
      </c>
      <c r="N172" s="70">
        <v>1365.5340413287061</v>
      </c>
      <c r="O172" s="92">
        <v>1856</v>
      </c>
      <c r="P172" s="70">
        <v>2.2599999999999998</v>
      </c>
      <c r="Q172" s="92">
        <v>4186</v>
      </c>
      <c r="R172" s="92">
        <v>358</v>
      </c>
      <c r="S172" s="92">
        <v>164</v>
      </c>
      <c r="T172" s="92">
        <v>162</v>
      </c>
      <c r="U172" s="92">
        <v>116</v>
      </c>
      <c r="V172" s="92">
        <v>58</v>
      </c>
      <c r="W172" s="92">
        <v>214</v>
      </c>
      <c r="X172" s="92">
        <v>96</v>
      </c>
      <c r="Y172" s="92">
        <v>72</v>
      </c>
      <c r="Z172" s="92">
        <v>20</v>
      </c>
      <c r="AA172" s="92">
        <v>159</v>
      </c>
      <c r="AB172" s="92">
        <v>41</v>
      </c>
      <c r="AC172" s="92">
        <v>207</v>
      </c>
      <c r="AD172" s="92">
        <v>164</v>
      </c>
      <c r="AE172" s="92">
        <v>0</v>
      </c>
      <c r="AF172" s="92">
        <v>25</v>
      </c>
      <c r="AG172" s="92">
        <v>0</v>
      </c>
      <c r="AH172" s="70">
        <v>36.853448275862064</v>
      </c>
      <c r="AI172" s="70">
        <v>9.375</v>
      </c>
      <c r="AJ172" s="70">
        <v>21.65948275862069</v>
      </c>
      <c r="AK172" s="70">
        <v>8.5668103448275854</v>
      </c>
      <c r="AL172" s="70">
        <v>23.545258620689655</v>
      </c>
      <c r="AM172" s="92">
        <v>17945</v>
      </c>
      <c r="AN172" s="92">
        <v>31122</v>
      </c>
      <c r="AO172" s="70">
        <v>66.810344827586206</v>
      </c>
      <c r="AP172" s="92">
        <v>1856</v>
      </c>
      <c r="AQ172" s="92">
        <v>283</v>
      </c>
      <c r="AR172" s="92">
        <v>1209</v>
      </c>
      <c r="AS172" s="92">
        <v>647</v>
      </c>
      <c r="AT172" s="92">
        <v>142</v>
      </c>
      <c r="AU172" s="92">
        <v>98</v>
      </c>
      <c r="AV172" s="92">
        <v>373</v>
      </c>
      <c r="AW172" s="92">
        <v>180</v>
      </c>
      <c r="AX172" s="92">
        <v>45</v>
      </c>
      <c r="AY172" s="92">
        <v>163</v>
      </c>
      <c r="AZ172" s="92">
        <v>104</v>
      </c>
      <c r="BA172" s="92">
        <v>60</v>
      </c>
      <c r="BB172" s="92">
        <v>17</v>
      </c>
      <c r="BC172" s="92">
        <v>174</v>
      </c>
      <c r="BD172" s="92">
        <v>26</v>
      </c>
      <c r="BE172" s="92">
        <v>0</v>
      </c>
      <c r="BF172" s="92">
        <v>380</v>
      </c>
      <c r="BG172" s="92">
        <v>16</v>
      </c>
      <c r="BH172" s="92">
        <v>0</v>
      </c>
      <c r="BI172" s="70">
        <v>29.795258620689658</v>
      </c>
      <c r="BJ172" s="104">
        <v>10.6</v>
      </c>
      <c r="BK172" s="104">
        <v>8.3000000000000007</v>
      </c>
      <c r="BL172" s="104">
        <v>4.8</v>
      </c>
      <c r="BM172" s="104">
        <v>3.6</v>
      </c>
      <c r="BN172" s="104">
        <v>6.2</v>
      </c>
      <c r="BO172" s="104">
        <v>11.2</v>
      </c>
      <c r="BP172" s="104">
        <v>6.3</v>
      </c>
      <c r="BQ172" s="104">
        <v>3.8</v>
      </c>
      <c r="BR172" s="104">
        <v>3.1</v>
      </c>
      <c r="BS172" s="104">
        <v>4.8</v>
      </c>
      <c r="BT172" s="104">
        <v>2.7</v>
      </c>
      <c r="BU172" s="104">
        <v>6.1</v>
      </c>
      <c r="BV172" s="104">
        <v>5.7</v>
      </c>
      <c r="BW172" s="104">
        <v>4.3</v>
      </c>
      <c r="BX172" s="104">
        <v>4.5999999999999996</v>
      </c>
      <c r="BY172" s="104">
        <v>4.8</v>
      </c>
      <c r="BZ172" s="104">
        <v>4.0999999999999996</v>
      </c>
      <c r="CA172" s="104">
        <v>4.9000000000000004</v>
      </c>
      <c r="CB172" s="104">
        <v>23.7</v>
      </c>
      <c r="CC172" s="104">
        <v>53.500000000000007</v>
      </c>
      <c r="CD172" s="104">
        <v>22.699999999999996</v>
      </c>
    </row>
    <row r="173" spans="1:82" s="19" customFormat="1" x14ac:dyDescent="0.25">
      <c r="A173" s="75" t="s">
        <v>56</v>
      </c>
      <c r="B173" s="76" t="s">
        <v>2118</v>
      </c>
      <c r="C173" s="75"/>
      <c r="D173" s="75"/>
      <c r="E173" s="75"/>
      <c r="F173" s="75"/>
      <c r="G173" s="75"/>
      <c r="H173" s="75"/>
      <c r="I173" s="116"/>
      <c r="J173" s="75">
        <v>54053</v>
      </c>
      <c r="K173" s="75" t="s">
        <v>55</v>
      </c>
      <c r="L173" s="99">
        <v>444.884650650948</v>
      </c>
      <c r="M173" s="93">
        <v>27000</v>
      </c>
      <c r="N173" s="77">
        <v>60.689888852074439</v>
      </c>
      <c r="O173" s="93">
        <v>11079</v>
      </c>
      <c r="P173" s="77">
        <v>2.38</v>
      </c>
      <c r="Q173" s="93">
        <v>26327</v>
      </c>
      <c r="R173" s="93">
        <v>1131</v>
      </c>
      <c r="S173" s="93">
        <v>737</v>
      </c>
      <c r="T173" s="93">
        <v>879</v>
      </c>
      <c r="U173" s="93">
        <v>901</v>
      </c>
      <c r="V173" s="93">
        <v>672</v>
      </c>
      <c r="W173" s="93">
        <v>590</v>
      </c>
      <c r="X173" s="93">
        <v>749</v>
      </c>
      <c r="Y173" s="93">
        <v>459</v>
      </c>
      <c r="Z173" s="93">
        <v>497</v>
      </c>
      <c r="AA173" s="93">
        <v>1066</v>
      </c>
      <c r="AB173" s="93">
        <v>966</v>
      </c>
      <c r="AC173" s="93">
        <v>1052</v>
      </c>
      <c r="AD173" s="93">
        <v>643</v>
      </c>
      <c r="AE173" s="93">
        <v>355</v>
      </c>
      <c r="AF173" s="93">
        <v>327</v>
      </c>
      <c r="AG173" s="93">
        <v>55</v>
      </c>
      <c r="AH173" s="77">
        <v>24.794656557451034</v>
      </c>
      <c r="AI173" s="77">
        <v>14.198032313385683</v>
      </c>
      <c r="AJ173" s="77">
        <v>20.714865962632008</v>
      </c>
      <c r="AK173" s="77">
        <v>9.6218070222944299</v>
      </c>
      <c r="AL173" s="77">
        <v>30.670638144236843</v>
      </c>
      <c r="AM173" s="93">
        <v>21094</v>
      </c>
      <c r="AN173" s="93">
        <v>38977</v>
      </c>
      <c r="AO173" s="77">
        <v>55.221590396245148</v>
      </c>
      <c r="AP173" s="93">
        <v>11079</v>
      </c>
      <c r="AQ173" s="93">
        <v>1972</v>
      </c>
      <c r="AR173" s="93">
        <v>8586</v>
      </c>
      <c r="AS173" s="93">
        <v>2493</v>
      </c>
      <c r="AT173" s="93">
        <v>556</v>
      </c>
      <c r="AU173" s="93">
        <v>408</v>
      </c>
      <c r="AV173" s="93">
        <v>1344</v>
      </c>
      <c r="AW173" s="93">
        <v>894</v>
      </c>
      <c r="AX173" s="93">
        <v>505</v>
      </c>
      <c r="AY173" s="93">
        <v>593</v>
      </c>
      <c r="AZ173" s="93">
        <v>1136</v>
      </c>
      <c r="BA173" s="93">
        <v>285</v>
      </c>
      <c r="BB173" s="93">
        <v>100</v>
      </c>
      <c r="BC173" s="93">
        <v>1717</v>
      </c>
      <c r="BD173" s="93">
        <v>223</v>
      </c>
      <c r="BE173" s="93">
        <v>3</v>
      </c>
      <c r="BF173" s="93">
        <v>2204</v>
      </c>
      <c r="BG173" s="93">
        <v>122</v>
      </c>
      <c r="BH173" s="93">
        <v>8</v>
      </c>
      <c r="BI173" s="77">
        <v>18.485422872100372</v>
      </c>
      <c r="BJ173" s="105">
        <v>5.4</v>
      </c>
      <c r="BK173" s="105">
        <v>6.5</v>
      </c>
      <c r="BL173" s="105">
        <v>5.3</v>
      </c>
      <c r="BM173" s="105">
        <v>5.6</v>
      </c>
      <c r="BN173" s="105">
        <v>5.2</v>
      </c>
      <c r="BO173" s="105">
        <v>5.5</v>
      </c>
      <c r="BP173" s="105">
        <v>5.5</v>
      </c>
      <c r="BQ173" s="105">
        <v>6.6</v>
      </c>
      <c r="BR173" s="105">
        <v>5.9</v>
      </c>
      <c r="BS173" s="105">
        <v>6.1</v>
      </c>
      <c r="BT173" s="105">
        <v>7.2</v>
      </c>
      <c r="BU173" s="105">
        <v>8.9</v>
      </c>
      <c r="BV173" s="105">
        <v>7.1</v>
      </c>
      <c r="BW173" s="105">
        <v>6</v>
      </c>
      <c r="BX173" s="105">
        <v>5.3</v>
      </c>
      <c r="BY173" s="105">
        <v>3.6</v>
      </c>
      <c r="BZ173" s="105">
        <v>2.6</v>
      </c>
      <c r="CA173" s="105">
        <v>2</v>
      </c>
      <c r="CB173" s="105">
        <v>17.2</v>
      </c>
      <c r="CC173" s="105">
        <v>63.6</v>
      </c>
      <c r="CD173" s="105">
        <v>19.5</v>
      </c>
    </row>
    <row r="174" spans="1:82" s="82" customFormat="1" x14ac:dyDescent="0.25">
      <c r="A174" s="80" t="s">
        <v>1937</v>
      </c>
      <c r="B174" s="80" t="s">
        <v>1938</v>
      </c>
      <c r="C174" s="80" t="s">
        <v>1939</v>
      </c>
      <c r="D174" s="80" t="s">
        <v>564</v>
      </c>
      <c r="E174" s="80" t="s">
        <v>565</v>
      </c>
      <c r="F174" s="80" t="s">
        <v>542</v>
      </c>
      <c r="G174" s="80" t="s">
        <v>1940</v>
      </c>
      <c r="H174" s="80" t="s">
        <v>1941</v>
      </c>
      <c r="I174" s="114" t="s">
        <v>1941</v>
      </c>
      <c r="J174" s="80" t="s">
        <v>2111</v>
      </c>
      <c r="K174" s="80" t="s">
        <v>2111</v>
      </c>
      <c r="L174" s="97">
        <v>521.62503614389504</v>
      </c>
      <c r="M174" s="91">
        <v>13635</v>
      </c>
      <c r="N174" s="81">
        <v>26.139466197398278</v>
      </c>
      <c r="O174" s="91">
        <v>5728</v>
      </c>
      <c r="P174" s="81">
        <v>2.3744762569832401</v>
      </c>
      <c r="Q174" s="91">
        <v>13601</v>
      </c>
      <c r="R174" s="91">
        <v>911</v>
      </c>
      <c r="S174" s="91">
        <v>570</v>
      </c>
      <c r="T174" s="91">
        <v>808</v>
      </c>
      <c r="U174" s="91">
        <v>554</v>
      </c>
      <c r="V174" s="91">
        <v>493</v>
      </c>
      <c r="W174" s="91">
        <v>425</v>
      </c>
      <c r="X174" s="91">
        <v>329</v>
      </c>
      <c r="Y174" s="91">
        <v>272</v>
      </c>
      <c r="Z174" s="91">
        <v>165</v>
      </c>
      <c r="AA174" s="91">
        <v>348</v>
      </c>
      <c r="AB174" s="91">
        <v>222</v>
      </c>
      <c r="AC174" s="91">
        <v>361</v>
      </c>
      <c r="AD174" s="91">
        <v>150</v>
      </c>
      <c r="AE174" s="91">
        <v>18</v>
      </c>
      <c r="AF174" s="91">
        <v>61</v>
      </c>
      <c r="AG174" s="91">
        <v>41</v>
      </c>
      <c r="AH174" s="81">
        <v>39.96159217877095</v>
      </c>
      <c r="AI174" s="81">
        <v>18.278631284916202</v>
      </c>
      <c r="AJ174" s="81">
        <v>20.792597765363126</v>
      </c>
      <c r="AK174" s="81">
        <v>6.0754189944134076</v>
      </c>
      <c r="AL174" s="81">
        <v>14.891759776536311</v>
      </c>
      <c r="AM174" s="91">
        <v>13985</v>
      </c>
      <c r="AN174" s="91">
        <v>25595</v>
      </c>
      <c r="AO174" s="81">
        <v>76.152234636871512</v>
      </c>
      <c r="AP174" s="91">
        <v>5728</v>
      </c>
      <c r="AQ174" s="91">
        <v>2342</v>
      </c>
      <c r="AR174" s="91">
        <v>4599</v>
      </c>
      <c r="AS174" s="91">
        <v>1129</v>
      </c>
      <c r="AT174" s="91">
        <v>654</v>
      </c>
      <c r="AU174" s="91">
        <v>353</v>
      </c>
      <c r="AV174" s="91">
        <v>836</v>
      </c>
      <c r="AW174" s="91">
        <v>1041</v>
      </c>
      <c r="AX174" s="91">
        <v>150</v>
      </c>
      <c r="AY174" s="91">
        <v>170</v>
      </c>
      <c r="AZ174" s="91">
        <v>658</v>
      </c>
      <c r="BA174" s="91">
        <v>65</v>
      </c>
      <c r="BB174" s="91">
        <v>1</v>
      </c>
      <c r="BC174" s="91">
        <v>548</v>
      </c>
      <c r="BD174" s="91">
        <v>0</v>
      </c>
      <c r="BE174" s="91">
        <v>0</v>
      </c>
      <c r="BF174" s="91">
        <v>601</v>
      </c>
      <c r="BG174" s="91">
        <v>0</v>
      </c>
      <c r="BH174" s="91">
        <v>0</v>
      </c>
      <c r="BI174" s="81">
        <v>17.580307262569832</v>
      </c>
      <c r="BJ174" s="103">
        <v>5.9</v>
      </c>
      <c r="BK174" s="103">
        <v>5.9</v>
      </c>
      <c r="BL174" s="103">
        <v>5.3</v>
      </c>
      <c r="BM174" s="103">
        <v>4.7</v>
      </c>
      <c r="BN174" s="103">
        <v>4.9000000000000004</v>
      </c>
      <c r="BO174" s="103">
        <v>6</v>
      </c>
      <c r="BP174" s="103">
        <v>5.9</v>
      </c>
      <c r="BQ174" s="103">
        <v>6.1</v>
      </c>
      <c r="BR174" s="103">
        <v>6.7</v>
      </c>
      <c r="BS174" s="103">
        <v>6.6</v>
      </c>
      <c r="BT174" s="103">
        <v>6.7</v>
      </c>
      <c r="BU174" s="103">
        <v>8.6</v>
      </c>
      <c r="BV174" s="103">
        <v>7.7</v>
      </c>
      <c r="BW174" s="103">
        <v>6.5</v>
      </c>
      <c r="BX174" s="103">
        <v>4.5999999999999996</v>
      </c>
      <c r="BY174" s="103">
        <v>3.4</v>
      </c>
      <c r="BZ174" s="103">
        <v>2.8</v>
      </c>
      <c r="CA174" s="103">
        <v>1.8</v>
      </c>
      <c r="CB174" s="103">
        <v>17.100000000000001</v>
      </c>
      <c r="CC174" s="103">
        <v>63.900000000000013</v>
      </c>
      <c r="CD174" s="103">
        <v>19.100000000000001</v>
      </c>
    </row>
    <row r="175" spans="1:82" x14ac:dyDescent="0.25">
      <c r="A175" s="69" t="s">
        <v>561</v>
      </c>
      <c r="B175" s="69" t="s">
        <v>562</v>
      </c>
      <c r="C175" s="69" t="s">
        <v>563</v>
      </c>
      <c r="D175" s="69" t="s">
        <v>564</v>
      </c>
      <c r="E175" s="69" t="s">
        <v>565</v>
      </c>
      <c r="F175" s="69" t="s">
        <v>542</v>
      </c>
      <c r="G175" s="69" t="s">
        <v>566</v>
      </c>
      <c r="H175" s="69" t="s">
        <v>567</v>
      </c>
      <c r="I175" s="115" t="s">
        <v>567</v>
      </c>
      <c r="J175" s="69">
        <v>5401780</v>
      </c>
      <c r="K175" s="69" t="s">
        <v>116</v>
      </c>
      <c r="L175" s="98">
        <v>0.57491435376467293</v>
      </c>
      <c r="M175" s="92">
        <v>97</v>
      </c>
      <c r="N175" s="70">
        <v>168.72078313025486</v>
      </c>
      <c r="O175" s="92">
        <v>49</v>
      </c>
      <c r="P175" s="70">
        <v>1.98</v>
      </c>
      <c r="Q175" s="92">
        <v>97</v>
      </c>
      <c r="R175" s="92">
        <v>13</v>
      </c>
      <c r="S175" s="92">
        <v>2</v>
      </c>
      <c r="T175" s="92">
        <v>7</v>
      </c>
      <c r="U175" s="92">
        <v>15</v>
      </c>
      <c r="V175" s="92">
        <v>0</v>
      </c>
      <c r="W175" s="92">
        <v>0</v>
      </c>
      <c r="X175" s="92">
        <v>0</v>
      </c>
      <c r="Y175" s="92">
        <v>0</v>
      </c>
      <c r="Z175" s="92">
        <v>5</v>
      </c>
      <c r="AA175" s="92">
        <v>1</v>
      </c>
      <c r="AB175" s="92">
        <v>2</v>
      </c>
      <c r="AC175" s="92">
        <v>2</v>
      </c>
      <c r="AD175" s="92">
        <v>0</v>
      </c>
      <c r="AE175" s="92">
        <v>1</v>
      </c>
      <c r="AF175" s="92">
        <v>1</v>
      </c>
      <c r="AG175" s="92">
        <v>0</v>
      </c>
      <c r="AH175" s="70">
        <v>44.897959183673471</v>
      </c>
      <c r="AI175" s="70">
        <v>30.612244897959183</v>
      </c>
      <c r="AJ175" s="70">
        <v>10.204081632653061</v>
      </c>
      <c r="AK175" s="70">
        <v>2.0408163265306123</v>
      </c>
      <c r="AL175" s="70">
        <v>12.244897959183673</v>
      </c>
      <c r="AM175" s="92">
        <v>15634</v>
      </c>
      <c r="AN175" s="92">
        <v>20893</v>
      </c>
      <c r="AO175" s="70">
        <v>75.510204081632651</v>
      </c>
      <c r="AP175" s="92">
        <v>49</v>
      </c>
      <c r="AQ175" s="92">
        <v>47</v>
      </c>
      <c r="AR175" s="92">
        <v>39</v>
      </c>
      <c r="AS175" s="92">
        <v>10</v>
      </c>
      <c r="AT175" s="92">
        <v>7</v>
      </c>
      <c r="AU175" s="92">
        <v>0</v>
      </c>
      <c r="AV175" s="92">
        <v>11</v>
      </c>
      <c r="AW175" s="92">
        <v>12</v>
      </c>
      <c r="AX175" s="92">
        <v>3</v>
      </c>
      <c r="AY175" s="92">
        <v>0</v>
      </c>
      <c r="AZ175" s="92">
        <v>5</v>
      </c>
      <c r="BA175" s="92">
        <v>0</v>
      </c>
      <c r="BB175" s="92">
        <v>0</v>
      </c>
      <c r="BC175" s="92">
        <v>3</v>
      </c>
      <c r="BD175" s="92">
        <v>0</v>
      </c>
      <c r="BE175" s="92">
        <v>0</v>
      </c>
      <c r="BF175" s="92">
        <v>4</v>
      </c>
      <c r="BG175" s="92">
        <v>0</v>
      </c>
      <c r="BH175" s="92">
        <v>0</v>
      </c>
      <c r="BI175" s="70">
        <v>22.448979591836736</v>
      </c>
      <c r="BJ175" s="104">
        <v>6.2</v>
      </c>
      <c r="BK175" s="104">
        <v>1</v>
      </c>
      <c r="BL175" s="104">
        <v>5.2</v>
      </c>
      <c r="BM175" s="104">
        <v>7.2</v>
      </c>
      <c r="BN175" s="104">
        <v>1</v>
      </c>
      <c r="BO175" s="104">
        <v>3.1</v>
      </c>
      <c r="BP175" s="104">
        <v>2.1</v>
      </c>
      <c r="BQ175" s="104">
        <v>7.2</v>
      </c>
      <c r="BR175" s="104">
        <v>4.0999999999999996</v>
      </c>
      <c r="BS175" s="104">
        <v>17.5</v>
      </c>
      <c r="BT175" s="104">
        <v>3.1</v>
      </c>
      <c r="BU175" s="104">
        <v>7.2</v>
      </c>
      <c r="BV175" s="104">
        <v>8.1999999999999993</v>
      </c>
      <c r="BW175" s="104">
        <v>9.3000000000000007</v>
      </c>
      <c r="BX175" s="104">
        <v>13.4</v>
      </c>
      <c r="BY175" s="104">
        <v>0</v>
      </c>
      <c r="BZ175" s="104">
        <v>4.0999999999999996</v>
      </c>
      <c r="CA175" s="104">
        <v>0</v>
      </c>
      <c r="CB175" s="104">
        <v>12.4</v>
      </c>
      <c r="CC175" s="104">
        <v>60.7</v>
      </c>
      <c r="CD175" s="104">
        <v>26.800000000000004</v>
      </c>
    </row>
    <row r="176" spans="1:82" x14ac:dyDescent="0.25">
      <c r="A176" s="69" t="s">
        <v>711</v>
      </c>
      <c r="B176" s="69" t="s">
        <v>712</v>
      </c>
      <c r="C176" s="69" t="s">
        <v>713</v>
      </c>
      <c r="D176" s="69" t="s">
        <v>564</v>
      </c>
      <c r="E176" s="69" t="s">
        <v>565</v>
      </c>
      <c r="F176" s="69" t="s">
        <v>542</v>
      </c>
      <c r="G176" s="69" t="s">
        <v>714</v>
      </c>
      <c r="H176" s="69" t="s">
        <v>715</v>
      </c>
      <c r="I176" s="115" t="s">
        <v>715</v>
      </c>
      <c r="J176" s="69">
        <v>5409700</v>
      </c>
      <c r="K176" s="69" t="s">
        <v>138</v>
      </c>
      <c r="L176" s="98">
        <v>0.79925865636324644</v>
      </c>
      <c r="M176" s="92">
        <v>271</v>
      </c>
      <c r="N176" s="70">
        <v>339.06420386248044</v>
      </c>
      <c r="O176" s="92">
        <v>98</v>
      </c>
      <c r="P176" s="70">
        <v>2.77</v>
      </c>
      <c r="Q176" s="92">
        <v>271</v>
      </c>
      <c r="R176" s="92">
        <v>15</v>
      </c>
      <c r="S176" s="92">
        <v>16</v>
      </c>
      <c r="T176" s="92">
        <v>7</v>
      </c>
      <c r="U176" s="92">
        <v>12</v>
      </c>
      <c r="V176" s="92">
        <v>6</v>
      </c>
      <c r="W176" s="92">
        <v>14</v>
      </c>
      <c r="X176" s="92">
        <v>8</v>
      </c>
      <c r="Y176" s="92">
        <v>0</v>
      </c>
      <c r="Z176" s="92">
        <v>0</v>
      </c>
      <c r="AA176" s="92">
        <v>1</v>
      </c>
      <c r="AB176" s="92">
        <v>4</v>
      </c>
      <c r="AC176" s="92">
        <v>10</v>
      </c>
      <c r="AD176" s="92">
        <v>5</v>
      </c>
      <c r="AE176" s="92">
        <v>0</v>
      </c>
      <c r="AF176" s="92">
        <v>0</v>
      </c>
      <c r="AG176" s="92">
        <v>0</v>
      </c>
      <c r="AH176" s="70">
        <v>38.775510204081634</v>
      </c>
      <c r="AI176" s="70">
        <v>18.367346938775512</v>
      </c>
      <c r="AJ176" s="70">
        <v>22.448979591836736</v>
      </c>
      <c r="AK176" s="70">
        <v>1.0204081632653061</v>
      </c>
      <c r="AL176" s="70">
        <v>19.387755102040817</v>
      </c>
      <c r="AM176" s="92">
        <v>11855</v>
      </c>
      <c r="AN176" s="92">
        <v>24375</v>
      </c>
      <c r="AO176" s="70">
        <v>79.591836734693871</v>
      </c>
      <c r="AP176" s="92">
        <v>98</v>
      </c>
      <c r="AQ176" s="92">
        <v>33</v>
      </c>
      <c r="AR176" s="92">
        <v>73</v>
      </c>
      <c r="AS176" s="92">
        <v>25</v>
      </c>
      <c r="AT176" s="92">
        <v>2</v>
      </c>
      <c r="AU176" s="92">
        <v>7</v>
      </c>
      <c r="AV176" s="92">
        <v>21</v>
      </c>
      <c r="AW176" s="92">
        <v>18</v>
      </c>
      <c r="AX176" s="92">
        <v>14</v>
      </c>
      <c r="AY176" s="92">
        <v>0</v>
      </c>
      <c r="AZ176" s="92">
        <v>0</v>
      </c>
      <c r="BA176" s="92">
        <v>8</v>
      </c>
      <c r="BB176" s="92">
        <v>0</v>
      </c>
      <c r="BC176" s="92">
        <v>5</v>
      </c>
      <c r="BD176" s="92">
        <v>0</v>
      </c>
      <c r="BE176" s="92">
        <v>0</v>
      </c>
      <c r="BF176" s="92">
        <v>15</v>
      </c>
      <c r="BG176" s="92">
        <v>0</v>
      </c>
      <c r="BH176" s="92">
        <v>0</v>
      </c>
      <c r="BI176" s="70">
        <v>21.428571428571427</v>
      </c>
      <c r="BJ176" s="104">
        <v>10.7</v>
      </c>
      <c r="BK176" s="104">
        <v>4.4000000000000004</v>
      </c>
      <c r="BL176" s="104">
        <v>3</v>
      </c>
      <c r="BM176" s="104">
        <v>10.3</v>
      </c>
      <c r="BN176" s="104">
        <v>3.3</v>
      </c>
      <c r="BO176" s="104">
        <v>11.4</v>
      </c>
      <c r="BP176" s="104">
        <v>1.5</v>
      </c>
      <c r="BQ176" s="104">
        <v>2.2000000000000002</v>
      </c>
      <c r="BR176" s="104">
        <v>6.3</v>
      </c>
      <c r="BS176" s="104">
        <v>4.0999999999999996</v>
      </c>
      <c r="BT176" s="104">
        <v>3.3</v>
      </c>
      <c r="BU176" s="104">
        <v>8.5</v>
      </c>
      <c r="BV176" s="104">
        <v>8.5</v>
      </c>
      <c r="BW176" s="104">
        <v>11.8</v>
      </c>
      <c r="BX176" s="104">
        <v>6.3</v>
      </c>
      <c r="BY176" s="104">
        <v>3.7</v>
      </c>
      <c r="BZ176" s="104">
        <v>0</v>
      </c>
      <c r="CA176" s="104">
        <v>0.7</v>
      </c>
      <c r="CB176" s="104">
        <v>18.100000000000001</v>
      </c>
      <c r="CC176" s="104">
        <v>59.4</v>
      </c>
      <c r="CD176" s="104">
        <v>22.5</v>
      </c>
    </row>
    <row r="177" spans="1:82" x14ac:dyDescent="0.25">
      <c r="A177" s="69" t="s">
        <v>866</v>
      </c>
      <c r="B177" s="69" t="s">
        <v>867</v>
      </c>
      <c r="C177" s="69" t="s">
        <v>868</v>
      </c>
      <c r="D177" s="69" t="s">
        <v>564</v>
      </c>
      <c r="E177" s="69" t="s">
        <v>565</v>
      </c>
      <c r="F177" s="69" t="s">
        <v>542</v>
      </c>
      <c r="G177" s="69" t="s">
        <v>869</v>
      </c>
      <c r="H177" s="69" t="s">
        <v>870</v>
      </c>
      <c r="I177" s="115" t="s">
        <v>870</v>
      </c>
      <c r="J177" s="69">
        <v>5420500</v>
      </c>
      <c r="K177" s="69" t="s">
        <v>165</v>
      </c>
      <c r="L177" s="98">
        <v>1.29333845473882</v>
      </c>
      <c r="M177" s="92">
        <v>271</v>
      </c>
      <c r="N177" s="70">
        <v>209.53525274613938</v>
      </c>
      <c r="O177" s="92">
        <v>109</v>
      </c>
      <c r="P177" s="70">
        <v>2.4900000000000002</v>
      </c>
      <c r="Q177" s="92">
        <v>271</v>
      </c>
      <c r="R177" s="92">
        <v>21</v>
      </c>
      <c r="S177" s="92">
        <v>18</v>
      </c>
      <c r="T177" s="92">
        <v>17</v>
      </c>
      <c r="U177" s="92">
        <v>7</v>
      </c>
      <c r="V177" s="92">
        <v>11</v>
      </c>
      <c r="W177" s="92">
        <v>8</v>
      </c>
      <c r="X177" s="92">
        <v>2</v>
      </c>
      <c r="Y177" s="92">
        <v>4</v>
      </c>
      <c r="Z177" s="92">
        <v>2</v>
      </c>
      <c r="AA177" s="92">
        <v>5</v>
      </c>
      <c r="AB177" s="92">
        <v>12</v>
      </c>
      <c r="AC177" s="92">
        <v>2</v>
      </c>
      <c r="AD177" s="92">
        <v>0</v>
      </c>
      <c r="AE177" s="92">
        <v>0</v>
      </c>
      <c r="AF177" s="92">
        <v>0</v>
      </c>
      <c r="AG177" s="92">
        <v>0</v>
      </c>
      <c r="AH177" s="70">
        <v>51.37614678899083</v>
      </c>
      <c r="AI177" s="70">
        <v>16.513761467889911</v>
      </c>
      <c r="AJ177" s="70">
        <v>14.678899082568808</v>
      </c>
      <c r="AK177" s="70">
        <v>4.5871559633027523</v>
      </c>
      <c r="AL177" s="70">
        <v>12.844036697247708</v>
      </c>
      <c r="AM177" s="92">
        <v>10938</v>
      </c>
      <c r="AN177" s="92">
        <v>19732</v>
      </c>
      <c r="AO177" s="70">
        <v>80.733944954128447</v>
      </c>
      <c r="AP177" s="92">
        <v>109</v>
      </c>
      <c r="AQ177" s="92">
        <v>25</v>
      </c>
      <c r="AR177" s="92">
        <v>78</v>
      </c>
      <c r="AS177" s="92">
        <v>31</v>
      </c>
      <c r="AT177" s="92">
        <v>8</v>
      </c>
      <c r="AU177" s="92">
        <v>11</v>
      </c>
      <c r="AV177" s="92">
        <v>18</v>
      </c>
      <c r="AW177" s="92">
        <v>22</v>
      </c>
      <c r="AX177" s="92">
        <v>2</v>
      </c>
      <c r="AY177" s="92">
        <v>2</v>
      </c>
      <c r="AZ177" s="92">
        <v>8</v>
      </c>
      <c r="BA177" s="92">
        <v>0</v>
      </c>
      <c r="BB177" s="92">
        <v>0</v>
      </c>
      <c r="BC177" s="92">
        <v>17</v>
      </c>
      <c r="BD177" s="92">
        <v>0</v>
      </c>
      <c r="BE177" s="92">
        <v>0</v>
      </c>
      <c r="BF177" s="92">
        <v>2</v>
      </c>
      <c r="BG177" s="92">
        <v>0</v>
      </c>
      <c r="BH177" s="92">
        <v>0</v>
      </c>
      <c r="BI177" s="70">
        <v>18.348623853211009</v>
      </c>
      <c r="BJ177" s="104">
        <v>8.9</v>
      </c>
      <c r="BK177" s="104">
        <v>7</v>
      </c>
      <c r="BL177" s="104">
        <v>6.3</v>
      </c>
      <c r="BM177" s="104">
        <v>7.4</v>
      </c>
      <c r="BN177" s="104">
        <v>11.1</v>
      </c>
      <c r="BO177" s="104">
        <v>5.2</v>
      </c>
      <c r="BP177" s="104">
        <v>5.5</v>
      </c>
      <c r="BQ177" s="104">
        <v>8.9</v>
      </c>
      <c r="BR177" s="104">
        <v>4.4000000000000004</v>
      </c>
      <c r="BS177" s="104">
        <v>5.2</v>
      </c>
      <c r="BT177" s="104">
        <v>5.2</v>
      </c>
      <c r="BU177" s="104">
        <v>4.0999999999999996</v>
      </c>
      <c r="BV177" s="104">
        <v>4.4000000000000004</v>
      </c>
      <c r="BW177" s="104">
        <v>3.3</v>
      </c>
      <c r="BX177" s="104">
        <v>4.8</v>
      </c>
      <c r="BY177" s="104">
        <v>5.2</v>
      </c>
      <c r="BZ177" s="104">
        <v>0.7</v>
      </c>
      <c r="CA177" s="104">
        <v>2.6</v>
      </c>
      <c r="CB177" s="104">
        <v>22.2</v>
      </c>
      <c r="CC177" s="104">
        <v>61.400000000000006</v>
      </c>
      <c r="CD177" s="104">
        <v>16.600000000000001</v>
      </c>
    </row>
    <row r="178" spans="1:82" x14ac:dyDescent="0.25">
      <c r="A178" s="69" t="s">
        <v>984</v>
      </c>
      <c r="B178" s="69" t="s">
        <v>985</v>
      </c>
      <c r="C178" s="69" t="s">
        <v>986</v>
      </c>
      <c r="D178" s="69" t="s">
        <v>564</v>
      </c>
      <c r="E178" s="69" t="s">
        <v>565</v>
      </c>
      <c r="F178" s="69" t="s">
        <v>542</v>
      </c>
      <c r="G178" s="69" t="s">
        <v>987</v>
      </c>
      <c r="H178" s="69" t="s">
        <v>988</v>
      </c>
      <c r="I178" s="115" t="s">
        <v>988</v>
      </c>
      <c r="J178" s="69">
        <v>5430196</v>
      </c>
      <c r="K178" s="69" t="s">
        <v>186</v>
      </c>
      <c r="L178" s="98">
        <v>0.87236107967202492</v>
      </c>
      <c r="M178" s="92">
        <v>695</v>
      </c>
      <c r="N178" s="70">
        <v>796.68845412188034</v>
      </c>
      <c r="O178" s="92">
        <v>272</v>
      </c>
      <c r="P178" s="70">
        <v>2.13</v>
      </c>
      <c r="Q178" s="92">
        <v>578</v>
      </c>
      <c r="R178" s="92">
        <v>30</v>
      </c>
      <c r="S178" s="92">
        <v>44</v>
      </c>
      <c r="T178" s="92">
        <v>10</v>
      </c>
      <c r="U178" s="92">
        <v>17</v>
      </c>
      <c r="V178" s="92">
        <v>17</v>
      </c>
      <c r="W178" s="92">
        <v>30</v>
      </c>
      <c r="X178" s="92">
        <v>26</v>
      </c>
      <c r="Y178" s="92">
        <v>11</v>
      </c>
      <c r="Z178" s="92">
        <v>7</v>
      </c>
      <c r="AA178" s="92">
        <v>19</v>
      </c>
      <c r="AB178" s="92">
        <v>25</v>
      </c>
      <c r="AC178" s="92">
        <v>16</v>
      </c>
      <c r="AD178" s="92">
        <v>11</v>
      </c>
      <c r="AE178" s="92">
        <v>5</v>
      </c>
      <c r="AF178" s="92">
        <v>0</v>
      </c>
      <c r="AG178" s="92">
        <v>4</v>
      </c>
      <c r="AH178" s="70">
        <v>30.882352941176471</v>
      </c>
      <c r="AI178" s="70">
        <v>12.5</v>
      </c>
      <c r="AJ178" s="70">
        <v>27.205882352941174</v>
      </c>
      <c r="AK178" s="70">
        <v>6.9852941176470589</v>
      </c>
      <c r="AL178" s="70">
        <v>22.426470588235293</v>
      </c>
      <c r="AM178" s="92">
        <v>18453</v>
      </c>
      <c r="AN178" s="92">
        <v>32857</v>
      </c>
      <c r="AO178" s="70">
        <v>68.014705882352942</v>
      </c>
      <c r="AP178" s="92">
        <v>272</v>
      </c>
      <c r="AQ178" s="92">
        <v>212</v>
      </c>
      <c r="AR178" s="92">
        <v>242</v>
      </c>
      <c r="AS178" s="92">
        <v>30</v>
      </c>
      <c r="AT178" s="92">
        <v>20</v>
      </c>
      <c r="AU178" s="92">
        <v>3</v>
      </c>
      <c r="AV178" s="92">
        <v>44</v>
      </c>
      <c r="AW178" s="92">
        <v>35</v>
      </c>
      <c r="AX178" s="92">
        <v>24</v>
      </c>
      <c r="AY178" s="92">
        <v>2</v>
      </c>
      <c r="AZ178" s="92">
        <v>40</v>
      </c>
      <c r="BA178" s="92">
        <v>4</v>
      </c>
      <c r="BB178" s="92">
        <v>0</v>
      </c>
      <c r="BC178" s="92">
        <v>36</v>
      </c>
      <c r="BD178" s="92">
        <v>0</v>
      </c>
      <c r="BE178" s="92">
        <v>0</v>
      </c>
      <c r="BF178" s="92">
        <v>36</v>
      </c>
      <c r="BG178" s="92">
        <v>0</v>
      </c>
      <c r="BH178" s="92">
        <v>0</v>
      </c>
      <c r="BI178" s="70">
        <v>16.911764705882355</v>
      </c>
      <c r="BJ178" s="104">
        <v>5</v>
      </c>
      <c r="BK178" s="104">
        <v>5.6</v>
      </c>
      <c r="BL178" s="104">
        <v>4.3</v>
      </c>
      <c r="BM178" s="104">
        <v>0.6</v>
      </c>
      <c r="BN178" s="104">
        <v>6.2</v>
      </c>
      <c r="BO178" s="104">
        <v>2.9</v>
      </c>
      <c r="BP178" s="104">
        <v>4.5</v>
      </c>
      <c r="BQ178" s="104">
        <v>2.2000000000000002</v>
      </c>
      <c r="BR178" s="104">
        <v>2.7</v>
      </c>
      <c r="BS178" s="104">
        <v>10.199999999999999</v>
      </c>
      <c r="BT178" s="104">
        <v>5.5</v>
      </c>
      <c r="BU178" s="104">
        <v>8.8000000000000007</v>
      </c>
      <c r="BV178" s="104">
        <v>7.5</v>
      </c>
      <c r="BW178" s="104">
        <v>6.2</v>
      </c>
      <c r="BX178" s="104">
        <v>3.5</v>
      </c>
      <c r="BY178" s="104">
        <v>4.9000000000000004</v>
      </c>
      <c r="BZ178" s="104">
        <v>7.2</v>
      </c>
      <c r="CA178" s="104">
        <v>12.4</v>
      </c>
      <c r="CB178" s="104">
        <v>14.899999999999999</v>
      </c>
      <c r="CC178" s="104">
        <v>51.099999999999994</v>
      </c>
      <c r="CD178" s="104">
        <v>34.200000000000003</v>
      </c>
    </row>
    <row r="179" spans="1:82" x14ac:dyDescent="0.25">
      <c r="A179" s="69" t="s">
        <v>1135</v>
      </c>
      <c r="B179" s="69" t="s">
        <v>1136</v>
      </c>
      <c r="C179" s="69" t="s">
        <v>1137</v>
      </c>
      <c r="D179" s="69" t="s">
        <v>564</v>
      </c>
      <c r="E179" s="69" t="s">
        <v>565</v>
      </c>
      <c r="F179" s="69" t="s">
        <v>542</v>
      </c>
      <c r="G179" s="69" t="s">
        <v>1138</v>
      </c>
      <c r="H179" s="69" t="s">
        <v>1139</v>
      </c>
      <c r="I179" s="115" t="s">
        <v>1139</v>
      </c>
      <c r="J179" s="69">
        <v>5439652</v>
      </c>
      <c r="K179" s="69" t="s">
        <v>213</v>
      </c>
      <c r="L179" s="98">
        <v>0.83479290966239927</v>
      </c>
      <c r="M179" s="92">
        <v>307</v>
      </c>
      <c r="N179" s="70">
        <v>367.75587866954288</v>
      </c>
      <c r="O179" s="92">
        <v>121</v>
      </c>
      <c r="P179" s="70">
        <v>2.54</v>
      </c>
      <c r="Q179" s="92">
        <v>307</v>
      </c>
      <c r="R179" s="92">
        <v>23</v>
      </c>
      <c r="S179" s="92">
        <v>17</v>
      </c>
      <c r="T179" s="92">
        <v>13</v>
      </c>
      <c r="U179" s="92">
        <v>14</v>
      </c>
      <c r="V179" s="92">
        <v>9</v>
      </c>
      <c r="W179" s="92">
        <v>16</v>
      </c>
      <c r="X179" s="92">
        <v>11</v>
      </c>
      <c r="Y179" s="92">
        <v>3</v>
      </c>
      <c r="Z179" s="92">
        <v>6</v>
      </c>
      <c r="AA179" s="92">
        <v>5</v>
      </c>
      <c r="AB179" s="92">
        <v>2</v>
      </c>
      <c r="AC179" s="92">
        <v>2</v>
      </c>
      <c r="AD179" s="92">
        <v>0</v>
      </c>
      <c r="AE179" s="92">
        <v>0</v>
      </c>
      <c r="AF179" s="92">
        <v>0</v>
      </c>
      <c r="AG179" s="92">
        <v>0</v>
      </c>
      <c r="AH179" s="70">
        <v>43.801652892561982</v>
      </c>
      <c r="AI179" s="70">
        <v>19.008264462809919</v>
      </c>
      <c r="AJ179" s="70">
        <v>29.75206611570248</v>
      </c>
      <c r="AK179" s="70">
        <v>4.1322314049586781</v>
      </c>
      <c r="AL179" s="70">
        <v>3.3057851239669422</v>
      </c>
      <c r="AM179" s="92">
        <v>9823</v>
      </c>
      <c r="AN179" s="92">
        <v>22679</v>
      </c>
      <c r="AO179" s="70">
        <v>87.603305785123965</v>
      </c>
      <c r="AP179" s="92">
        <v>121</v>
      </c>
      <c r="AQ179" s="92">
        <v>57</v>
      </c>
      <c r="AR179" s="92">
        <v>96</v>
      </c>
      <c r="AS179" s="92">
        <v>25</v>
      </c>
      <c r="AT179" s="92">
        <v>9</v>
      </c>
      <c r="AU179" s="92">
        <v>2</v>
      </c>
      <c r="AV179" s="92">
        <v>35</v>
      </c>
      <c r="AW179" s="92">
        <v>26</v>
      </c>
      <c r="AX179" s="92">
        <v>3</v>
      </c>
      <c r="AY179" s="92">
        <v>7</v>
      </c>
      <c r="AZ179" s="92">
        <v>18</v>
      </c>
      <c r="BA179" s="92">
        <v>0</v>
      </c>
      <c r="BB179" s="92">
        <v>0</v>
      </c>
      <c r="BC179" s="92">
        <v>7</v>
      </c>
      <c r="BD179" s="92">
        <v>0</v>
      </c>
      <c r="BE179" s="92">
        <v>0</v>
      </c>
      <c r="BF179" s="92">
        <v>0</v>
      </c>
      <c r="BG179" s="92">
        <v>2</v>
      </c>
      <c r="BH179" s="92">
        <v>0</v>
      </c>
      <c r="BI179" s="70">
        <v>34.710743801652896</v>
      </c>
      <c r="BJ179" s="104">
        <v>9.8000000000000007</v>
      </c>
      <c r="BK179" s="104">
        <v>3.6</v>
      </c>
      <c r="BL179" s="104">
        <v>8.8000000000000007</v>
      </c>
      <c r="BM179" s="104">
        <v>5.9</v>
      </c>
      <c r="BN179" s="104">
        <v>7.8</v>
      </c>
      <c r="BO179" s="104">
        <v>2.9</v>
      </c>
      <c r="BP179" s="104">
        <v>2</v>
      </c>
      <c r="BQ179" s="104">
        <v>4.2</v>
      </c>
      <c r="BR179" s="104">
        <v>7.5</v>
      </c>
      <c r="BS179" s="104">
        <v>11.4</v>
      </c>
      <c r="BT179" s="104">
        <v>2.2999999999999998</v>
      </c>
      <c r="BU179" s="104">
        <v>11.1</v>
      </c>
      <c r="BV179" s="104">
        <v>2.2999999999999998</v>
      </c>
      <c r="BW179" s="104">
        <v>7.5</v>
      </c>
      <c r="BX179" s="104">
        <v>4.9000000000000004</v>
      </c>
      <c r="BY179" s="104">
        <v>3.3</v>
      </c>
      <c r="BZ179" s="104">
        <v>4.2</v>
      </c>
      <c r="CA179" s="104">
        <v>0.7</v>
      </c>
      <c r="CB179" s="104">
        <v>22.200000000000003</v>
      </c>
      <c r="CC179" s="104">
        <v>57.399999999999991</v>
      </c>
      <c r="CD179" s="104">
        <v>20.599999999999998</v>
      </c>
    </row>
    <row r="180" spans="1:82" x14ac:dyDescent="0.25">
      <c r="A180" s="69" t="s">
        <v>1167</v>
      </c>
      <c r="B180" s="69" t="s">
        <v>1168</v>
      </c>
      <c r="C180" s="69" t="s">
        <v>1169</v>
      </c>
      <c r="D180" s="69" t="s">
        <v>564</v>
      </c>
      <c r="E180" s="69" t="s">
        <v>565</v>
      </c>
      <c r="F180" s="69" t="s">
        <v>542</v>
      </c>
      <c r="G180" s="69" t="s">
        <v>1170</v>
      </c>
      <c r="H180" s="69" t="s">
        <v>1171</v>
      </c>
      <c r="I180" s="115" t="s">
        <v>1171</v>
      </c>
      <c r="J180" s="69">
        <v>5443516</v>
      </c>
      <c r="K180" s="69" t="s">
        <v>219</v>
      </c>
      <c r="L180" s="98">
        <v>0.32346025299005543</v>
      </c>
      <c r="M180" s="92">
        <v>119</v>
      </c>
      <c r="N180" s="70">
        <v>367.89682472565983</v>
      </c>
      <c r="O180" s="92">
        <v>47</v>
      </c>
      <c r="P180" s="70">
        <v>2.5299999999999998</v>
      </c>
      <c r="Q180" s="92">
        <v>119</v>
      </c>
      <c r="R180" s="92">
        <v>8</v>
      </c>
      <c r="S180" s="92">
        <v>3</v>
      </c>
      <c r="T180" s="92">
        <v>5</v>
      </c>
      <c r="U180" s="92">
        <v>3</v>
      </c>
      <c r="V180" s="92">
        <v>0</v>
      </c>
      <c r="W180" s="92">
        <v>3</v>
      </c>
      <c r="X180" s="92">
        <v>2</v>
      </c>
      <c r="Y180" s="92">
        <v>7</v>
      </c>
      <c r="Z180" s="92">
        <v>3</v>
      </c>
      <c r="AA180" s="92">
        <v>6</v>
      </c>
      <c r="AB180" s="92">
        <v>6</v>
      </c>
      <c r="AC180" s="92">
        <v>1</v>
      </c>
      <c r="AD180" s="92">
        <v>0</v>
      </c>
      <c r="AE180" s="92">
        <v>0</v>
      </c>
      <c r="AF180" s="92">
        <v>0</v>
      </c>
      <c r="AG180" s="92">
        <v>0</v>
      </c>
      <c r="AH180" s="70">
        <v>34.042553191489361</v>
      </c>
      <c r="AI180" s="70">
        <v>6.3829787234042552</v>
      </c>
      <c r="AJ180" s="70">
        <v>31.914893617021278</v>
      </c>
      <c r="AK180" s="70">
        <v>12.76595744680851</v>
      </c>
      <c r="AL180" s="70">
        <v>14.893617021276595</v>
      </c>
      <c r="AM180" s="92">
        <v>14541</v>
      </c>
      <c r="AN180" s="92">
        <v>39375</v>
      </c>
      <c r="AO180" s="70">
        <v>65.957446808510639</v>
      </c>
      <c r="AP180" s="92">
        <v>47</v>
      </c>
      <c r="AQ180" s="92">
        <v>117</v>
      </c>
      <c r="AR180" s="92">
        <v>33</v>
      </c>
      <c r="AS180" s="92">
        <v>14</v>
      </c>
      <c r="AT180" s="92">
        <v>5</v>
      </c>
      <c r="AU180" s="92">
        <v>2</v>
      </c>
      <c r="AV180" s="92">
        <v>2</v>
      </c>
      <c r="AW180" s="92">
        <v>0</v>
      </c>
      <c r="AX180" s="92">
        <v>1</v>
      </c>
      <c r="AY180" s="92">
        <v>5</v>
      </c>
      <c r="AZ180" s="92">
        <v>10</v>
      </c>
      <c r="BA180" s="92">
        <v>2</v>
      </c>
      <c r="BB180" s="92">
        <v>0</v>
      </c>
      <c r="BC180" s="92">
        <v>12</v>
      </c>
      <c r="BD180" s="92">
        <v>0</v>
      </c>
      <c r="BE180" s="92">
        <v>0</v>
      </c>
      <c r="BF180" s="92">
        <v>1</v>
      </c>
      <c r="BG180" s="92">
        <v>0</v>
      </c>
      <c r="BH180" s="92">
        <v>0</v>
      </c>
      <c r="BI180" s="70">
        <v>14.893617021276595</v>
      </c>
      <c r="BJ180" s="104">
        <v>8.4</v>
      </c>
      <c r="BK180" s="104">
        <v>8.4</v>
      </c>
      <c r="BL180" s="104">
        <v>13.4</v>
      </c>
      <c r="BM180" s="104">
        <v>2.5</v>
      </c>
      <c r="BN180" s="104">
        <v>5.9</v>
      </c>
      <c r="BO180" s="104">
        <v>0.8</v>
      </c>
      <c r="BP180" s="104">
        <v>1.7</v>
      </c>
      <c r="BQ180" s="104">
        <v>5.9</v>
      </c>
      <c r="BR180" s="104">
        <v>1.7</v>
      </c>
      <c r="BS180" s="104">
        <v>1.7</v>
      </c>
      <c r="BT180" s="104">
        <v>4.2</v>
      </c>
      <c r="BU180" s="104">
        <v>8.4</v>
      </c>
      <c r="BV180" s="104">
        <v>10.1</v>
      </c>
      <c r="BW180" s="104">
        <v>9.1999999999999993</v>
      </c>
      <c r="BX180" s="104">
        <v>10.1</v>
      </c>
      <c r="BY180" s="104">
        <v>4.2</v>
      </c>
      <c r="BZ180" s="104">
        <v>0</v>
      </c>
      <c r="CA180" s="104">
        <v>3.4</v>
      </c>
      <c r="CB180" s="104">
        <v>30.200000000000003</v>
      </c>
      <c r="CC180" s="104">
        <v>42.9</v>
      </c>
      <c r="CD180" s="104">
        <v>26.899999999999995</v>
      </c>
    </row>
    <row r="181" spans="1:82" x14ac:dyDescent="0.25">
      <c r="A181" s="69" t="s">
        <v>1172</v>
      </c>
      <c r="B181" s="69" t="s">
        <v>1173</v>
      </c>
      <c r="C181" s="69" t="s">
        <v>1174</v>
      </c>
      <c r="D181" s="69" t="s">
        <v>564</v>
      </c>
      <c r="E181" s="69" t="s">
        <v>565</v>
      </c>
      <c r="F181" s="69" t="s">
        <v>542</v>
      </c>
      <c r="G181" s="69" t="s">
        <v>1175</v>
      </c>
      <c r="H181" s="69" t="s">
        <v>1176</v>
      </c>
      <c r="I181" s="115" t="s">
        <v>1176</v>
      </c>
      <c r="J181" s="69">
        <v>5443780</v>
      </c>
      <c r="K181" s="69" t="s">
        <v>220</v>
      </c>
      <c r="L181" s="98">
        <v>0.2528342549185888</v>
      </c>
      <c r="M181" s="92">
        <v>135</v>
      </c>
      <c r="N181" s="70">
        <v>533.94663647720222</v>
      </c>
      <c r="O181" s="92">
        <v>41</v>
      </c>
      <c r="P181" s="70">
        <v>3.29</v>
      </c>
      <c r="Q181" s="92">
        <v>135</v>
      </c>
      <c r="R181" s="92">
        <v>1</v>
      </c>
      <c r="S181" s="92">
        <v>3</v>
      </c>
      <c r="T181" s="92">
        <v>8</v>
      </c>
      <c r="U181" s="92">
        <v>2</v>
      </c>
      <c r="V181" s="92">
        <v>0</v>
      </c>
      <c r="W181" s="92">
        <v>6</v>
      </c>
      <c r="X181" s="92">
        <v>5</v>
      </c>
      <c r="Y181" s="92">
        <v>0</v>
      </c>
      <c r="Z181" s="92">
        <v>2</v>
      </c>
      <c r="AA181" s="92">
        <v>9</v>
      </c>
      <c r="AB181" s="92">
        <v>2</v>
      </c>
      <c r="AC181" s="92">
        <v>3</v>
      </c>
      <c r="AD181" s="92">
        <v>0</v>
      </c>
      <c r="AE181" s="92">
        <v>0</v>
      </c>
      <c r="AF181" s="92">
        <v>0</v>
      </c>
      <c r="AG181" s="92">
        <v>0</v>
      </c>
      <c r="AH181" s="70">
        <v>29.268292682926827</v>
      </c>
      <c r="AI181" s="70">
        <v>4.8780487804878048</v>
      </c>
      <c r="AJ181" s="70">
        <v>31.707317073170731</v>
      </c>
      <c r="AK181" s="70">
        <v>21.951219512195124</v>
      </c>
      <c r="AL181" s="70">
        <v>12.195121951219512</v>
      </c>
      <c r="AM181" s="92">
        <v>15405</v>
      </c>
      <c r="AN181" s="92">
        <v>37750</v>
      </c>
      <c r="AO181" s="70">
        <v>60.975609756097562</v>
      </c>
      <c r="AP181" s="92">
        <v>41</v>
      </c>
      <c r="AQ181" s="92">
        <v>89</v>
      </c>
      <c r="AR181" s="92">
        <v>39</v>
      </c>
      <c r="AS181" s="92">
        <v>2</v>
      </c>
      <c r="AT181" s="92">
        <v>0</v>
      </c>
      <c r="AU181" s="92">
        <v>4</v>
      </c>
      <c r="AV181" s="92">
        <v>7</v>
      </c>
      <c r="AW181" s="92">
        <v>7</v>
      </c>
      <c r="AX181" s="92">
        <v>0</v>
      </c>
      <c r="AY181" s="92">
        <v>1</v>
      </c>
      <c r="AZ181" s="92">
        <v>5</v>
      </c>
      <c r="BA181" s="92">
        <v>2</v>
      </c>
      <c r="BB181" s="92">
        <v>0</v>
      </c>
      <c r="BC181" s="92">
        <v>11</v>
      </c>
      <c r="BD181" s="92">
        <v>0</v>
      </c>
      <c r="BE181" s="92">
        <v>0</v>
      </c>
      <c r="BF181" s="92">
        <v>3</v>
      </c>
      <c r="BG181" s="92">
        <v>0</v>
      </c>
      <c r="BH181" s="92">
        <v>0</v>
      </c>
      <c r="BI181" s="70">
        <v>19.512195121951219</v>
      </c>
      <c r="BJ181" s="104">
        <v>2.2000000000000002</v>
      </c>
      <c r="BK181" s="104">
        <v>14.1</v>
      </c>
      <c r="BL181" s="104">
        <v>5.2</v>
      </c>
      <c r="BM181" s="104">
        <v>0</v>
      </c>
      <c r="BN181" s="104">
        <v>0</v>
      </c>
      <c r="BO181" s="104">
        <v>11.1</v>
      </c>
      <c r="BP181" s="104">
        <v>2.2000000000000002</v>
      </c>
      <c r="BQ181" s="104">
        <v>0</v>
      </c>
      <c r="BR181" s="104">
        <v>4.4000000000000004</v>
      </c>
      <c r="BS181" s="104">
        <v>0.7</v>
      </c>
      <c r="BT181" s="104">
        <v>8.1</v>
      </c>
      <c r="BU181" s="104">
        <v>14.8</v>
      </c>
      <c r="BV181" s="104">
        <v>3</v>
      </c>
      <c r="BW181" s="104">
        <v>14.8</v>
      </c>
      <c r="BX181" s="104">
        <v>11.9</v>
      </c>
      <c r="BY181" s="104">
        <v>0</v>
      </c>
      <c r="BZ181" s="104">
        <v>7.4</v>
      </c>
      <c r="CA181" s="104">
        <v>0</v>
      </c>
      <c r="CB181" s="104">
        <v>21.5</v>
      </c>
      <c r="CC181" s="104">
        <v>44.3</v>
      </c>
      <c r="CD181" s="104">
        <v>34.1</v>
      </c>
    </row>
    <row r="182" spans="1:82" x14ac:dyDescent="0.25">
      <c r="A182" s="69" t="s">
        <v>1370</v>
      </c>
      <c r="B182" s="69" t="s">
        <v>1371</v>
      </c>
      <c r="C182" s="69" t="s">
        <v>1372</v>
      </c>
      <c r="D182" s="69" t="s">
        <v>564</v>
      </c>
      <c r="E182" s="69" t="s">
        <v>565</v>
      </c>
      <c r="F182" s="69" t="s">
        <v>542</v>
      </c>
      <c r="G182" s="69" t="s">
        <v>1373</v>
      </c>
      <c r="H182" s="69" t="s">
        <v>1374</v>
      </c>
      <c r="I182" s="115" t="s">
        <v>1374</v>
      </c>
      <c r="J182" s="69">
        <v>5459428</v>
      </c>
      <c r="K182" s="69" t="s">
        <v>258</v>
      </c>
      <c r="L182" s="98">
        <v>0.96282353318205671</v>
      </c>
      <c r="M182" s="92">
        <v>222</v>
      </c>
      <c r="N182" s="70">
        <v>230.57184660444196</v>
      </c>
      <c r="O182" s="92">
        <v>82</v>
      </c>
      <c r="P182" s="70">
        <v>2.71</v>
      </c>
      <c r="Q182" s="92">
        <v>222</v>
      </c>
      <c r="R182" s="92">
        <v>23</v>
      </c>
      <c r="S182" s="92">
        <v>5</v>
      </c>
      <c r="T182" s="92">
        <v>8</v>
      </c>
      <c r="U182" s="92">
        <v>6</v>
      </c>
      <c r="V182" s="92">
        <v>3</v>
      </c>
      <c r="W182" s="92">
        <v>1</v>
      </c>
      <c r="X182" s="92">
        <v>8</v>
      </c>
      <c r="Y182" s="92">
        <v>7</v>
      </c>
      <c r="Z182" s="92">
        <v>3</v>
      </c>
      <c r="AA182" s="92">
        <v>7</v>
      </c>
      <c r="AB182" s="92">
        <v>8</v>
      </c>
      <c r="AC182" s="92">
        <v>1</v>
      </c>
      <c r="AD182" s="92">
        <v>2</v>
      </c>
      <c r="AE182" s="92">
        <v>0</v>
      </c>
      <c r="AF182" s="92">
        <v>0</v>
      </c>
      <c r="AG182" s="92">
        <v>0</v>
      </c>
      <c r="AH182" s="70">
        <v>43.902439024390247</v>
      </c>
      <c r="AI182" s="70">
        <v>10.975609756097562</v>
      </c>
      <c r="AJ182" s="70">
        <v>23.170731707317074</v>
      </c>
      <c r="AK182" s="70">
        <v>8.536585365853659</v>
      </c>
      <c r="AL182" s="70">
        <v>13.414634146341465</v>
      </c>
      <c r="AM182" s="92">
        <v>13174</v>
      </c>
      <c r="AN182" s="92">
        <v>24167</v>
      </c>
      <c r="AO182" s="70">
        <v>74.390243902439025</v>
      </c>
      <c r="AP182" s="92">
        <v>82</v>
      </c>
      <c r="AQ182" s="92">
        <v>123</v>
      </c>
      <c r="AR182" s="92">
        <v>52</v>
      </c>
      <c r="AS182" s="92">
        <v>30</v>
      </c>
      <c r="AT182" s="92">
        <v>7</v>
      </c>
      <c r="AU182" s="92">
        <v>0</v>
      </c>
      <c r="AV182" s="92">
        <v>15</v>
      </c>
      <c r="AW182" s="92">
        <v>6</v>
      </c>
      <c r="AX182" s="92">
        <v>3</v>
      </c>
      <c r="AY182" s="92">
        <v>0</v>
      </c>
      <c r="AZ182" s="92">
        <v>11</v>
      </c>
      <c r="BA182" s="92">
        <v>3</v>
      </c>
      <c r="BB182" s="92">
        <v>0</v>
      </c>
      <c r="BC182" s="92">
        <v>15</v>
      </c>
      <c r="BD182" s="92">
        <v>0</v>
      </c>
      <c r="BE182" s="92">
        <v>0</v>
      </c>
      <c r="BF182" s="92">
        <v>3</v>
      </c>
      <c r="BG182" s="92">
        <v>0</v>
      </c>
      <c r="BH182" s="92">
        <v>0</v>
      </c>
      <c r="BI182" s="70">
        <v>18.292682926829269</v>
      </c>
      <c r="BJ182" s="104">
        <v>9.9</v>
      </c>
      <c r="BK182" s="104">
        <v>10.4</v>
      </c>
      <c r="BL182" s="104">
        <v>6.8</v>
      </c>
      <c r="BM182" s="104">
        <v>5</v>
      </c>
      <c r="BN182" s="104">
        <v>5</v>
      </c>
      <c r="BO182" s="104">
        <v>9.5</v>
      </c>
      <c r="BP182" s="104">
        <v>5.4</v>
      </c>
      <c r="BQ182" s="104">
        <v>1.4</v>
      </c>
      <c r="BR182" s="104">
        <v>1.4</v>
      </c>
      <c r="BS182" s="104">
        <v>2.7</v>
      </c>
      <c r="BT182" s="104">
        <v>4.5</v>
      </c>
      <c r="BU182" s="104">
        <v>9.5</v>
      </c>
      <c r="BV182" s="104">
        <v>8.1</v>
      </c>
      <c r="BW182" s="104">
        <v>6.8</v>
      </c>
      <c r="BX182" s="104">
        <v>6.3</v>
      </c>
      <c r="BY182" s="104">
        <v>3.6</v>
      </c>
      <c r="BZ182" s="104">
        <v>0.9</v>
      </c>
      <c r="CA182" s="104">
        <v>3.2</v>
      </c>
      <c r="CB182" s="104">
        <v>27.1</v>
      </c>
      <c r="CC182" s="104">
        <v>52.499999999999993</v>
      </c>
      <c r="CD182" s="104">
        <v>20.799999999999997</v>
      </c>
    </row>
    <row r="183" spans="1:82" x14ac:dyDescent="0.25">
      <c r="A183" s="69" t="s">
        <v>1702</v>
      </c>
      <c r="B183" s="69" t="s">
        <v>1703</v>
      </c>
      <c r="C183" s="69" t="s">
        <v>1704</v>
      </c>
      <c r="D183" s="69" t="s">
        <v>564</v>
      </c>
      <c r="E183" s="69" t="s">
        <v>565</v>
      </c>
      <c r="F183" s="69" t="s">
        <v>542</v>
      </c>
      <c r="G183" s="69" t="s">
        <v>1705</v>
      </c>
      <c r="H183" s="69" t="s">
        <v>1706</v>
      </c>
      <c r="I183" s="115" t="s">
        <v>1706</v>
      </c>
      <c r="J183" s="69">
        <v>5484484</v>
      </c>
      <c r="K183" s="69" t="s">
        <v>322</v>
      </c>
      <c r="L183" s="98">
        <v>0.91958443422198666</v>
      </c>
      <c r="M183" s="92">
        <v>738</v>
      </c>
      <c r="N183" s="70">
        <v>802.53642029552623</v>
      </c>
      <c r="O183" s="92">
        <v>312</v>
      </c>
      <c r="P183" s="70">
        <v>2.37</v>
      </c>
      <c r="Q183" s="92">
        <v>738</v>
      </c>
      <c r="R183" s="92">
        <v>61</v>
      </c>
      <c r="S183" s="92">
        <v>55</v>
      </c>
      <c r="T183" s="92">
        <v>20</v>
      </c>
      <c r="U183" s="92">
        <v>23</v>
      </c>
      <c r="V183" s="92">
        <v>13</v>
      </c>
      <c r="W183" s="92">
        <v>41</v>
      </c>
      <c r="X183" s="92">
        <v>3</v>
      </c>
      <c r="Y183" s="92">
        <v>25</v>
      </c>
      <c r="Z183" s="92">
        <v>20</v>
      </c>
      <c r="AA183" s="92">
        <v>0</v>
      </c>
      <c r="AB183" s="92">
        <v>22</v>
      </c>
      <c r="AC183" s="92">
        <v>11</v>
      </c>
      <c r="AD183" s="92">
        <v>7</v>
      </c>
      <c r="AE183" s="92">
        <v>11</v>
      </c>
      <c r="AF183" s="92">
        <v>0</v>
      </c>
      <c r="AG183" s="92">
        <v>0</v>
      </c>
      <c r="AH183" s="70">
        <v>43.589743589743591</v>
      </c>
      <c r="AI183" s="70">
        <v>11.538461538461538</v>
      </c>
      <c r="AJ183" s="70">
        <v>28.525641025641026</v>
      </c>
      <c r="AK183" s="70">
        <v>0</v>
      </c>
      <c r="AL183" s="70">
        <v>16.346153846153847</v>
      </c>
      <c r="AM183" s="92">
        <v>13221</v>
      </c>
      <c r="AN183" s="92">
        <v>24375</v>
      </c>
      <c r="AO183" s="70">
        <v>77.243589743589752</v>
      </c>
      <c r="AP183" s="92">
        <v>312</v>
      </c>
      <c r="AQ183" s="92">
        <v>108</v>
      </c>
      <c r="AR183" s="92">
        <v>203</v>
      </c>
      <c r="AS183" s="92">
        <v>109</v>
      </c>
      <c r="AT183" s="92">
        <v>8</v>
      </c>
      <c r="AU183" s="92">
        <v>24</v>
      </c>
      <c r="AV183" s="92">
        <v>74</v>
      </c>
      <c r="AW183" s="92">
        <v>39</v>
      </c>
      <c r="AX183" s="92">
        <v>26</v>
      </c>
      <c r="AY183" s="92">
        <v>4</v>
      </c>
      <c r="AZ183" s="92">
        <v>43</v>
      </c>
      <c r="BA183" s="92">
        <v>5</v>
      </c>
      <c r="BB183" s="92">
        <v>0</v>
      </c>
      <c r="BC183" s="92">
        <v>22</v>
      </c>
      <c r="BD183" s="92">
        <v>0</v>
      </c>
      <c r="BE183" s="92">
        <v>0</v>
      </c>
      <c r="BF183" s="92">
        <v>29</v>
      </c>
      <c r="BG183" s="92">
        <v>0</v>
      </c>
      <c r="BH183" s="92">
        <v>0</v>
      </c>
      <c r="BI183" s="70">
        <v>25</v>
      </c>
      <c r="BJ183" s="104">
        <v>11.4</v>
      </c>
      <c r="BK183" s="104">
        <v>4.2</v>
      </c>
      <c r="BL183" s="104">
        <v>4.0999999999999996</v>
      </c>
      <c r="BM183" s="104">
        <v>3.4</v>
      </c>
      <c r="BN183" s="104">
        <v>2.7</v>
      </c>
      <c r="BO183" s="104">
        <v>10.8</v>
      </c>
      <c r="BP183" s="104">
        <v>3.1</v>
      </c>
      <c r="BQ183" s="104">
        <v>5</v>
      </c>
      <c r="BR183" s="104">
        <v>4.0999999999999996</v>
      </c>
      <c r="BS183" s="104">
        <v>3</v>
      </c>
      <c r="BT183" s="104">
        <v>7.9</v>
      </c>
      <c r="BU183" s="104">
        <v>8.3000000000000007</v>
      </c>
      <c r="BV183" s="104">
        <v>8.5</v>
      </c>
      <c r="BW183" s="104">
        <v>6.2</v>
      </c>
      <c r="BX183" s="104">
        <v>6.6</v>
      </c>
      <c r="BY183" s="104">
        <v>4.5</v>
      </c>
      <c r="BZ183" s="104">
        <v>3.9</v>
      </c>
      <c r="CA183" s="104">
        <v>2.2999999999999998</v>
      </c>
      <c r="CB183" s="104">
        <v>19.700000000000003</v>
      </c>
      <c r="CC183" s="104">
        <v>56.8</v>
      </c>
      <c r="CD183" s="104">
        <v>23.5</v>
      </c>
    </row>
    <row r="184" spans="1:82" x14ac:dyDescent="0.25">
      <c r="A184" s="69" t="s">
        <v>1724</v>
      </c>
      <c r="B184" s="69" t="s">
        <v>1725</v>
      </c>
      <c r="C184" s="69" t="s">
        <v>1726</v>
      </c>
      <c r="D184" s="69" t="s">
        <v>564</v>
      </c>
      <c r="E184" s="69" t="s">
        <v>565</v>
      </c>
      <c r="F184" s="69" t="s">
        <v>542</v>
      </c>
      <c r="G184" s="69" t="s">
        <v>1727</v>
      </c>
      <c r="H184" s="69" t="s">
        <v>1728</v>
      </c>
      <c r="I184" s="115" t="s">
        <v>1728</v>
      </c>
      <c r="J184" s="69">
        <v>5485228</v>
      </c>
      <c r="K184" s="69" t="s">
        <v>326</v>
      </c>
      <c r="L184" s="98">
        <v>6.0584241757869179</v>
      </c>
      <c r="M184" s="92">
        <v>3217</v>
      </c>
      <c r="N184" s="70">
        <v>530.9961644575917</v>
      </c>
      <c r="O184" s="92">
        <v>843</v>
      </c>
      <c r="P184" s="70">
        <v>2.04</v>
      </c>
      <c r="Q184" s="92">
        <v>1720</v>
      </c>
      <c r="R184" s="92">
        <v>165</v>
      </c>
      <c r="S184" s="92">
        <v>46</v>
      </c>
      <c r="T184" s="92">
        <v>70</v>
      </c>
      <c r="U184" s="92">
        <v>82</v>
      </c>
      <c r="V184" s="92">
        <v>52</v>
      </c>
      <c r="W184" s="92">
        <v>33</v>
      </c>
      <c r="X184" s="92">
        <v>31</v>
      </c>
      <c r="Y184" s="92">
        <v>78</v>
      </c>
      <c r="Z184" s="92">
        <v>43</v>
      </c>
      <c r="AA184" s="92">
        <v>48</v>
      </c>
      <c r="AB184" s="92">
        <v>54</v>
      </c>
      <c r="AC184" s="92">
        <v>83</v>
      </c>
      <c r="AD184" s="92">
        <v>24</v>
      </c>
      <c r="AE184" s="92">
        <v>10</v>
      </c>
      <c r="AF184" s="92">
        <v>6</v>
      </c>
      <c r="AG184" s="92">
        <v>18</v>
      </c>
      <c r="AH184" s="70">
        <v>33.333333333333329</v>
      </c>
      <c r="AI184" s="70">
        <v>15.895610913404507</v>
      </c>
      <c r="AJ184" s="70">
        <v>21.945432977461447</v>
      </c>
      <c r="AK184" s="70">
        <v>5.6939501779359425</v>
      </c>
      <c r="AL184" s="70">
        <v>23.131672597864767</v>
      </c>
      <c r="AM184" s="92">
        <v>12886</v>
      </c>
      <c r="AN184" s="92">
        <v>30625</v>
      </c>
      <c r="AO184" s="70">
        <v>66.073546856465001</v>
      </c>
      <c r="AP184" s="92">
        <v>843</v>
      </c>
      <c r="AQ184" s="92">
        <v>373</v>
      </c>
      <c r="AR184" s="92">
        <v>663</v>
      </c>
      <c r="AS184" s="92">
        <v>180</v>
      </c>
      <c r="AT184" s="92">
        <v>53</v>
      </c>
      <c r="AU184" s="92">
        <v>24</v>
      </c>
      <c r="AV184" s="92">
        <v>142</v>
      </c>
      <c r="AW184" s="92">
        <v>83</v>
      </c>
      <c r="AX184" s="92">
        <v>35</v>
      </c>
      <c r="AY184" s="92">
        <v>20</v>
      </c>
      <c r="AZ184" s="92">
        <v>123</v>
      </c>
      <c r="BA184" s="92">
        <v>3</v>
      </c>
      <c r="BB184" s="92">
        <v>16</v>
      </c>
      <c r="BC184" s="92">
        <v>102</v>
      </c>
      <c r="BD184" s="92">
        <v>0</v>
      </c>
      <c r="BE184" s="92">
        <v>0</v>
      </c>
      <c r="BF184" s="92">
        <v>141</v>
      </c>
      <c r="BG184" s="92">
        <v>0</v>
      </c>
      <c r="BH184" s="92">
        <v>0</v>
      </c>
      <c r="BI184" s="70">
        <v>21.115065243179121</v>
      </c>
      <c r="BJ184" s="104">
        <v>1.4</v>
      </c>
      <c r="BK184" s="104">
        <v>4.2</v>
      </c>
      <c r="BL184" s="104">
        <v>2.7</v>
      </c>
      <c r="BM184" s="104">
        <v>2.9</v>
      </c>
      <c r="BN184" s="104">
        <v>3.8</v>
      </c>
      <c r="BO184" s="104">
        <v>9.6</v>
      </c>
      <c r="BP184" s="104">
        <v>15</v>
      </c>
      <c r="BQ184" s="104">
        <v>9.5</v>
      </c>
      <c r="BR184" s="104">
        <v>8.4</v>
      </c>
      <c r="BS184" s="104">
        <v>7.6</v>
      </c>
      <c r="BT184" s="104">
        <v>6.1</v>
      </c>
      <c r="BU184" s="104">
        <v>7.7</v>
      </c>
      <c r="BV184" s="104">
        <v>5.6</v>
      </c>
      <c r="BW184" s="104">
        <v>5.2</v>
      </c>
      <c r="BX184" s="104">
        <v>2.8</v>
      </c>
      <c r="BY184" s="104">
        <v>3.6</v>
      </c>
      <c r="BZ184" s="104">
        <v>2.4</v>
      </c>
      <c r="CA184" s="104">
        <v>1.8</v>
      </c>
      <c r="CB184" s="104">
        <v>8.3000000000000007</v>
      </c>
      <c r="CC184" s="104">
        <v>76.199999999999989</v>
      </c>
      <c r="CD184" s="104">
        <v>15.8</v>
      </c>
    </row>
    <row r="185" spans="1:82" s="19" customFormat="1" x14ac:dyDescent="0.25">
      <c r="A185" s="75" t="s">
        <v>50</v>
      </c>
      <c r="B185" s="76" t="s">
        <v>2118</v>
      </c>
      <c r="C185" s="75"/>
      <c r="D185" s="75"/>
      <c r="E185" s="75"/>
      <c r="F185" s="75"/>
      <c r="G185" s="75"/>
      <c r="H185" s="75"/>
      <c r="I185" s="116"/>
      <c r="J185" s="75">
        <v>54047</v>
      </c>
      <c r="K185" s="75" t="s">
        <v>49</v>
      </c>
      <c r="L185" s="99">
        <v>534.51682824919578</v>
      </c>
      <c r="M185" s="93">
        <v>19707</v>
      </c>
      <c r="N185" s="77">
        <v>36.868811155207347</v>
      </c>
      <c r="O185" s="93">
        <v>7702</v>
      </c>
      <c r="P185" s="77">
        <v>2.34</v>
      </c>
      <c r="Q185" s="93">
        <v>18059</v>
      </c>
      <c r="R185" s="93">
        <v>1271</v>
      </c>
      <c r="S185" s="93">
        <v>779</v>
      </c>
      <c r="T185" s="93">
        <v>973</v>
      </c>
      <c r="U185" s="93">
        <v>735</v>
      </c>
      <c r="V185" s="93">
        <v>604</v>
      </c>
      <c r="W185" s="93">
        <v>577</v>
      </c>
      <c r="X185" s="93">
        <v>425</v>
      </c>
      <c r="Y185" s="93">
        <v>407</v>
      </c>
      <c r="Z185" s="93">
        <v>256</v>
      </c>
      <c r="AA185" s="93">
        <v>449</v>
      </c>
      <c r="AB185" s="93">
        <v>359</v>
      </c>
      <c r="AC185" s="93">
        <v>492</v>
      </c>
      <c r="AD185" s="93">
        <v>199</v>
      </c>
      <c r="AE185" s="93">
        <v>45</v>
      </c>
      <c r="AF185" s="93">
        <v>68</v>
      </c>
      <c r="AG185" s="93">
        <v>63</v>
      </c>
      <c r="AH185" s="77">
        <v>39.249545572578555</v>
      </c>
      <c r="AI185" s="77">
        <v>17.385094780576473</v>
      </c>
      <c r="AJ185" s="77">
        <v>21.617761620358348</v>
      </c>
      <c r="AK185" s="77">
        <v>5.8296546351596987</v>
      </c>
      <c r="AL185" s="77">
        <v>15.917943391326927</v>
      </c>
      <c r="AM185" s="93">
        <v>13985</v>
      </c>
      <c r="AN185" s="93">
        <v>25595</v>
      </c>
      <c r="AO185" s="77">
        <v>74.928589976629439</v>
      </c>
      <c r="AP185" s="93">
        <v>7702</v>
      </c>
      <c r="AQ185" s="93">
        <v>3526</v>
      </c>
      <c r="AR185" s="93">
        <v>6117</v>
      </c>
      <c r="AS185" s="93">
        <v>1585</v>
      </c>
      <c r="AT185" s="93">
        <v>773</v>
      </c>
      <c r="AU185" s="93">
        <v>430</v>
      </c>
      <c r="AV185" s="93">
        <v>1205</v>
      </c>
      <c r="AW185" s="93">
        <v>1289</v>
      </c>
      <c r="AX185" s="93">
        <v>261</v>
      </c>
      <c r="AY185" s="93">
        <v>211</v>
      </c>
      <c r="AZ185" s="93">
        <v>921</v>
      </c>
      <c r="BA185" s="93">
        <v>92</v>
      </c>
      <c r="BB185" s="93">
        <v>17</v>
      </c>
      <c r="BC185" s="93">
        <v>778</v>
      </c>
      <c r="BD185" s="93">
        <v>0</v>
      </c>
      <c r="BE185" s="93">
        <v>0</v>
      </c>
      <c r="BF185" s="93">
        <v>835</v>
      </c>
      <c r="BG185" s="93">
        <v>2</v>
      </c>
      <c r="BH185" s="93">
        <v>0</v>
      </c>
      <c r="BI185" s="77">
        <v>18.605556998182291</v>
      </c>
      <c r="BJ185" s="105">
        <v>5.9</v>
      </c>
      <c r="BK185" s="105">
        <v>5.9</v>
      </c>
      <c r="BL185" s="105">
        <v>5.3</v>
      </c>
      <c r="BM185" s="105">
        <v>4.7</v>
      </c>
      <c r="BN185" s="105">
        <v>4.9000000000000004</v>
      </c>
      <c r="BO185" s="105">
        <v>6</v>
      </c>
      <c r="BP185" s="105">
        <v>5.9</v>
      </c>
      <c r="BQ185" s="105">
        <v>6.1</v>
      </c>
      <c r="BR185" s="105">
        <v>6.7</v>
      </c>
      <c r="BS185" s="105">
        <v>6.6</v>
      </c>
      <c r="BT185" s="105">
        <v>6.7</v>
      </c>
      <c r="BU185" s="105">
        <v>8.6</v>
      </c>
      <c r="BV185" s="105">
        <v>7.7</v>
      </c>
      <c r="BW185" s="105">
        <v>6.5</v>
      </c>
      <c r="BX185" s="105">
        <v>4.5999999999999996</v>
      </c>
      <c r="BY185" s="105">
        <v>3.4</v>
      </c>
      <c r="BZ185" s="105">
        <v>2.8</v>
      </c>
      <c r="CA185" s="105">
        <v>1.8</v>
      </c>
      <c r="CB185" s="105">
        <v>17.100000000000001</v>
      </c>
      <c r="CC185" s="105">
        <v>63.900000000000013</v>
      </c>
      <c r="CD185" s="105">
        <v>19.100000000000001</v>
      </c>
    </row>
    <row r="186" spans="1:82" s="82" customFormat="1" x14ac:dyDescent="0.25">
      <c r="A186" s="80" t="s">
        <v>1942</v>
      </c>
      <c r="B186" s="80" t="s">
        <v>1943</v>
      </c>
      <c r="C186" s="80" t="s">
        <v>1944</v>
      </c>
      <c r="D186" s="80" t="s">
        <v>585</v>
      </c>
      <c r="E186" s="80" t="s">
        <v>586</v>
      </c>
      <c r="F186" s="80" t="s">
        <v>542</v>
      </c>
      <c r="G186" s="80" t="s">
        <v>1945</v>
      </c>
      <c r="H186" s="80" t="s">
        <v>1946</v>
      </c>
      <c r="I186" s="114" t="s">
        <v>1946</v>
      </c>
      <c r="J186" s="80" t="s">
        <v>2111</v>
      </c>
      <c r="K186" s="80" t="s">
        <v>2111</v>
      </c>
      <c r="L186" s="97">
        <v>406.64220345913941</v>
      </c>
      <c r="M186" s="91">
        <v>43061</v>
      </c>
      <c r="N186" s="81">
        <v>105.89407502147498</v>
      </c>
      <c r="O186" s="91">
        <v>17705</v>
      </c>
      <c r="P186" s="81">
        <v>2.4054221971194578</v>
      </c>
      <c r="Q186" s="91">
        <v>42588</v>
      </c>
      <c r="R186" s="91">
        <v>1644</v>
      </c>
      <c r="S186" s="91">
        <v>1523</v>
      </c>
      <c r="T186" s="91">
        <v>1563</v>
      </c>
      <c r="U186" s="91">
        <v>1112</v>
      </c>
      <c r="V186" s="91">
        <v>1382</v>
      </c>
      <c r="W186" s="91">
        <v>1005</v>
      </c>
      <c r="X186" s="91">
        <v>870</v>
      </c>
      <c r="Y186" s="91">
        <v>791</v>
      </c>
      <c r="Z186" s="91">
        <v>714</v>
      </c>
      <c r="AA186" s="91">
        <v>1450</v>
      </c>
      <c r="AB186" s="91">
        <v>1760</v>
      </c>
      <c r="AC186" s="91">
        <v>1682</v>
      </c>
      <c r="AD186" s="91">
        <v>1136</v>
      </c>
      <c r="AE186" s="91">
        <v>466</v>
      </c>
      <c r="AF186" s="91">
        <v>376</v>
      </c>
      <c r="AG186" s="91">
        <v>231</v>
      </c>
      <c r="AH186" s="81">
        <v>26.715617057328441</v>
      </c>
      <c r="AI186" s="81">
        <v>14.086416266591359</v>
      </c>
      <c r="AJ186" s="81">
        <v>19.090652358090935</v>
      </c>
      <c r="AK186" s="81">
        <v>8.1897768991810231</v>
      </c>
      <c r="AL186" s="81">
        <v>31.917537418808244</v>
      </c>
      <c r="AM186" s="91">
        <v>21698</v>
      </c>
      <c r="AN186" s="91">
        <v>37763</v>
      </c>
      <c r="AO186" s="81">
        <v>55.859926574414011</v>
      </c>
      <c r="AP186" s="91">
        <v>17705</v>
      </c>
      <c r="AQ186" s="91">
        <v>3092</v>
      </c>
      <c r="AR186" s="91">
        <v>13204</v>
      </c>
      <c r="AS186" s="91">
        <v>4501</v>
      </c>
      <c r="AT186" s="91">
        <v>694</v>
      </c>
      <c r="AU186" s="91">
        <v>708</v>
      </c>
      <c r="AV186" s="91">
        <v>2876</v>
      </c>
      <c r="AW186" s="91">
        <v>1739</v>
      </c>
      <c r="AX186" s="91">
        <v>756</v>
      </c>
      <c r="AY186" s="91">
        <v>832</v>
      </c>
      <c r="AZ186" s="91">
        <v>1708</v>
      </c>
      <c r="BA186" s="91">
        <v>395</v>
      </c>
      <c r="BB186" s="91">
        <v>213</v>
      </c>
      <c r="BC186" s="91">
        <v>2430</v>
      </c>
      <c r="BD186" s="91">
        <v>583</v>
      </c>
      <c r="BE186" s="91">
        <v>97</v>
      </c>
      <c r="BF186" s="91">
        <v>3621</v>
      </c>
      <c r="BG186" s="91">
        <v>190</v>
      </c>
      <c r="BH186" s="91">
        <v>6</v>
      </c>
      <c r="BI186" s="81">
        <v>22.728042925727195</v>
      </c>
      <c r="BJ186" s="103">
        <v>5.9</v>
      </c>
      <c r="BK186" s="103">
        <v>6.5</v>
      </c>
      <c r="BL186" s="103">
        <v>4.7</v>
      </c>
      <c r="BM186" s="103">
        <v>5.8</v>
      </c>
      <c r="BN186" s="103">
        <v>6.5</v>
      </c>
      <c r="BO186" s="103">
        <v>6.1</v>
      </c>
      <c r="BP186" s="103">
        <v>5.4</v>
      </c>
      <c r="BQ186" s="103">
        <v>5.7</v>
      </c>
      <c r="BR186" s="103">
        <v>6</v>
      </c>
      <c r="BS186" s="103">
        <v>6</v>
      </c>
      <c r="BT186" s="103">
        <v>6.5</v>
      </c>
      <c r="BU186" s="103">
        <v>7.1</v>
      </c>
      <c r="BV186" s="103">
        <v>7.7</v>
      </c>
      <c r="BW186" s="103">
        <v>6.7</v>
      </c>
      <c r="BX186" s="103">
        <v>4.8</v>
      </c>
      <c r="BY186" s="103">
        <v>3.4</v>
      </c>
      <c r="BZ186" s="103">
        <v>2.7</v>
      </c>
      <c r="CA186" s="103">
        <v>2.5</v>
      </c>
      <c r="CB186" s="103">
        <v>17.100000000000001</v>
      </c>
      <c r="CC186" s="103">
        <v>62.800000000000004</v>
      </c>
      <c r="CD186" s="103">
        <v>20.100000000000001</v>
      </c>
    </row>
    <row r="187" spans="1:82" x14ac:dyDescent="0.25">
      <c r="A187" s="69" t="s">
        <v>582</v>
      </c>
      <c r="B187" s="69" t="s">
        <v>583</v>
      </c>
      <c r="C187" s="69" t="s">
        <v>584</v>
      </c>
      <c r="D187" s="69" t="s">
        <v>585</v>
      </c>
      <c r="E187" s="69" t="s">
        <v>586</v>
      </c>
      <c r="F187" s="69" t="s">
        <v>542</v>
      </c>
      <c r="G187" s="69" t="s">
        <v>587</v>
      </c>
      <c r="H187" s="69" t="s">
        <v>588</v>
      </c>
      <c r="I187" s="115" t="s">
        <v>588</v>
      </c>
      <c r="J187" s="69">
        <v>5403292</v>
      </c>
      <c r="K187" s="69" t="s">
        <v>119</v>
      </c>
      <c r="L187" s="98">
        <v>0.39360729902565544</v>
      </c>
      <c r="M187" s="92">
        <v>1105</v>
      </c>
      <c r="N187" s="70">
        <v>2807.3666386150421</v>
      </c>
      <c r="O187" s="92">
        <v>297</v>
      </c>
      <c r="P187" s="70">
        <v>2.16</v>
      </c>
      <c r="Q187" s="92">
        <v>643</v>
      </c>
      <c r="R187" s="92">
        <v>37</v>
      </c>
      <c r="S187" s="92">
        <v>21</v>
      </c>
      <c r="T187" s="92">
        <v>36</v>
      </c>
      <c r="U187" s="92">
        <v>11</v>
      </c>
      <c r="V187" s="92">
        <v>21</v>
      </c>
      <c r="W187" s="92">
        <v>10</v>
      </c>
      <c r="X187" s="92">
        <v>3</v>
      </c>
      <c r="Y187" s="92">
        <v>17</v>
      </c>
      <c r="Z187" s="92">
        <v>7</v>
      </c>
      <c r="AA187" s="92">
        <v>31</v>
      </c>
      <c r="AB187" s="92">
        <v>41</v>
      </c>
      <c r="AC187" s="92">
        <v>11</v>
      </c>
      <c r="AD187" s="92">
        <v>37</v>
      </c>
      <c r="AE187" s="92">
        <v>4</v>
      </c>
      <c r="AF187" s="92">
        <v>5</v>
      </c>
      <c r="AG187" s="92">
        <v>5</v>
      </c>
      <c r="AH187" s="70">
        <v>31.649831649831651</v>
      </c>
      <c r="AI187" s="70">
        <v>10.774410774410773</v>
      </c>
      <c r="AJ187" s="70">
        <v>12.457912457912458</v>
      </c>
      <c r="AK187" s="70">
        <v>10.437710437710438</v>
      </c>
      <c r="AL187" s="70">
        <v>34.680134680134678</v>
      </c>
      <c r="AM187" s="92">
        <v>15317</v>
      </c>
      <c r="AN187" s="92">
        <v>42656</v>
      </c>
      <c r="AO187" s="70">
        <v>52.525252525252533</v>
      </c>
      <c r="AP187" s="92">
        <v>297</v>
      </c>
      <c r="AQ187" s="92">
        <v>74</v>
      </c>
      <c r="AR187" s="92">
        <v>186</v>
      </c>
      <c r="AS187" s="92">
        <v>111</v>
      </c>
      <c r="AT187" s="92">
        <v>0</v>
      </c>
      <c r="AU187" s="92">
        <v>15</v>
      </c>
      <c r="AV187" s="92">
        <v>79</v>
      </c>
      <c r="AW187" s="92">
        <v>12</v>
      </c>
      <c r="AX187" s="92">
        <v>2</v>
      </c>
      <c r="AY187" s="92">
        <v>28</v>
      </c>
      <c r="AZ187" s="92">
        <v>21</v>
      </c>
      <c r="BA187" s="92">
        <v>6</v>
      </c>
      <c r="BB187" s="92">
        <v>0</v>
      </c>
      <c r="BC187" s="92">
        <v>45</v>
      </c>
      <c r="BD187" s="92">
        <v>27</v>
      </c>
      <c r="BE187" s="92">
        <v>0</v>
      </c>
      <c r="BF187" s="92">
        <v>62</v>
      </c>
      <c r="BG187" s="92">
        <v>0</v>
      </c>
      <c r="BH187" s="92">
        <v>0</v>
      </c>
      <c r="BI187" s="70">
        <v>36.026936026936028</v>
      </c>
      <c r="BJ187" s="104">
        <v>0.6</v>
      </c>
      <c r="BK187" s="104">
        <v>1.4</v>
      </c>
      <c r="BL187" s="104">
        <v>1.3</v>
      </c>
      <c r="BM187" s="104">
        <v>24.9</v>
      </c>
      <c r="BN187" s="104">
        <v>36.4</v>
      </c>
      <c r="BO187" s="104">
        <v>3.3</v>
      </c>
      <c r="BP187" s="104">
        <v>0.7</v>
      </c>
      <c r="BQ187" s="104">
        <v>0.7</v>
      </c>
      <c r="BR187" s="104">
        <v>4.7</v>
      </c>
      <c r="BS187" s="104">
        <v>2.7</v>
      </c>
      <c r="BT187" s="104">
        <v>3.1</v>
      </c>
      <c r="BU187" s="104">
        <v>4</v>
      </c>
      <c r="BV187" s="104">
        <v>4.0999999999999996</v>
      </c>
      <c r="BW187" s="104">
        <v>4.7</v>
      </c>
      <c r="BX187" s="104">
        <v>2.5</v>
      </c>
      <c r="BY187" s="104">
        <v>1.7</v>
      </c>
      <c r="BZ187" s="104">
        <v>2</v>
      </c>
      <c r="CA187" s="104">
        <v>1.3</v>
      </c>
      <c r="CB187" s="104">
        <v>3.3</v>
      </c>
      <c r="CC187" s="104">
        <v>84.6</v>
      </c>
      <c r="CD187" s="104">
        <v>12.200000000000001</v>
      </c>
    </row>
    <row r="188" spans="1:82" x14ac:dyDescent="0.25">
      <c r="A188" s="69" t="s">
        <v>699</v>
      </c>
      <c r="B188" s="69" t="s">
        <v>700</v>
      </c>
      <c r="C188" s="69" t="s">
        <v>701</v>
      </c>
      <c r="D188" s="69" t="s">
        <v>585</v>
      </c>
      <c r="E188" s="69" t="s">
        <v>586</v>
      </c>
      <c r="F188" s="69" t="s">
        <v>542</v>
      </c>
      <c r="G188" s="69" t="s">
        <v>702</v>
      </c>
      <c r="H188" s="69" t="s">
        <v>703</v>
      </c>
      <c r="I188" s="115" t="s">
        <v>703</v>
      </c>
      <c r="J188" s="69">
        <v>5408524</v>
      </c>
      <c r="K188" s="69" t="s">
        <v>136</v>
      </c>
      <c r="L188" s="98">
        <v>9.0156785729920568</v>
      </c>
      <c r="M188" s="92">
        <v>10144</v>
      </c>
      <c r="N188" s="70">
        <v>1125.1510263895182</v>
      </c>
      <c r="O188" s="92">
        <v>4191</v>
      </c>
      <c r="P188" s="70">
        <v>2.37</v>
      </c>
      <c r="Q188" s="92">
        <v>9922</v>
      </c>
      <c r="R188" s="92">
        <v>466</v>
      </c>
      <c r="S188" s="92">
        <v>436</v>
      </c>
      <c r="T188" s="92">
        <v>389</v>
      </c>
      <c r="U188" s="92">
        <v>364</v>
      </c>
      <c r="V188" s="92">
        <v>235</v>
      </c>
      <c r="W188" s="92">
        <v>311</v>
      </c>
      <c r="X188" s="92">
        <v>181</v>
      </c>
      <c r="Y188" s="92">
        <v>135</v>
      </c>
      <c r="Z188" s="92">
        <v>104</v>
      </c>
      <c r="AA188" s="92">
        <v>412</v>
      </c>
      <c r="AB188" s="92">
        <v>370</v>
      </c>
      <c r="AC188" s="92">
        <v>339</v>
      </c>
      <c r="AD188" s="92">
        <v>155</v>
      </c>
      <c r="AE188" s="92">
        <v>64</v>
      </c>
      <c r="AF188" s="92">
        <v>206</v>
      </c>
      <c r="AG188" s="92">
        <v>24</v>
      </c>
      <c r="AH188" s="70">
        <v>30.804104032450493</v>
      </c>
      <c r="AI188" s="70">
        <v>14.292531615366261</v>
      </c>
      <c r="AJ188" s="70">
        <v>17.442137914578858</v>
      </c>
      <c r="AK188" s="70">
        <v>9.8305893581484138</v>
      </c>
      <c r="AL188" s="70">
        <v>27.630637079455976</v>
      </c>
      <c r="AM188" s="92">
        <v>21387</v>
      </c>
      <c r="AN188" s="92">
        <v>33510</v>
      </c>
      <c r="AO188" s="70">
        <v>60.057265569076591</v>
      </c>
      <c r="AP188" s="92">
        <v>4191</v>
      </c>
      <c r="AQ188" s="92">
        <v>1119</v>
      </c>
      <c r="AR188" s="92">
        <v>2793</v>
      </c>
      <c r="AS188" s="92">
        <v>1398</v>
      </c>
      <c r="AT188" s="92">
        <v>100</v>
      </c>
      <c r="AU188" s="92">
        <v>226</v>
      </c>
      <c r="AV188" s="92">
        <v>824</v>
      </c>
      <c r="AW188" s="92">
        <v>385</v>
      </c>
      <c r="AX188" s="92">
        <v>198</v>
      </c>
      <c r="AY188" s="92">
        <v>295</v>
      </c>
      <c r="AZ188" s="92">
        <v>199</v>
      </c>
      <c r="BA188" s="92">
        <v>154</v>
      </c>
      <c r="BB188" s="92">
        <v>34</v>
      </c>
      <c r="BC188" s="92">
        <v>512</v>
      </c>
      <c r="BD188" s="92">
        <v>264</v>
      </c>
      <c r="BE188" s="92">
        <v>0</v>
      </c>
      <c r="BF188" s="92">
        <v>784</v>
      </c>
      <c r="BG188" s="92">
        <v>0</v>
      </c>
      <c r="BH188" s="92">
        <v>0</v>
      </c>
      <c r="BI188" s="70">
        <v>27.511333810546407</v>
      </c>
      <c r="BJ188" s="104">
        <v>5.9</v>
      </c>
      <c r="BK188" s="104">
        <v>6.2</v>
      </c>
      <c r="BL188" s="104">
        <v>5.3</v>
      </c>
      <c r="BM188" s="104">
        <v>6</v>
      </c>
      <c r="BN188" s="104">
        <v>5.8</v>
      </c>
      <c r="BO188" s="104">
        <v>6.2</v>
      </c>
      <c r="BP188" s="104">
        <v>6.9</v>
      </c>
      <c r="BQ188" s="104">
        <v>5.6</v>
      </c>
      <c r="BR188" s="104">
        <v>5.3</v>
      </c>
      <c r="BS188" s="104">
        <v>4.3</v>
      </c>
      <c r="BT188" s="104">
        <v>5.9</v>
      </c>
      <c r="BU188" s="104">
        <v>7.5</v>
      </c>
      <c r="BV188" s="104">
        <v>8.9</v>
      </c>
      <c r="BW188" s="104">
        <v>4.9000000000000004</v>
      </c>
      <c r="BX188" s="104">
        <v>6.1</v>
      </c>
      <c r="BY188" s="104">
        <v>2.9</v>
      </c>
      <c r="BZ188" s="104">
        <v>4</v>
      </c>
      <c r="CA188" s="104">
        <v>2.2999999999999998</v>
      </c>
      <c r="CB188" s="104">
        <v>17.400000000000002</v>
      </c>
      <c r="CC188" s="104">
        <v>62.399999999999991</v>
      </c>
      <c r="CD188" s="104">
        <v>20.2</v>
      </c>
    </row>
    <row r="189" spans="1:82" x14ac:dyDescent="0.25">
      <c r="A189" s="69" t="s">
        <v>716</v>
      </c>
      <c r="B189" s="69" t="s">
        <v>717</v>
      </c>
      <c r="C189" s="69" t="s">
        <v>718</v>
      </c>
      <c r="D189" s="69" t="s">
        <v>585</v>
      </c>
      <c r="E189" s="69" t="s">
        <v>586</v>
      </c>
      <c r="F189" s="69" t="s">
        <v>542</v>
      </c>
      <c r="G189" s="69" t="s">
        <v>719</v>
      </c>
      <c r="H189" s="69" t="s">
        <v>720</v>
      </c>
      <c r="I189" s="115" t="s">
        <v>720</v>
      </c>
      <c r="J189" s="69">
        <v>5409796</v>
      </c>
      <c r="K189" s="69" t="s">
        <v>139</v>
      </c>
      <c r="L189" s="98">
        <v>0.58349461918822554</v>
      </c>
      <c r="M189" s="92">
        <v>347</v>
      </c>
      <c r="N189" s="70">
        <v>594.69271624604926</v>
      </c>
      <c r="O189" s="92">
        <v>130</v>
      </c>
      <c r="P189" s="70">
        <v>2.67</v>
      </c>
      <c r="Q189" s="92">
        <v>347</v>
      </c>
      <c r="R189" s="92">
        <v>22</v>
      </c>
      <c r="S189" s="92">
        <v>3</v>
      </c>
      <c r="T189" s="92">
        <v>3</v>
      </c>
      <c r="U189" s="92">
        <v>9</v>
      </c>
      <c r="V189" s="92">
        <v>7</v>
      </c>
      <c r="W189" s="92">
        <v>8</v>
      </c>
      <c r="X189" s="92">
        <v>8</v>
      </c>
      <c r="Y189" s="92">
        <v>2</v>
      </c>
      <c r="Z189" s="92">
        <v>31</v>
      </c>
      <c r="AA189" s="92">
        <v>11</v>
      </c>
      <c r="AB189" s="92">
        <v>9</v>
      </c>
      <c r="AC189" s="92">
        <v>6</v>
      </c>
      <c r="AD189" s="92">
        <v>6</v>
      </c>
      <c r="AE189" s="92">
        <v>3</v>
      </c>
      <c r="AF189" s="92">
        <v>2</v>
      </c>
      <c r="AG189" s="92">
        <v>0</v>
      </c>
      <c r="AH189" s="70">
        <v>21.53846153846154</v>
      </c>
      <c r="AI189" s="70">
        <v>12.307692307692308</v>
      </c>
      <c r="AJ189" s="70">
        <v>37.692307692307693</v>
      </c>
      <c r="AK189" s="70">
        <v>8.4615384615384617</v>
      </c>
      <c r="AL189" s="70">
        <v>20</v>
      </c>
      <c r="AM189" s="92">
        <v>17421</v>
      </c>
      <c r="AN189" s="92">
        <v>45357</v>
      </c>
      <c r="AO189" s="70">
        <v>47.692307692307693</v>
      </c>
      <c r="AP189" s="92">
        <v>130</v>
      </c>
      <c r="AQ189" s="92">
        <v>83</v>
      </c>
      <c r="AR189" s="92">
        <v>106</v>
      </c>
      <c r="AS189" s="92">
        <v>24</v>
      </c>
      <c r="AT189" s="92">
        <v>1</v>
      </c>
      <c r="AU189" s="92">
        <v>5</v>
      </c>
      <c r="AV189" s="92">
        <v>14</v>
      </c>
      <c r="AW189" s="92">
        <v>10</v>
      </c>
      <c r="AX189" s="92">
        <v>10</v>
      </c>
      <c r="AY189" s="92">
        <v>0</v>
      </c>
      <c r="AZ189" s="92">
        <v>17</v>
      </c>
      <c r="BA189" s="92">
        <v>24</v>
      </c>
      <c r="BB189" s="92">
        <v>0</v>
      </c>
      <c r="BC189" s="92">
        <v>12</v>
      </c>
      <c r="BD189" s="92">
        <v>3</v>
      </c>
      <c r="BE189" s="92">
        <v>5</v>
      </c>
      <c r="BF189" s="92">
        <v>17</v>
      </c>
      <c r="BG189" s="92">
        <v>0</v>
      </c>
      <c r="BH189" s="92">
        <v>0</v>
      </c>
      <c r="BI189" s="70">
        <v>14.615384615384617</v>
      </c>
      <c r="BJ189" s="104">
        <v>4.9000000000000004</v>
      </c>
      <c r="BK189" s="104">
        <v>3.2</v>
      </c>
      <c r="BL189" s="104">
        <v>2.6</v>
      </c>
      <c r="BM189" s="104">
        <v>0.3</v>
      </c>
      <c r="BN189" s="104">
        <v>11.8</v>
      </c>
      <c r="BO189" s="104">
        <v>5.2</v>
      </c>
      <c r="BP189" s="104">
        <v>11</v>
      </c>
      <c r="BQ189" s="104">
        <v>2.9</v>
      </c>
      <c r="BR189" s="104">
        <v>2.2999999999999998</v>
      </c>
      <c r="BS189" s="104">
        <v>6.6</v>
      </c>
      <c r="BT189" s="104">
        <v>6.9</v>
      </c>
      <c r="BU189" s="104">
        <v>13.5</v>
      </c>
      <c r="BV189" s="104">
        <v>4.3</v>
      </c>
      <c r="BW189" s="104">
        <v>9.8000000000000007</v>
      </c>
      <c r="BX189" s="104">
        <v>7.2</v>
      </c>
      <c r="BY189" s="104">
        <v>3.7</v>
      </c>
      <c r="BZ189" s="104">
        <v>2.9</v>
      </c>
      <c r="CA189" s="104">
        <v>0.9</v>
      </c>
      <c r="CB189" s="104">
        <v>10.700000000000001</v>
      </c>
      <c r="CC189" s="104">
        <v>64.8</v>
      </c>
      <c r="CD189" s="104">
        <v>24.499999999999996</v>
      </c>
    </row>
    <row r="190" spans="1:82" x14ac:dyDescent="0.25">
      <c r="A190" s="69" t="s">
        <v>1267</v>
      </c>
      <c r="B190" s="69" t="s">
        <v>1268</v>
      </c>
      <c r="C190" s="69" t="s">
        <v>1269</v>
      </c>
      <c r="D190" s="69" t="s">
        <v>585</v>
      </c>
      <c r="E190" s="69" t="s">
        <v>586</v>
      </c>
      <c r="F190" s="69" t="s">
        <v>542</v>
      </c>
      <c r="G190" s="69" t="s">
        <v>1270</v>
      </c>
      <c r="H190" s="69" t="s">
        <v>1271</v>
      </c>
      <c r="I190" s="115" t="s">
        <v>1271</v>
      </c>
      <c r="J190" s="69">
        <v>5452420</v>
      </c>
      <c r="K190" s="69" t="s">
        <v>239</v>
      </c>
      <c r="L190" s="98">
        <v>0.2633499009090321</v>
      </c>
      <c r="M190" s="92">
        <v>182</v>
      </c>
      <c r="N190" s="70">
        <v>691.09576032408506</v>
      </c>
      <c r="O190" s="92">
        <v>58</v>
      </c>
      <c r="P190" s="70">
        <v>3.14</v>
      </c>
      <c r="Q190" s="92">
        <v>182</v>
      </c>
      <c r="R190" s="92">
        <v>0</v>
      </c>
      <c r="S190" s="92">
        <v>4</v>
      </c>
      <c r="T190" s="92">
        <v>5</v>
      </c>
      <c r="U190" s="92">
        <v>2</v>
      </c>
      <c r="V190" s="92">
        <v>1</v>
      </c>
      <c r="W190" s="92">
        <v>7</v>
      </c>
      <c r="X190" s="92">
        <v>6</v>
      </c>
      <c r="Y190" s="92">
        <v>11</v>
      </c>
      <c r="Z190" s="92">
        <v>7</v>
      </c>
      <c r="AA190" s="92">
        <v>8</v>
      </c>
      <c r="AB190" s="92">
        <v>0</v>
      </c>
      <c r="AC190" s="92">
        <v>2</v>
      </c>
      <c r="AD190" s="92">
        <v>0</v>
      </c>
      <c r="AE190" s="92">
        <v>0</v>
      </c>
      <c r="AF190" s="92">
        <v>5</v>
      </c>
      <c r="AG190" s="92">
        <v>0</v>
      </c>
      <c r="AH190" s="70">
        <v>15.517241379310345</v>
      </c>
      <c r="AI190" s="70">
        <v>5.1724137931034484</v>
      </c>
      <c r="AJ190" s="70">
        <v>53.448275862068961</v>
      </c>
      <c r="AK190" s="70">
        <v>13.793103448275861</v>
      </c>
      <c r="AL190" s="70">
        <v>12.068965517241379</v>
      </c>
      <c r="AM190" s="92">
        <v>18803</v>
      </c>
      <c r="AN190" s="92">
        <v>43409</v>
      </c>
      <c r="AO190" s="70">
        <v>62.068965517241381</v>
      </c>
      <c r="AP190" s="92">
        <v>58</v>
      </c>
      <c r="AQ190" s="92">
        <v>68</v>
      </c>
      <c r="AR190" s="92">
        <v>38</v>
      </c>
      <c r="AS190" s="92">
        <v>20</v>
      </c>
      <c r="AT190" s="92">
        <v>0</v>
      </c>
      <c r="AU190" s="92">
        <v>1</v>
      </c>
      <c r="AV190" s="92">
        <v>8</v>
      </c>
      <c r="AW190" s="92">
        <v>3</v>
      </c>
      <c r="AX190" s="92">
        <v>7</v>
      </c>
      <c r="AY190" s="92">
        <v>0</v>
      </c>
      <c r="AZ190" s="92">
        <v>14</v>
      </c>
      <c r="BA190" s="92">
        <v>6</v>
      </c>
      <c r="BB190" s="92">
        <v>4</v>
      </c>
      <c r="BC190" s="92">
        <v>3</v>
      </c>
      <c r="BD190" s="92">
        <v>0</v>
      </c>
      <c r="BE190" s="92">
        <v>3</v>
      </c>
      <c r="BF190" s="92">
        <v>5</v>
      </c>
      <c r="BG190" s="92">
        <v>0</v>
      </c>
      <c r="BH190" s="92">
        <v>0</v>
      </c>
      <c r="BI190" s="70">
        <v>25.862068965517242</v>
      </c>
      <c r="BJ190" s="104">
        <v>0</v>
      </c>
      <c r="BK190" s="104">
        <v>8.8000000000000007</v>
      </c>
      <c r="BL190" s="104">
        <v>9.9</v>
      </c>
      <c r="BM190" s="104">
        <v>4.4000000000000004</v>
      </c>
      <c r="BN190" s="104">
        <v>1.6</v>
      </c>
      <c r="BO190" s="104">
        <v>20.9</v>
      </c>
      <c r="BP190" s="104">
        <v>5.5</v>
      </c>
      <c r="BQ190" s="104">
        <v>2.7</v>
      </c>
      <c r="BR190" s="104">
        <v>9.9</v>
      </c>
      <c r="BS190" s="104">
        <v>7.7</v>
      </c>
      <c r="BT190" s="104">
        <v>4.4000000000000004</v>
      </c>
      <c r="BU190" s="104">
        <v>1.6</v>
      </c>
      <c r="BV190" s="104">
        <v>3.8</v>
      </c>
      <c r="BW190" s="104">
        <v>2.2000000000000002</v>
      </c>
      <c r="BX190" s="104">
        <v>2.7</v>
      </c>
      <c r="BY190" s="104">
        <v>2.2000000000000002</v>
      </c>
      <c r="BZ190" s="104">
        <v>2.2000000000000002</v>
      </c>
      <c r="CA190" s="104">
        <v>9.3000000000000007</v>
      </c>
      <c r="CB190" s="104">
        <v>18.700000000000003</v>
      </c>
      <c r="CC190" s="104">
        <v>62.5</v>
      </c>
      <c r="CD190" s="104">
        <v>18.600000000000001</v>
      </c>
    </row>
    <row r="191" spans="1:82" x14ac:dyDescent="0.25">
      <c r="A191" s="69" t="s">
        <v>1392</v>
      </c>
      <c r="B191" s="69" t="s">
        <v>1393</v>
      </c>
      <c r="C191" s="69" t="s">
        <v>1394</v>
      </c>
      <c r="D191" s="69" t="s">
        <v>585</v>
      </c>
      <c r="E191" s="69" t="s">
        <v>586</v>
      </c>
      <c r="F191" s="69" t="s">
        <v>542</v>
      </c>
      <c r="G191" s="69" t="s">
        <v>1395</v>
      </c>
      <c r="H191" s="69" t="s">
        <v>1396</v>
      </c>
      <c r="I191" s="115" t="s">
        <v>1396</v>
      </c>
      <c r="J191" s="69">
        <v>5460196</v>
      </c>
      <c r="K191" s="69" t="s">
        <v>262</v>
      </c>
      <c r="L191" s="98">
        <v>0.4195654269554191</v>
      </c>
      <c r="M191" s="92">
        <v>157</v>
      </c>
      <c r="N191" s="70">
        <v>374.19670428822542</v>
      </c>
      <c r="O191" s="92">
        <v>55</v>
      </c>
      <c r="P191" s="70">
        <v>2.85</v>
      </c>
      <c r="Q191" s="92">
        <v>157</v>
      </c>
      <c r="R191" s="92">
        <v>7</v>
      </c>
      <c r="S191" s="92">
        <v>1</v>
      </c>
      <c r="T191" s="92">
        <v>6</v>
      </c>
      <c r="U191" s="92">
        <v>2</v>
      </c>
      <c r="V191" s="92">
        <v>0</v>
      </c>
      <c r="W191" s="92">
        <v>16</v>
      </c>
      <c r="X191" s="92">
        <v>3</v>
      </c>
      <c r="Y191" s="92">
        <v>3</v>
      </c>
      <c r="Z191" s="92">
        <v>15</v>
      </c>
      <c r="AA191" s="92">
        <v>2</v>
      </c>
      <c r="AB191" s="92">
        <v>0</v>
      </c>
      <c r="AC191" s="92">
        <v>0</v>
      </c>
      <c r="AD191" s="92">
        <v>0</v>
      </c>
      <c r="AE191" s="92">
        <v>0</v>
      </c>
      <c r="AF191" s="92">
        <v>0</v>
      </c>
      <c r="AG191" s="92">
        <v>0</v>
      </c>
      <c r="AH191" s="70">
        <v>25.454545454545453</v>
      </c>
      <c r="AI191" s="70">
        <v>3.6363636363636362</v>
      </c>
      <c r="AJ191" s="70">
        <v>67.272727272727266</v>
      </c>
      <c r="AK191" s="70">
        <v>3.6363636363636362</v>
      </c>
      <c r="AL191" s="70">
        <v>0</v>
      </c>
      <c r="AM191" s="92">
        <v>12907</v>
      </c>
      <c r="AN191" s="92">
        <v>33977</v>
      </c>
      <c r="AO191" s="70">
        <v>69.090909090909093</v>
      </c>
      <c r="AP191" s="92">
        <v>55</v>
      </c>
      <c r="AQ191" s="92">
        <v>3</v>
      </c>
      <c r="AR191" s="92">
        <v>43</v>
      </c>
      <c r="AS191" s="92">
        <v>12</v>
      </c>
      <c r="AT191" s="92">
        <v>7</v>
      </c>
      <c r="AU191" s="92">
        <v>0</v>
      </c>
      <c r="AV191" s="92">
        <v>7</v>
      </c>
      <c r="AW191" s="92">
        <v>13</v>
      </c>
      <c r="AX191" s="92">
        <v>5</v>
      </c>
      <c r="AY191" s="92">
        <v>0</v>
      </c>
      <c r="AZ191" s="92">
        <v>6</v>
      </c>
      <c r="BA191" s="92">
        <v>0</v>
      </c>
      <c r="BB191" s="92">
        <v>15</v>
      </c>
      <c r="BC191" s="92">
        <v>2</v>
      </c>
      <c r="BD191" s="92">
        <v>0</v>
      </c>
      <c r="BE191" s="92">
        <v>0</v>
      </c>
      <c r="BF191" s="92">
        <v>0</v>
      </c>
      <c r="BG191" s="92">
        <v>0</v>
      </c>
      <c r="BH191" s="92">
        <v>0</v>
      </c>
      <c r="BI191" s="70">
        <v>40</v>
      </c>
      <c r="BJ191" s="104">
        <v>7</v>
      </c>
      <c r="BK191" s="104">
        <v>1.3</v>
      </c>
      <c r="BL191" s="104">
        <v>15.3</v>
      </c>
      <c r="BM191" s="104">
        <v>1.9</v>
      </c>
      <c r="BN191" s="104">
        <v>3.8</v>
      </c>
      <c r="BO191" s="104">
        <v>28</v>
      </c>
      <c r="BP191" s="104">
        <v>3.8</v>
      </c>
      <c r="BQ191" s="104">
        <v>1.3</v>
      </c>
      <c r="BR191" s="104">
        <v>0</v>
      </c>
      <c r="BS191" s="104">
        <v>16.600000000000001</v>
      </c>
      <c r="BT191" s="104">
        <v>2.5</v>
      </c>
      <c r="BU191" s="104">
        <v>8.9</v>
      </c>
      <c r="BV191" s="104">
        <v>0</v>
      </c>
      <c r="BW191" s="104">
        <v>3.8</v>
      </c>
      <c r="BX191" s="104">
        <v>4.5</v>
      </c>
      <c r="BY191" s="104">
        <v>0</v>
      </c>
      <c r="BZ191" s="104">
        <v>1.3</v>
      </c>
      <c r="CA191" s="104">
        <v>0</v>
      </c>
      <c r="CB191" s="104">
        <v>23.6</v>
      </c>
      <c r="CC191" s="104">
        <v>66.8</v>
      </c>
      <c r="CD191" s="104">
        <v>9.6000000000000014</v>
      </c>
    </row>
    <row r="192" spans="1:82" x14ac:dyDescent="0.25">
      <c r="A192" s="69" t="s">
        <v>1485</v>
      </c>
      <c r="B192" s="69" t="s">
        <v>1486</v>
      </c>
      <c r="C192" s="69" t="s">
        <v>1487</v>
      </c>
      <c r="D192" s="69" t="s">
        <v>585</v>
      </c>
      <c r="E192" s="69" t="s">
        <v>586</v>
      </c>
      <c r="F192" s="69" t="s">
        <v>542</v>
      </c>
      <c r="G192" s="69" t="s">
        <v>1488</v>
      </c>
      <c r="H192" s="69" t="s">
        <v>1489</v>
      </c>
      <c r="I192" s="115" t="s">
        <v>1489</v>
      </c>
      <c r="J192" s="69">
        <v>5465692</v>
      </c>
      <c r="K192" s="69" t="s">
        <v>280</v>
      </c>
      <c r="L192" s="98">
        <v>3.0503165213432779</v>
      </c>
      <c r="M192" s="92">
        <v>5967</v>
      </c>
      <c r="N192" s="70">
        <v>1956.1904340905228</v>
      </c>
      <c r="O192" s="92">
        <v>2583</v>
      </c>
      <c r="P192" s="70">
        <v>2.31</v>
      </c>
      <c r="Q192" s="92">
        <v>5957</v>
      </c>
      <c r="R192" s="92">
        <v>292</v>
      </c>
      <c r="S192" s="92">
        <v>193</v>
      </c>
      <c r="T192" s="92">
        <v>218</v>
      </c>
      <c r="U192" s="92">
        <v>209</v>
      </c>
      <c r="V192" s="92">
        <v>75</v>
      </c>
      <c r="W192" s="92">
        <v>210</v>
      </c>
      <c r="X192" s="92">
        <v>79</v>
      </c>
      <c r="Y192" s="92">
        <v>207</v>
      </c>
      <c r="Z192" s="92">
        <v>165</v>
      </c>
      <c r="AA192" s="92">
        <v>316</v>
      </c>
      <c r="AB192" s="92">
        <v>190</v>
      </c>
      <c r="AC192" s="92">
        <v>231</v>
      </c>
      <c r="AD192" s="92">
        <v>89</v>
      </c>
      <c r="AE192" s="92">
        <v>26</v>
      </c>
      <c r="AF192" s="92">
        <v>40</v>
      </c>
      <c r="AG192" s="92">
        <v>43</v>
      </c>
      <c r="AH192" s="70">
        <v>27.216415021293074</v>
      </c>
      <c r="AI192" s="70">
        <v>10.994967092528068</v>
      </c>
      <c r="AJ192" s="70">
        <v>25.590398761130466</v>
      </c>
      <c r="AK192" s="70">
        <v>12.233836624080526</v>
      </c>
      <c r="AL192" s="70">
        <v>23.964382500967869</v>
      </c>
      <c r="AM192" s="92">
        <v>21513</v>
      </c>
      <c r="AN192" s="92">
        <v>40467</v>
      </c>
      <c r="AO192" s="70">
        <v>57.413859852884244</v>
      </c>
      <c r="AP192" s="92">
        <v>2583</v>
      </c>
      <c r="AQ192" s="92">
        <v>542</v>
      </c>
      <c r="AR192" s="92">
        <v>1589</v>
      </c>
      <c r="AS192" s="92">
        <v>994</v>
      </c>
      <c r="AT192" s="92">
        <v>37</v>
      </c>
      <c r="AU192" s="92">
        <v>110</v>
      </c>
      <c r="AV192" s="92">
        <v>477</v>
      </c>
      <c r="AW192" s="92">
        <v>134</v>
      </c>
      <c r="AX192" s="92">
        <v>183</v>
      </c>
      <c r="AY192" s="92">
        <v>177</v>
      </c>
      <c r="AZ192" s="92">
        <v>219</v>
      </c>
      <c r="BA192" s="92">
        <v>210</v>
      </c>
      <c r="BB192" s="92">
        <v>22</v>
      </c>
      <c r="BC192" s="92">
        <v>359</v>
      </c>
      <c r="BD192" s="92">
        <v>105</v>
      </c>
      <c r="BE192" s="92">
        <v>27</v>
      </c>
      <c r="BF192" s="92">
        <v>429</v>
      </c>
      <c r="BG192" s="92">
        <v>0</v>
      </c>
      <c r="BH192" s="92">
        <v>0</v>
      </c>
      <c r="BI192" s="70">
        <v>27.216415021293074</v>
      </c>
      <c r="BJ192" s="104">
        <v>5.0999999999999996</v>
      </c>
      <c r="BK192" s="104">
        <v>6.8</v>
      </c>
      <c r="BL192" s="104">
        <v>4.9000000000000004</v>
      </c>
      <c r="BM192" s="104">
        <v>5.9</v>
      </c>
      <c r="BN192" s="104">
        <v>5.8</v>
      </c>
      <c r="BO192" s="104">
        <v>5</v>
      </c>
      <c r="BP192" s="104">
        <v>5.2</v>
      </c>
      <c r="BQ192" s="104">
        <v>7.7</v>
      </c>
      <c r="BR192" s="104">
        <v>3.2</v>
      </c>
      <c r="BS192" s="104">
        <v>7.2</v>
      </c>
      <c r="BT192" s="104">
        <v>6.4</v>
      </c>
      <c r="BU192" s="104">
        <v>6.7</v>
      </c>
      <c r="BV192" s="104">
        <v>6.1</v>
      </c>
      <c r="BW192" s="104">
        <v>10</v>
      </c>
      <c r="BX192" s="104">
        <v>3.5</v>
      </c>
      <c r="BY192" s="104">
        <v>3.3</v>
      </c>
      <c r="BZ192" s="104">
        <v>4</v>
      </c>
      <c r="CA192" s="104">
        <v>3.4</v>
      </c>
      <c r="CB192" s="104">
        <v>16.799999999999997</v>
      </c>
      <c r="CC192" s="104">
        <v>59.2</v>
      </c>
      <c r="CD192" s="104">
        <v>24.2</v>
      </c>
    </row>
    <row r="193" spans="1:82" s="19" customFormat="1" x14ac:dyDescent="0.25">
      <c r="A193" s="75" t="s">
        <v>58</v>
      </c>
      <c r="B193" s="76" t="s">
        <v>2118</v>
      </c>
      <c r="C193" s="75"/>
      <c r="D193" s="75"/>
      <c r="E193" s="75"/>
      <c r="F193" s="75"/>
      <c r="G193" s="75"/>
      <c r="H193" s="75"/>
      <c r="I193" s="116"/>
      <c r="J193" s="75">
        <v>54055</v>
      </c>
      <c r="K193" s="75" t="s">
        <v>57</v>
      </c>
      <c r="L193" s="99">
        <v>420.36821579955307</v>
      </c>
      <c r="M193" s="93">
        <v>60963</v>
      </c>
      <c r="N193" s="77">
        <v>145.0228578391602</v>
      </c>
      <c r="O193" s="93">
        <v>25019</v>
      </c>
      <c r="P193" s="77">
        <v>2.39</v>
      </c>
      <c r="Q193" s="93">
        <v>59796</v>
      </c>
      <c r="R193" s="93">
        <v>2468</v>
      </c>
      <c r="S193" s="93">
        <v>2181</v>
      </c>
      <c r="T193" s="93">
        <v>2220</v>
      </c>
      <c r="U193" s="93">
        <v>1709</v>
      </c>
      <c r="V193" s="93">
        <v>1721</v>
      </c>
      <c r="W193" s="93">
        <v>1567</v>
      </c>
      <c r="X193" s="93">
        <v>1150</v>
      </c>
      <c r="Y193" s="93">
        <v>1166</v>
      </c>
      <c r="Z193" s="93">
        <v>1043</v>
      </c>
      <c r="AA193" s="93">
        <v>2230</v>
      </c>
      <c r="AB193" s="93">
        <v>2370</v>
      </c>
      <c r="AC193" s="93">
        <v>2271</v>
      </c>
      <c r="AD193" s="93">
        <v>1423</v>
      </c>
      <c r="AE193" s="93">
        <v>563</v>
      </c>
      <c r="AF193" s="93">
        <v>634</v>
      </c>
      <c r="AG193" s="93">
        <v>303</v>
      </c>
      <c r="AH193" s="77">
        <v>27.455134098085455</v>
      </c>
      <c r="AI193" s="77">
        <v>13.709580718653825</v>
      </c>
      <c r="AJ193" s="77">
        <v>19.689036332387385</v>
      </c>
      <c r="AK193" s="77">
        <v>8.9132259482793081</v>
      </c>
      <c r="AL193" s="77">
        <v>30.23302290259403</v>
      </c>
      <c r="AM193" s="93">
        <v>21698</v>
      </c>
      <c r="AN193" s="93">
        <v>37763</v>
      </c>
      <c r="AO193" s="77">
        <v>56.684919461209482</v>
      </c>
      <c r="AP193" s="93">
        <v>25019</v>
      </c>
      <c r="AQ193" s="93">
        <v>4981</v>
      </c>
      <c r="AR193" s="93">
        <v>17959</v>
      </c>
      <c r="AS193" s="93">
        <v>7060</v>
      </c>
      <c r="AT193" s="93">
        <v>839</v>
      </c>
      <c r="AU193" s="93">
        <v>1065</v>
      </c>
      <c r="AV193" s="93">
        <v>4285</v>
      </c>
      <c r="AW193" s="93">
        <v>2296</v>
      </c>
      <c r="AX193" s="93">
        <v>1161</v>
      </c>
      <c r="AY193" s="93">
        <v>1332</v>
      </c>
      <c r="AZ193" s="93">
        <v>2184</v>
      </c>
      <c r="BA193" s="93">
        <v>795</v>
      </c>
      <c r="BB193" s="93">
        <v>288</v>
      </c>
      <c r="BC193" s="93">
        <v>3363</v>
      </c>
      <c r="BD193" s="93">
        <v>982</v>
      </c>
      <c r="BE193" s="93">
        <v>132</v>
      </c>
      <c r="BF193" s="93">
        <v>4918</v>
      </c>
      <c r="BG193" s="93">
        <v>190</v>
      </c>
      <c r="BH193" s="93">
        <v>6</v>
      </c>
      <c r="BI193" s="77">
        <v>24.153643231144333</v>
      </c>
      <c r="BJ193" s="105">
        <v>5.9</v>
      </c>
      <c r="BK193" s="105">
        <v>6.5</v>
      </c>
      <c r="BL193" s="105">
        <v>4.7</v>
      </c>
      <c r="BM193" s="105">
        <v>5.8</v>
      </c>
      <c r="BN193" s="105">
        <v>6.5</v>
      </c>
      <c r="BO193" s="105">
        <v>6.1</v>
      </c>
      <c r="BP193" s="105">
        <v>5.4</v>
      </c>
      <c r="BQ193" s="105">
        <v>5.7</v>
      </c>
      <c r="BR193" s="105">
        <v>6</v>
      </c>
      <c r="BS193" s="105">
        <v>6</v>
      </c>
      <c r="BT193" s="105">
        <v>6.5</v>
      </c>
      <c r="BU193" s="105">
        <v>7.1</v>
      </c>
      <c r="BV193" s="105">
        <v>7.7</v>
      </c>
      <c r="BW193" s="105">
        <v>6.7</v>
      </c>
      <c r="BX193" s="105">
        <v>4.8</v>
      </c>
      <c r="BY193" s="105">
        <v>3.4</v>
      </c>
      <c r="BZ193" s="105">
        <v>2.7</v>
      </c>
      <c r="CA193" s="105">
        <v>2.5</v>
      </c>
      <c r="CB193" s="105">
        <v>17.100000000000001</v>
      </c>
      <c r="CC193" s="105">
        <v>62.800000000000004</v>
      </c>
      <c r="CD193" s="105">
        <v>20.100000000000001</v>
      </c>
    </row>
    <row r="194" spans="1:82" s="82" customFormat="1" x14ac:dyDescent="0.25">
      <c r="A194" s="80" t="s">
        <v>1947</v>
      </c>
      <c r="B194" s="80" t="s">
        <v>1948</v>
      </c>
      <c r="C194" s="80" t="s">
        <v>1949</v>
      </c>
      <c r="D194" s="80" t="s">
        <v>780</v>
      </c>
      <c r="E194" s="80" t="s">
        <v>781</v>
      </c>
      <c r="F194" s="80" t="s">
        <v>542</v>
      </c>
      <c r="G194" s="80" t="s">
        <v>1950</v>
      </c>
      <c r="H194" s="80" t="s">
        <v>1951</v>
      </c>
      <c r="I194" s="114" t="s">
        <v>1951</v>
      </c>
      <c r="J194" s="80" t="s">
        <v>2111</v>
      </c>
      <c r="K194" s="80" t="s">
        <v>2111</v>
      </c>
      <c r="L194" s="97">
        <v>325.21674343670617</v>
      </c>
      <c r="M194" s="91">
        <v>20037</v>
      </c>
      <c r="N194" s="81">
        <v>61.611218992787222</v>
      </c>
      <c r="O194" s="91">
        <v>8159</v>
      </c>
      <c r="P194" s="81">
        <v>2.4255423458757202</v>
      </c>
      <c r="Q194" s="91">
        <v>19790</v>
      </c>
      <c r="R194" s="91">
        <v>693</v>
      </c>
      <c r="S194" s="91">
        <v>426</v>
      </c>
      <c r="T194" s="91">
        <v>450</v>
      </c>
      <c r="U194" s="91">
        <v>722</v>
      </c>
      <c r="V194" s="91">
        <v>371</v>
      </c>
      <c r="W194" s="91">
        <v>385</v>
      </c>
      <c r="X194" s="91">
        <v>572</v>
      </c>
      <c r="Y194" s="91">
        <v>328</v>
      </c>
      <c r="Z194" s="91">
        <v>346</v>
      </c>
      <c r="AA194" s="91">
        <v>742</v>
      </c>
      <c r="AB194" s="91">
        <v>1115</v>
      </c>
      <c r="AC194" s="91">
        <v>1117</v>
      </c>
      <c r="AD194" s="91">
        <v>600</v>
      </c>
      <c r="AE194" s="91">
        <v>129</v>
      </c>
      <c r="AF194" s="91">
        <v>109</v>
      </c>
      <c r="AG194" s="91">
        <v>54</v>
      </c>
      <c r="AH194" s="81">
        <v>19.230297830616497</v>
      </c>
      <c r="AI194" s="81">
        <v>13.396249540384849</v>
      </c>
      <c r="AJ194" s="81">
        <v>19.990194876823139</v>
      </c>
      <c r="AK194" s="81">
        <v>9.0942517465375659</v>
      </c>
      <c r="AL194" s="81">
        <v>38.289006005637944</v>
      </c>
      <c r="AM194" s="91">
        <v>21888</v>
      </c>
      <c r="AN194" s="91">
        <v>40749</v>
      </c>
      <c r="AO194" s="81">
        <v>48.376026473832582</v>
      </c>
      <c r="AP194" s="91">
        <v>8159</v>
      </c>
      <c r="AQ194" s="91">
        <v>1144</v>
      </c>
      <c r="AR194" s="91">
        <v>5844</v>
      </c>
      <c r="AS194" s="91">
        <v>2315</v>
      </c>
      <c r="AT194" s="91">
        <v>187</v>
      </c>
      <c r="AU194" s="91">
        <v>140</v>
      </c>
      <c r="AV194" s="91">
        <v>825</v>
      </c>
      <c r="AW194" s="91">
        <v>605</v>
      </c>
      <c r="AX194" s="91">
        <v>344</v>
      </c>
      <c r="AY194" s="91">
        <v>413</v>
      </c>
      <c r="AZ194" s="91">
        <v>809</v>
      </c>
      <c r="BA194" s="91">
        <v>283</v>
      </c>
      <c r="BB194" s="91">
        <v>147</v>
      </c>
      <c r="BC194" s="91">
        <v>1391</v>
      </c>
      <c r="BD194" s="91">
        <v>333</v>
      </c>
      <c r="BE194" s="91">
        <v>60</v>
      </c>
      <c r="BF194" s="91">
        <v>1783</v>
      </c>
      <c r="BG194" s="91">
        <v>156</v>
      </c>
      <c r="BH194" s="91">
        <v>70</v>
      </c>
      <c r="BI194" s="81">
        <v>18.568452016178451</v>
      </c>
      <c r="BJ194" s="103">
        <v>5.2</v>
      </c>
      <c r="BK194" s="103">
        <v>4.5999999999999996</v>
      </c>
      <c r="BL194" s="103">
        <v>7</v>
      </c>
      <c r="BM194" s="103">
        <v>6.8</v>
      </c>
      <c r="BN194" s="103">
        <v>6.1</v>
      </c>
      <c r="BO194" s="103">
        <v>5.4</v>
      </c>
      <c r="BP194" s="103">
        <v>5.2</v>
      </c>
      <c r="BQ194" s="103">
        <v>5.2</v>
      </c>
      <c r="BR194" s="103">
        <v>6.1</v>
      </c>
      <c r="BS194" s="103">
        <v>7</v>
      </c>
      <c r="BT194" s="103">
        <v>7.2</v>
      </c>
      <c r="BU194" s="103">
        <v>7.2</v>
      </c>
      <c r="BV194" s="103">
        <v>7</v>
      </c>
      <c r="BW194" s="103">
        <v>6.8</v>
      </c>
      <c r="BX194" s="103">
        <v>5.0999999999999996</v>
      </c>
      <c r="BY194" s="103">
        <v>3.5</v>
      </c>
      <c r="BZ194" s="103">
        <v>2.2000000000000002</v>
      </c>
      <c r="CA194" s="103">
        <v>2.2999999999999998</v>
      </c>
      <c r="CB194" s="103">
        <v>16.8</v>
      </c>
      <c r="CC194" s="103">
        <v>63.2</v>
      </c>
      <c r="CD194" s="103">
        <v>19.899999999999999</v>
      </c>
    </row>
    <row r="195" spans="1:82" x14ac:dyDescent="0.25">
      <c r="A195" s="69" t="s">
        <v>777</v>
      </c>
      <c r="B195" s="69" t="s">
        <v>778</v>
      </c>
      <c r="C195" s="69" t="s">
        <v>779</v>
      </c>
      <c r="D195" s="69" t="s">
        <v>780</v>
      </c>
      <c r="E195" s="69" t="s">
        <v>781</v>
      </c>
      <c r="F195" s="69" t="s">
        <v>542</v>
      </c>
      <c r="G195" s="69" t="s">
        <v>782</v>
      </c>
      <c r="H195" s="69" t="s">
        <v>783</v>
      </c>
      <c r="I195" s="115" t="s">
        <v>783</v>
      </c>
      <c r="J195" s="69">
        <v>5413525</v>
      </c>
      <c r="K195" s="69" t="s">
        <v>150</v>
      </c>
      <c r="L195" s="98">
        <v>1.3034721910686744</v>
      </c>
      <c r="M195" s="92">
        <v>655</v>
      </c>
      <c r="N195" s="70">
        <v>502.5040077479419</v>
      </c>
      <c r="O195" s="92">
        <v>336</v>
      </c>
      <c r="P195" s="70">
        <v>1.95</v>
      </c>
      <c r="Q195" s="92">
        <v>655</v>
      </c>
      <c r="R195" s="92">
        <v>32</v>
      </c>
      <c r="S195" s="92">
        <v>0</v>
      </c>
      <c r="T195" s="92">
        <v>15</v>
      </c>
      <c r="U195" s="92">
        <v>42</v>
      </c>
      <c r="V195" s="92">
        <v>15</v>
      </c>
      <c r="W195" s="92">
        <v>18</v>
      </c>
      <c r="X195" s="92">
        <v>17</v>
      </c>
      <c r="Y195" s="92">
        <v>24</v>
      </c>
      <c r="Z195" s="92">
        <v>13</v>
      </c>
      <c r="AA195" s="92">
        <v>19</v>
      </c>
      <c r="AB195" s="92">
        <v>31</v>
      </c>
      <c r="AC195" s="92">
        <v>84</v>
      </c>
      <c r="AD195" s="92">
        <v>22</v>
      </c>
      <c r="AE195" s="92">
        <v>4</v>
      </c>
      <c r="AF195" s="92">
        <v>0</v>
      </c>
      <c r="AG195" s="92">
        <v>0</v>
      </c>
      <c r="AH195" s="70">
        <v>13.988095238095239</v>
      </c>
      <c r="AI195" s="70">
        <v>16.964285714285715</v>
      </c>
      <c r="AJ195" s="70">
        <v>21.428571428571427</v>
      </c>
      <c r="AK195" s="70">
        <v>5.6547619047619051</v>
      </c>
      <c r="AL195" s="70">
        <v>41.964285714285715</v>
      </c>
      <c r="AM195" s="92">
        <v>27865</v>
      </c>
      <c r="AN195" s="92">
        <v>46563</v>
      </c>
      <c r="AO195" s="70">
        <v>48.511904761904759</v>
      </c>
      <c r="AP195" s="92">
        <v>336</v>
      </c>
      <c r="AQ195" s="92">
        <v>95</v>
      </c>
      <c r="AR195" s="92">
        <v>239</v>
      </c>
      <c r="AS195" s="92">
        <v>97</v>
      </c>
      <c r="AT195" s="92">
        <v>3</v>
      </c>
      <c r="AU195" s="92">
        <v>9</v>
      </c>
      <c r="AV195" s="92">
        <v>10</v>
      </c>
      <c r="AW195" s="92">
        <v>29</v>
      </c>
      <c r="AX195" s="92">
        <v>11</v>
      </c>
      <c r="AY195" s="92">
        <v>31</v>
      </c>
      <c r="AZ195" s="92">
        <v>19</v>
      </c>
      <c r="BA195" s="92">
        <v>35</v>
      </c>
      <c r="BB195" s="92">
        <v>0</v>
      </c>
      <c r="BC195" s="92">
        <v>33</v>
      </c>
      <c r="BD195" s="92">
        <v>7</v>
      </c>
      <c r="BE195" s="92">
        <v>0</v>
      </c>
      <c r="BF195" s="92">
        <v>72</v>
      </c>
      <c r="BG195" s="92">
        <v>28</v>
      </c>
      <c r="BH195" s="92">
        <v>0</v>
      </c>
      <c r="BI195" s="70">
        <v>12.202380952380953</v>
      </c>
      <c r="BJ195" s="104">
        <v>2.2999999999999998</v>
      </c>
      <c r="BK195" s="104">
        <v>5.3</v>
      </c>
      <c r="BL195" s="104">
        <v>4</v>
      </c>
      <c r="BM195" s="104">
        <v>3.4</v>
      </c>
      <c r="BN195" s="104">
        <v>7.9</v>
      </c>
      <c r="BO195" s="104">
        <v>6.3</v>
      </c>
      <c r="BP195" s="104">
        <v>7.2</v>
      </c>
      <c r="BQ195" s="104">
        <v>7.9</v>
      </c>
      <c r="BR195" s="104">
        <v>9.5</v>
      </c>
      <c r="BS195" s="104">
        <v>5.5</v>
      </c>
      <c r="BT195" s="104">
        <v>6.9</v>
      </c>
      <c r="BU195" s="104">
        <v>5</v>
      </c>
      <c r="BV195" s="104">
        <v>5.8</v>
      </c>
      <c r="BW195" s="104">
        <v>9.3000000000000007</v>
      </c>
      <c r="BX195" s="104">
        <v>4.3</v>
      </c>
      <c r="BY195" s="104">
        <v>6.3</v>
      </c>
      <c r="BZ195" s="104">
        <v>1.4</v>
      </c>
      <c r="CA195" s="104">
        <v>1.8</v>
      </c>
      <c r="CB195" s="104">
        <v>11.6</v>
      </c>
      <c r="CC195" s="104">
        <v>65.400000000000006</v>
      </c>
      <c r="CD195" s="104">
        <v>23.1</v>
      </c>
    </row>
    <row r="196" spans="1:82" x14ac:dyDescent="0.25">
      <c r="A196" s="69" t="s">
        <v>907</v>
      </c>
      <c r="B196" s="69" t="s">
        <v>908</v>
      </c>
      <c r="C196" s="69" t="s">
        <v>909</v>
      </c>
      <c r="D196" s="69" t="s">
        <v>780</v>
      </c>
      <c r="E196" s="69" t="s">
        <v>781</v>
      </c>
      <c r="F196" s="69" t="s">
        <v>542</v>
      </c>
      <c r="G196" s="69" t="s">
        <v>910</v>
      </c>
      <c r="H196" s="69" t="s">
        <v>911</v>
      </c>
      <c r="I196" s="115" t="s">
        <v>911</v>
      </c>
      <c r="J196" s="69">
        <v>5424484</v>
      </c>
      <c r="K196" s="69" t="s">
        <v>172</v>
      </c>
      <c r="L196" s="98">
        <v>0.25750975663442971</v>
      </c>
      <c r="M196" s="92">
        <v>201</v>
      </c>
      <c r="N196" s="70">
        <v>780.55294924357747</v>
      </c>
      <c r="O196" s="92">
        <v>91</v>
      </c>
      <c r="P196" s="70">
        <v>2.21</v>
      </c>
      <c r="Q196" s="92">
        <v>201</v>
      </c>
      <c r="R196" s="92">
        <v>18</v>
      </c>
      <c r="S196" s="92">
        <v>14</v>
      </c>
      <c r="T196" s="92">
        <v>5</v>
      </c>
      <c r="U196" s="92">
        <v>5</v>
      </c>
      <c r="V196" s="92">
        <v>9</v>
      </c>
      <c r="W196" s="92">
        <v>3</v>
      </c>
      <c r="X196" s="92">
        <v>2</v>
      </c>
      <c r="Y196" s="92">
        <v>3</v>
      </c>
      <c r="Z196" s="92">
        <v>0</v>
      </c>
      <c r="AA196" s="92">
        <v>12</v>
      </c>
      <c r="AB196" s="92">
        <v>7</v>
      </c>
      <c r="AC196" s="92">
        <v>4</v>
      </c>
      <c r="AD196" s="92">
        <v>6</v>
      </c>
      <c r="AE196" s="92">
        <v>3</v>
      </c>
      <c r="AF196" s="92">
        <v>0</v>
      </c>
      <c r="AG196" s="92">
        <v>0</v>
      </c>
      <c r="AH196" s="70">
        <v>40.659340659340657</v>
      </c>
      <c r="AI196" s="70">
        <v>15.384615384615385</v>
      </c>
      <c r="AJ196" s="70">
        <v>8.791208791208792</v>
      </c>
      <c r="AK196" s="70">
        <v>13.186813186813188</v>
      </c>
      <c r="AL196" s="70">
        <v>21.978021978021978</v>
      </c>
      <c r="AM196" s="92">
        <v>18789</v>
      </c>
      <c r="AN196" s="92">
        <v>26458</v>
      </c>
      <c r="AO196" s="70">
        <v>64.835164835164832</v>
      </c>
      <c r="AP196" s="92">
        <v>91</v>
      </c>
      <c r="AQ196" s="92">
        <v>17</v>
      </c>
      <c r="AR196" s="92">
        <v>50</v>
      </c>
      <c r="AS196" s="92">
        <v>41</v>
      </c>
      <c r="AT196" s="92">
        <v>4</v>
      </c>
      <c r="AU196" s="92">
        <v>2</v>
      </c>
      <c r="AV196" s="92">
        <v>20</v>
      </c>
      <c r="AW196" s="92">
        <v>9</v>
      </c>
      <c r="AX196" s="92">
        <v>4</v>
      </c>
      <c r="AY196" s="92">
        <v>2</v>
      </c>
      <c r="AZ196" s="92">
        <v>2</v>
      </c>
      <c r="BA196" s="92">
        <v>3</v>
      </c>
      <c r="BB196" s="92">
        <v>0</v>
      </c>
      <c r="BC196" s="92">
        <v>16</v>
      </c>
      <c r="BD196" s="92">
        <v>0</v>
      </c>
      <c r="BE196" s="92">
        <v>0</v>
      </c>
      <c r="BF196" s="92">
        <v>13</v>
      </c>
      <c r="BG196" s="92">
        <v>0</v>
      </c>
      <c r="BH196" s="92">
        <v>0</v>
      </c>
      <c r="BI196" s="70">
        <v>24.175824175824175</v>
      </c>
      <c r="BJ196" s="104">
        <v>5</v>
      </c>
      <c r="BK196" s="104">
        <v>9</v>
      </c>
      <c r="BL196" s="104">
        <v>5.5</v>
      </c>
      <c r="BM196" s="104">
        <v>10.4</v>
      </c>
      <c r="BN196" s="104">
        <v>7.5</v>
      </c>
      <c r="BO196" s="104">
        <v>4.5</v>
      </c>
      <c r="BP196" s="104">
        <v>7</v>
      </c>
      <c r="BQ196" s="104">
        <v>2.5</v>
      </c>
      <c r="BR196" s="104">
        <v>10.9</v>
      </c>
      <c r="BS196" s="104">
        <v>3.5</v>
      </c>
      <c r="BT196" s="104">
        <v>2</v>
      </c>
      <c r="BU196" s="104">
        <v>7</v>
      </c>
      <c r="BV196" s="104">
        <v>6</v>
      </c>
      <c r="BW196" s="104">
        <v>10</v>
      </c>
      <c r="BX196" s="104">
        <v>3.5</v>
      </c>
      <c r="BY196" s="104">
        <v>5</v>
      </c>
      <c r="BZ196" s="104">
        <v>1</v>
      </c>
      <c r="CA196" s="104">
        <v>0</v>
      </c>
      <c r="CB196" s="104">
        <v>19.5</v>
      </c>
      <c r="CC196" s="104">
        <v>61.3</v>
      </c>
      <c r="CD196" s="104">
        <v>19.5</v>
      </c>
    </row>
    <row r="197" spans="1:82" x14ac:dyDescent="0.25">
      <c r="A197" s="69" t="s">
        <v>1162</v>
      </c>
      <c r="B197" s="69" t="s">
        <v>1163</v>
      </c>
      <c r="C197" s="69" t="s">
        <v>1164</v>
      </c>
      <c r="D197" s="69" t="s">
        <v>780</v>
      </c>
      <c r="E197" s="69" t="s">
        <v>781</v>
      </c>
      <c r="F197" s="69" t="s">
        <v>542</v>
      </c>
      <c r="G197" s="69" t="s">
        <v>1165</v>
      </c>
      <c r="H197" s="69" t="s">
        <v>1166</v>
      </c>
      <c r="I197" s="115" t="s">
        <v>1166</v>
      </c>
      <c r="J197" s="69">
        <v>5443492</v>
      </c>
      <c r="K197" s="69" t="s">
        <v>218</v>
      </c>
      <c r="L197" s="98">
        <v>1.9662216795357732</v>
      </c>
      <c r="M197" s="92">
        <v>5183</v>
      </c>
      <c r="N197" s="70">
        <v>2636.020166975125</v>
      </c>
      <c r="O197" s="92">
        <v>2049</v>
      </c>
      <c r="P197" s="70">
        <v>2.27</v>
      </c>
      <c r="Q197" s="92">
        <v>4642</v>
      </c>
      <c r="R197" s="92">
        <v>281</v>
      </c>
      <c r="S197" s="92">
        <v>128</v>
      </c>
      <c r="T197" s="92">
        <v>162</v>
      </c>
      <c r="U197" s="92">
        <v>181</v>
      </c>
      <c r="V197" s="92">
        <v>133</v>
      </c>
      <c r="W197" s="92">
        <v>244</v>
      </c>
      <c r="X197" s="92">
        <v>161</v>
      </c>
      <c r="Y197" s="92">
        <v>89</v>
      </c>
      <c r="Z197" s="92">
        <v>46</v>
      </c>
      <c r="AA197" s="92">
        <v>113</v>
      </c>
      <c r="AB197" s="92">
        <v>311</v>
      </c>
      <c r="AC197" s="92">
        <v>64</v>
      </c>
      <c r="AD197" s="92">
        <v>64</v>
      </c>
      <c r="AE197" s="92">
        <v>22</v>
      </c>
      <c r="AF197" s="92">
        <v>50</v>
      </c>
      <c r="AG197" s="92">
        <v>0</v>
      </c>
      <c r="AH197" s="70">
        <v>27.867252318203999</v>
      </c>
      <c r="AI197" s="70">
        <v>15.324548560273305</v>
      </c>
      <c r="AJ197" s="70">
        <v>26.354319180087849</v>
      </c>
      <c r="AK197" s="70">
        <v>5.5148853099072719</v>
      </c>
      <c r="AL197" s="70">
        <v>24.938994631527574</v>
      </c>
      <c r="AM197" s="92">
        <v>16597</v>
      </c>
      <c r="AN197" s="92">
        <v>31845</v>
      </c>
      <c r="AO197" s="70">
        <v>67.301122498779904</v>
      </c>
      <c r="AP197" s="92">
        <v>2049</v>
      </c>
      <c r="AQ197" s="92">
        <v>378</v>
      </c>
      <c r="AR197" s="92">
        <v>1079</v>
      </c>
      <c r="AS197" s="92">
        <v>970</v>
      </c>
      <c r="AT197" s="92">
        <v>12</v>
      </c>
      <c r="AU197" s="92">
        <v>142</v>
      </c>
      <c r="AV197" s="92">
        <v>288</v>
      </c>
      <c r="AW197" s="92">
        <v>137</v>
      </c>
      <c r="AX197" s="92">
        <v>139</v>
      </c>
      <c r="AY197" s="92">
        <v>282</v>
      </c>
      <c r="AZ197" s="92">
        <v>116</v>
      </c>
      <c r="BA197" s="92">
        <v>135</v>
      </c>
      <c r="BB197" s="92">
        <v>0</v>
      </c>
      <c r="BC197" s="92">
        <v>388</v>
      </c>
      <c r="BD197" s="92">
        <v>36</v>
      </c>
      <c r="BE197" s="92">
        <v>0</v>
      </c>
      <c r="BF197" s="92">
        <v>189</v>
      </c>
      <c r="BG197" s="92">
        <v>11</v>
      </c>
      <c r="BH197" s="92">
        <v>0</v>
      </c>
      <c r="BI197" s="70">
        <v>27.818448023426061</v>
      </c>
      <c r="BJ197" s="104">
        <v>5.2</v>
      </c>
      <c r="BK197" s="104">
        <v>3.6</v>
      </c>
      <c r="BL197" s="104">
        <v>7.8</v>
      </c>
      <c r="BM197" s="104">
        <v>11.8</v>
      </c>
      <c r="BN197" s="104">
        <v>10.5</v>
      </c>
      <c r="BO197" s="104">
        <v>8.6</v>
      </c>
      <c r="BP197" s="104">
        <v>3.7</v>
      </c>
      <c r="BQ197" s="104">
        <v>5.6</v>
      </c>
      <c r="BR197" s="104">
        <v>6.6</v>
      </c>
      <c r="BS197" s="104">
        <v>3.9</v>
      </c>
      <c r="BT197" s="104">
        <v>6.9</v>
      </c>
      <c r="BU197" s="104">
        <v>5.4</v>
      </c>
      <c r="BV197" s="104">
        <v>3.9</v>
      </c>
      <c r="BW197" s="104">
        <v>7.7</v>
      </c>
      <c r="BX197" s="104">
        <v>2.7</v>
      </c>
      <c r="BY197" s="104">
        <v>2.5</v>
      </c>
      <c r="BZ197" s="104">
        <v>1.5</v>
      </c>
      <c r="CA197" s="104">
        <v>2</v>
      </c>
      <c r="CB197" s="104">
        <v>16.600000000000001</v>
      </c>
      <c r="CC197" s="104">
        <v>66.900000000000006</v>
      </c>
      <c r="CD197" s="104">
        <v>16.399999999999999</v>
      </c>
    </row>
    <row r="198" spans="1:82" x14ac:dyDescent="0.25">
      <c r="A198" s="69" t="s">
        <v>1450</v>
      </c>
      <c r="B198" s="69" t="s">
        <v>1451</v>
      </c>
      <c r="C198" s="69" t="s">
        <v>1452</v>
      </c>
      <c r="D198" s="69" t="s">
        <v>780</v>
      </c>
      <c r="E198" s="69" t="s">
        <v>781</v>
      </c>
      <c r="F198" s="69" t="s">
        <v>542</v>
      </c>
      <c r="G198" s="69" t="s">
        <v>1453</v>
      </c>
      <c r="H198" s="69" t="s">
        <v>1454</v>
      </c>
      <c r="I198" s="115" t="s">
        <v>1454</v>
      </c>
      <c r="J198" s="69">
        <v>5463604</v>
      </c>
      <c r="K198" s="69" t="s">
        <v>273</v>
      </c>
      <c r="L198" s="98">
        <v>0.38018845040398641</v>
      </c>
      <c r="M198" s="92">
        <v>742</v>
      </c>
      <c r="N198" s="70">
        <v>1951.6637057531716</v>
      </c>
      <c r="O198" s="92">
        <v>352</v>
      </c>
      <c r="P198" s="70">
        <v>2.11</v>
      </c>
      <c r="Q198" s="92">
        <v>742</v>
      </c>
      <c r="R198" s="92">
        <v>98</v>
      </c>
      <c r="S198" s="92">
        <v>38</v>
      </c>
      <c r="T198" s="92">
        <v>22</v>
      </c>
      <c r="U198" s="92">
        <v>24</v>
      </c>
      <c r="V198" s="92">
        <v>21</v>
      </c>
      <c r="W198" s="92">
        <v>11</v>
      </c>
      <c r="X198" s="92">
        <v>31</v>
      </c>
      <c r="Y198" s="92">
        <v>8</v>
      </c>
      <c r="Z198" s="92">
        <v>11</v>
      </c>
      <c r="AA198" s="92">
        <v>30</v>
      </c>
      <c r="AB198" s="92">
        <v>12</v>
      </c>
      <c r="AC198" s="92">
        <v>24</v>
      </c>
      <c r="AD198" s="92">
        <v>11</v>
      </c>
      <c r="AE198" s="92">
        <v>3</v>
      </c>
      <c r="AF198" s="92">
        <v>4</v>
      </c>
      <c r="AG198" s="92">
        <v>4</v>
      </c>
      <c r="AH198" s="70">
        <v>44.886363636363633</v>
      </c>
      <c r="AI198" s="70">
        <v>12.784090909090908</v>
      </c>
      <c r="AJ198" s="70">
        <v>17.329545454545457</v>
      </c>
      <c r="AK198" s="70">
        <v>8.5227272727272716</v>
      </c>
      <c r="AL198" s="70">
        <v>16.477272727272727</v>
      </c>
      <c r="AM198" s="92">
        <v>18138</v>
      </c>
      <c r="AN198" s="92">
        <v>23750</v>
      </c>
      <c r="AO198" s="70">
        <v>71.875</v>
      </c>
      <c r="AP198" s="92">
        <v>352</v>
      </c>
      <c r="AQ198" s="92">
        <v>107</v>
      </c>
      <c r="AR198" s="92">
        <v>149</v>
      </c>
      <c r="AS198" s="92">
        <v>203</v>
      </c>
      <c r="AT198" s="92">
        <v>23</v>
      </c>
      <c r="AU198" s="92">
        <v>32</v>
      </c>
      <c r="AV198" s="92">
        <v>63</v>
      </c>
      <c r="AW198" s="92">
        <v>19</v>
      </c>
      <c r="AX198" s="92">
        <v>15</v>
      </c>
      <c r="AY198" s="92">
        <v>11</v>
      </c>
      <c r="AZ198" s="92">
        <v>40</v>
      </c>
      <c r="BA198" s="92">
        <v>9</v>
      </c>
      <c r="BB198" s="92">
        <v>1</v>
      </c>
      <c r="BC198" s="92">
        <v>40</v>
      </c>
      <c r="BD198" s="92">
        <v>2</v>
      </c>
      <c r="BE198" s="92">
        <v>0</v>
      </c>
      <c r="BF198" s="92">
        <v>46</v>
      </c>
      <c r="BG198" s="92">
        <v>0</v>
      </c>
      <c r="BH198" s="92">
        <v>0</v>
      </c>
      <c r="BI198" s="70">
        <v>21.306818181818183</v>
      </c>
      <c r="BJ198" s="104">
        <v>8.8000000000000007</v>
      </c>
      <c r="BK198" s="104">
        <v>7.3</v>
      </c>
      <c r="BL198" s="104">
        <v>3.5</v>
      </c>
      <c r="BM198" s="104">
        <v>5.8</v>
      </c>
      <c r="BN198" s="104">
        <v>3.6</v>
      </c>
      <c r="BO198" s="104">
        <v>6.3</v>
      </c>
      <c r="BP198" s="104">
        <v>6.2</v>
      </c>
      <c r="BQ198" s="104">
        <v>5.0999999999999996</v>
      </c>
      <c r="BR198" s="104">
        <v>1.6</v>
      </c>
      <c r="BS198" s="104">
        <v>5.5</v>
      </c>
      <c r="BT198" s="104">
        <v>8.1</v>
      </c>
      <c r="BU198" s="104">
        <v>10.199999999999999</v>
      </c>
      <c r="BV198" s="104">
        <v>6.1</v>
      </c>
      <c r="BW198" s="104">
        <v>6.5</v>
      </c>
      <c r="BX198" s="104">
        <v>5.8</v>
      </c>
      <c r="BY198" s="104">
        <v>3.6</v>
      </c>
      <c r="BZ198" s="104">
        <v>3.6</v>
      </c>
      <c r="CA198" s="104">
        <v>2.2999999999999998</v>
      </c>
      <c r="CB198" s="104">
        <v>19.600000000000001</v>
      </c>
      <c r="CC198" s="104">
        <v>58.500000000000007</v>
      </c>
      <c r="CD198" s="104">
        <v>21.8</v>
      </c>
    </row>
    <row r="199" spans="1:82" x14ac:dyDescent="0.25">
      <c r="A199" s="69" t="s">
        <v>1541</v>
      </c>
      <c r="B199" s="69" t="s">
        <v>1542</v>
      </c>
      <c r="C199" s="69" t="s">
        <v>1543</v>
      </c>
      <c r="D199" s="69" t="s">
        <v>780</v>
      </c>
      <c r="E199" s="69" t="s">
        <v>781</v>
      </c>
      <c r="F199" s="69" t="s">
        <v>542</v>
      </c>
      <c r="G199" s="69" t="s">
        <v>1544</v>
      </c>
      <c r="H199" s="69" t="s">
        <v>1545</v>
      </c>
      <c r="I199" s="115" t="s">
        <v>1545</v>
      </c>
      <c r="J199" s="69">
        <v>5468260</v>
      </c>
      <c r="K199" s="69" t="s">
        <v>290</v>
      </c>
      <c r="L199" s="98">
        <v>0.29143919382183492</v>
      </c>
      <c r="M199" s="92">
        <v>603</v>
      </c>
      <c r="N199" s="70">
        <v>2069.0422317343873</v>
      </c>
      <c r="O199" s="92">
        <v>287</v>
      </c>
      <c r="P199" s="70">
        <v>2.1</v>
      </c>
      <c r="Q199" s="92">
        <v>603</v>
      </c>
      <c r="R199" s="92">
        <v>17</v>
      </c>
      <c r="S199" s="92">
        <v>39</v>
      </c>
      <c r="T199" s="92">
        <v>39</v>
      </c>
      <c r="U199" s="92">
        <v>23</v>
      </c>
      <c r="V199" s="92">
        <v>31</v>
      </c>
      <c r="W199" s="92">
        <v>18</v>
      </c>
      <c r="X199" s="92">
        <v>14</v>
      </c>
      <c r="Y199" s="92">
        <v>24</v>
      </c>
      <c r="Z199" s="92">
        <v>12</v>
      </c>
      <c r="AA199" s="92">
        <v>38</v>
      </c>
      <c r="AB199" s="92">
        <v>6</v>
      </c>
      <c r="AC199" s="92">
        <v>20</v>
      </c>
      <c r="AD199" s="92">
        <v>0</v>
      </c>
      <c r="AE199" s="92">
        <v>3</v>
      </c>
      <c r="AF199" s="92">
        <v>3</v>
      </c>
      <c r="AG199" s="92">
        <v>0</v>
      </c>
      <c r="AH199" s="70">
        <v>33.10104529616725</v>
      </c>
      <c r="AI199" s="70">
        <v>18.815331010452962</v>
      </c>
      <c r="AJ199" s="70">
        <v>23.693379790940767</v>
      </c>
      <c r="AK199" s="70">
        <v>13.240418118466899</v>
      </c>
      <c r="AL199" s="70">
        <v>11.149825783972126</v>
      </c>
      <c r="AM199" s="92">
        <v>18188</v>
      </c>
      <c r="AN199" s="92">
        <v>29236</v>
      </c>
      <c r="AO199" s="70">
        <v>71.428571428571431</v>
      </c>
      <c r="AP199" s="92">
        <v>287</v>
      </c>
      <c r="AQ199" s="92">
        <v>110</v>
      </c>
      <c r="AR199" s="92">
        <v>169</v>
      </c>
      <c r="AS199" s="92">
        <v>118</v>
      </c>
      <c r="AT199" s="92">
        <v>5</v>
      </c>
      <c r="AU199" s="92">
        <v>14</v>
      </c>
      <c r="AV199" s="92">
        <v>60</v>
      </c>
      <c r="AW199" s="92">
        <v>32</v>
      </c>
      <c r="AX199" s="92">
        <v>29</v>
      </c>
      <c r="AY199" s="92">
        <v>9</v>
      </c>
      <c r="AZ199" s="92">
        <v>42</v>
      </c>
      <c r="BA199" s="92">
        <v>8</v>
      </c>
      <c r="BB199" s="92">
        <v>0</v>
      </c>
      <c r="BC199" s="92">
        <v>40</v>
      </c>
      <c r="BD199" s="92">
        <v>4</v>
      </c>
      <c r="BE199" s="92">
        <v>0</v>
      </c>
      <c r="BF199" s="92">
        <v>26</v>
      </c>
      <c r="BG199" s="92">
        <v>0</v>
      </c>
      <c r="BH199" s="92">
        <v>0</v>
      </c>
      <c r="BI199" s="70">
        <v>24.041811846689896</v>
      </c>
      <c r="BJ199" s="104">
        <v>3</v>
      </c>
      <c r="BK199" s="104">
        <v>5.6</v>
      </c>
      <c r="BL199" s="104">
        <v>4.8</v>
      </c>
      <c r="BM199" s="104">
        <v>7.8</v>
      </c>
      <c r="BN199" s="104">
        <v>7</v>
      </c>
      <c r="BO199" s="104">
        <v>8.8000000000000007</v>
      </c>
      <c r="BP199" s="104">
        <v>6.8</v>
      </c>
      <c r="BQ199" s="104">
        <v>4.3</v>
      </c>
      <c r="BR199" s="104">
        <v>5.8</v>
      </c>
      <c r="BS199" s="104">
        <v>9.3000000000000007</v>
      </c>
      <c r="BT199" s="104">
        <v>5.6</v>
      </c>
      <c r="BU199" s="104">
        <v>1.3</v>
      </c>
      <c r="BV199" s="104">
        <v>5.6</v>
      </c>
      <c r="BW199" s="104">
        <v>8.6</v>
      </c>
      <c r="BX199" s="104">
        <v>5.5</v>
      </c>
      <c r="BY199" s="104">
        <v>6.8</v>
      </c>
      <c r="BZ199" s="104">
        <v>1.7</v>
      </c>
      <c r="CA199" s="104">
        <v>1.7</v>
      </c>
      <c r="CB199" s="104">
        <v>13.399999999999999</v>
      </c>
      <c r="CC199" s="104">
        <v>62.3</v>
      </c>
      <c r="CD199" s="104">
        <v>24.299999999999997</v>
      </c>
    </row>
    <row r="200" spans="1:82" s="19" customFormat="1" x14ac:dyDescent="0.25">
      <c r="A200" s="75" t="s">
        <v>60</v>
      </c>
      <c r="B200" s="76" t="s">
        <v>2118</v>
      </c>
      <c r="C200" s="75"/>
      <c r="D200" s="75"/>
      <c r="E200" s="75"/>
      <c r="F200" s="75"/>
      <c r="G200" s="75"/>
      <c r="H200" s="75"/>
      <c r="I200" s="116"/>
      <c r="J200" s="75">
        <v>54057</v>
      </c>
      <c r="K200" s="75" t="s">
        <v>59</v>
      </c>
      <c r="L200" s="99">
        <v>329.41557470817082</v>
      </c>
      <c r="M200" s="93">
        <v>27421</v>
      </c>
      <c r="N200" s="77">
        <v>83.241358652493147</v>
      </c>
      <c r="O200" s="93">
        <v>11274</v>
      </c>
      <c r="P200" s="77">
        <v>2.36</v>
      </c>
      <c r="Q200" s="93">
        <v>26633</v>
      </c>
      <c r="R200" s="93">
        <v>1139</v>
      </c>
      <c r="S200" s="93">
        <v>645</v>
      </c>
      <c r="T200" s="93">
        <v>693</v>
      </c>
      <c r="U200" s="93">
        <v>997</v>
      </c>
      <c r="V200" s="93">
        <v>580</v>
      </c>
      <c r="W200" s="93">
        <v>679</v>
      </c>
      <c r="X200" s="93">
        <v>797</v>
      </c>
      <c r="Y200" s="93">
        <v>476</v>
      </c>
      <c r="Z200" s="93">
        <v>428</v>
      </c>
      <c r="AA200" s="93">
        <v>954</v>
      </c>
      <c r="AB200" s="93">
        <v>1482</v>
      </c>
      <c r="AC200" s="93">
        <v>1313</v>
      </c>
      <c r="AD200" s="93">
        <v>703</v>
      </c>
      <c r="AE200" s="93">
        <v>164</v>
      </c>
      <c r="AF200" s="93">
        <v>166</v>
      </c>
      <c r="AG200" s="93">
        <v>58</v>
      </c>
      <c r="AH200" s="77">
        <v>21.97090651055526</v>
      </c>
      <c r="AI200" s="77">
        <v>13.987936845839984</v>
      </c>
      <c r="AJ200" s="77">
        <v>21.110519780024838</v>
      </c>
      <c r="AK200" s="77">
        <v>8.4619478445981908</v>
      </c>
      <c r="AL200" s="77">
        <v>34.468689018981728</v>
      </c>
      <c r="AM200" s="93">
        <v>21888</v>
      </c>
      <c r="AN200" s="93">
        <v>40749</v>
      </c>
      <c r="AO200" s="77">
        <v>53.273017562533262</v>
      </c>
      <c r="AP200" s="93">
        <v>11274</v>
      </c>
      <c r="AQ200" s="93">
        <v>1851</v>
      </c>
      <c r="AR200" s="93">
        <v>7530</v>
      </c>
      <c r="AS200" s="93">
        <v>3744</v>
      </c>
      <c r="AT200" s="93">
        <v>234</v>
      </c>
      <c r="AU200" s="93">
        <v>339</v>
      </c>
      <c r="AV200" s="93">
        <v>1266</v>
      </c>
      <c r="AW200" s="93">
        <v>831</v>
      </c>
      <c r="AX200" s="93">
        <v>542</v>
      </c>
      <c r="AY200" s="93">
        <v>748</v>
      </c>
      <c r="AZ200" s="93">
        <v>1028</v>
      </c>
      <c r="BA200" s="93">
        <v>473</v>
      </c>
      <c r="BB200" s="93">
        <v>148</v>
      </c>
      <c r="BC200" s="93">
        <v>1908</v>
      </c>
      <c r="BD200" s="93">
        <v>382</v>
      </c>
      <c r="BE200" s="93">
        <v>60</v>
      </c>
      <c r="BF200" s="93">
        <v>2129</v>
      </c>
      <c r="BG200" s="93">
        <v>195</v>
      </c>
      <c r="BH200" s="93">
        <v>70</v>
      </c>
      <c r="BI200" s="77">
        <v>20.329962746141565</v>
      </c>
      <c r="BJ200" s="105">
        <v>5.2</v>
      </c>
      <c r="BK200" s="105">
        <v>4.5999999999999996</v>
      </c>
      <c r="BL200" s="105">
        <v>7</v>
      </c>
      <c r="BM200" s="105">
        <v>6.8</v>
      </c>
      <c r="BN200" s="105">
        <v>6.1</v>
      </c>
      <c r="BO200" s="105">
        <v>5.4</v>
      </c>
      <c r="BP200" s="105">
        <v>5.2</v>
      </c>
      <c r="BQ200" s="105">
        <v>5.2</v>
      </c>
      <c r="BR200" s="105">
        <v>6.1</v>
      </c>
      <c r="BS200" s="105">
        <v>7</v>
      </c>
      <c r="BT200" s="105">
        <v>7.2</v>
      </c>
      <c r="BU200" s="105">
        <v>7.2</v>
      </c>
      <c r="BV200" s="105">
        <v>7</v>
      </c>
      <c r="BW200" s="105">
        <v>6.8</v>
      </c>
      <c r="BX200" s="105">
        <v>5.0999999999999996</v>
      </c>
      <c r="BY200" s="105">
        <v>3.5</v>
      </c>
      <c r="BZ200" s="105">
        <v>2.2000000000000002</v>
      </c>
      <c r="CA200" s="105">
        <v>2.2999999999999998</v>
      </c>
      <c r="CB200" s="105">
        <v>16.8</v>
      </c>
      <c r="CC200" s="105">
        <v>63.2</v>
      </c>
      <c r="CD200" s="105">
        <v>19.899999999999999</v>
      </c>
    </row>
    <row r="201" spans="1:82" s="82" customFormat="1" x14ac:dyDescent="0.25">
      <c r="A201" s="80" t="s">
        <v>1952</v>
      </c>
      <c r="B201" s="80" t="s">
        <v>1953</v>
      </c>
      <c r="C201" s="80" t="s">
        <v>1954</v>
      </c>
      <c r="D201" s="80" t="s">
        <v>874</v>
      </c>
      <c r="E201" s="80" t="s">
        <v>875</v>
      </c>
      <c r="F201" s="80" t="s">
        <v>542</v>
      </c>
      <c r="G201" s="80" t="s">
        <v>1955</v>
      </c>
      <c r="H201" s="80" t="s">
        <v>1956</v>
      </c>
      <c r="I201" s="114" t="s">
        <v>1956</v>
      </c>
      <c r="J201" s="80" t="s">
        <v>2111</v>
      </c>
      <c r="K201" s="80" t="s">
        <v>2111</v>
      </c>
      <c r="L201" s="97">
        <v>416.56236465560704</v>
      </c>
      <c r="M201" s="91">
        <v>20494</v>
      </c>
      <c r="N201" s="81">
        <v>49.197915459653721</v>
      </c>
      <c r="O201" s="91">
        <v>8644</v>
      </c>
      <c r="P201" s="81">
        <v>2.3708931050439612</v>
      </c>
      <c r="Q201" s="91">
        <v>20494</v>
      </c>
      <c r="R201" s="91">
        <v>1123</v>
      </c>
      <c r="S201" s="91">
        <v>748</v>
      </c>
      <c r="T201" s="91">
        <v>836</v>
      </c>
      <c r="U201" s="91">
        <v>740</v>
      </c>
      <c r="V201" s="91">
        <v>486</v>
      </c>
      <c r="W201" s="91">
        <v>627</v>
      </c>
      <c r="X201" s="91">
        <v>411</v>
      </c>
      <c r="Y201" s="91">
        <v>522</v>
      </c>
      <c r="Z201" s="91">
        <v>311</v>
      </c>
      <c r="AA201" s="91">
        <v>574</v>
      </c>
      <c r="AB201" s="91">
        <v>611</v>
      </c>
      <c r="AC201" s="91">
        <v>727</v>
      </c>
      <c r="AD201" s="91">
        <v>542</v>
      </c>
      <c r="AE201" s="91">
        <v>178</v>
      </c>
      <c r="AF201" s="91">
        <v>70</v>
      </c>
      <c r="AG201" s="91">
        <v>138</v>
      </c>
      <c r="AH201" s="81">
        <v>31.316520129569643</v>
      </c>
      <c r="AI201" s="81">
        <v>14.183248496066636</v>
      </c>
      <c r="AJ201" s="81">
        <v>21.645071726052752</v>
      </c>
      <c r="AK201" s="81">
        <v>6.6404442387783442</v>
      </c>
      <c r="AL201" s="81">
        <v>26.214715409532623</v>
      </c>
      <c r="AM201" s="91">
        <v>19272</v>
      </c>
      <c r="AN201" s="91">
        <v>31227</v>
      </c>
      <c r="AO201" s="81">
        <v>63.546968995835265</v>
      </c>
      <c r="AP201" s="91">
        <v>8644</v>
      </c>
      <c r="AQ201" s="91">
        <v>1218</v>
      </c>
      <c r="AR201" s="91">
        <v>6934</v>
      </c>
      <c r="AS201" s="91">
        <v>1710</v>
      </c>
      <c r="AT201" s="91">
        <v>605</v>
      </c>
      <c r="AU201" s="91">
        <v>498</v>
      </c>
      <c r="AV201" s="91">
        <v>1208</v>
      </c>
      <c r="AW201" s="91">
        <v>1030</v>
      </c>
      <c r="AX201" s="91">
        <v>391</v>
      </c>
      <c r="AY201" s="91">
        <v>282</v>
      </c>
      <c r="AZ201" s="91">
        <v>786</v>
      </c>
      <c r="BA201" s="91">
        <v>272</v>
      </c>
      <c r="BB201" s="91">
        <v>125</v>
      </c>
      <c r="BC201" s="91">
        <v>893</v>
      </c>
      <c r="BD201" s="91">
        <v>158</v>
      </c>
      <c r="BE201" s="91">
        <v>36</v>
      </c>
      <c r="BF201" s="91">
        <v>1469</v>
      </c>
      <c r="BG201" s="91">
        <v>67</v>
      </c>
      <c r="BH201" s="91">
        <v>13</v>
      </c>
      <c r="BI201" s="81">
        <v>19.250347061545583</v>
      </c>
      <c r="BJ201" s="103">
        <v>6.3</v>
      </c>
      <c r="BK201" s="103">
        <v>5.4</v>
      </c>
      <c r="BL201" s="103">
        <v>7</v>
      </c>
      <c r="BM201" s="103">
        <v>5.3</v>
      </c>
      <c r="BN201" s="103">
        <v>5.3</v>
      </c>
      <c r="BO201" s="103">
        <v>6.1</v>
      </c>
      <c r="BP201" s="103">
        <v>5.7</v>
      </c>
      <c r="BQ201" s="103">
        <v>6.8</v>
      </c>
      <c r="BR201" s="103">
        <v>6.1</v>
      </c>
      <c r="BS201" s="103">
        <v>6.6</v>
      </c>
      <c r="BT201" s="103">
        <v>7.3</v>
      </c>
      <c r="BU201" s="103">
        <v>7.7</v>
      </c>
      <c r="BV201" s="103">
        <v>7.9</v>
      </c>
      <c r="BW201" s="103">
        <v>5.7</v>
      </c>
      <c r="BX201" s="103">
        <v>4.5999999999999996</v>
      </c>
      <c r="BY201" s="103">
        <v>3.4</v>
      </c>
      <c r="BZ201" s="103">
        <v>1.9</v>
      </c>
      <c r="CA201" s="103">
        <v>1</v>
      </c>
      <c r="CB201" s="103">
        <v>18.7</v>
      </c>
      <c r="CC201" s="103">
        <v>64.8</v>
      </c>
      <c r="CD201" s="103">
        <v>16.600000000000001</v>
      </c>
    </row>
    <row r="202" spans="1:82" x14ac:dyDescent="0.25">
      <c r="A202" s="69" t="s">
        <v>871</v>
      </c>
      <c r="B202" s="69" t="s">
        <v>872</v>
      </c>
      <c r="C202" s="69" t="s">
        <v>873</v>
      </c>
      <c r="D202" s="69" t="s">
        <v>874</v>
      </c>
      <c r="E202" s="69" t="s">
        <v>875</v>
      </c>
      <c r="F202" s="69" t="s">
        <v>542</v>
      </c>
      <c r="G202" s="69" t="s">
        <v>876</v>
      </c>
      <c r="H202" s="69" t="s">
        <v>877</v>
      </c>
      <c r="I202" s="115" t="s">
        <v>877</v>
      </c>
      <c r="J202" s="69">
        <v>5420980</v>
      </c>
      <c r="K202" s="69" t="s">
        <v>166</v>
      </c>
      <c r="L202" s="98">
        <v>1.9860188030044497</v>
      </c>
      <c r="M202" s="92">
        <v>654</v>
      </c>
      <c r="N202" s="70">
        <v>329.30201819369921</v>
      </c>
      <c r="O202" s="92">
        <v>265</v>
      </c>
      <c r="P202" s="70">
        <v>2.44</v>
      </c>
      <c r="Q202" s="92">
        <v>647</v>
      </c>
      <c r="R202" s="92">
        <v>54</v>
      </c>
      <c r="S202" s="92">
        <v>20</v>
      </c>
      <c r="T202" s="92">
        <v>35</v>
      </c>
      <c r="U202" s="92">
        <v>7</v>
      </c>
      <c r="V202" s="92">
        <v>21</v>
      </c>
      <c r="W202" s="92">
        <v>16</v>
      </c>
      <c r="X202" s="92">
        <v>9</v>
      </c>
      <c r="Y202" s="92">
        <v>7</v>
      </c>
      <c r="Z202" s="92">
        <v>5</v>
      </c>
      <c r="AA202" s="92">
        <v>17</v>
      </c>
      <c r="AB202" s="92">
        <v>32</v>
      </c>
      <c r="AC202" s="92">
        <v>10</v>
      </c>
      <c r="AD202" s="92">
        <v>15</v>
      </c>
      <c r="AE202" s="92">
        <v>4</v>
      </c>
      <c r="AF202" s="92">
        <v>13</v>
      </c>
      <c r="AG202" s="92">
        <v>0</v>
      </c>
      <c r="AH202" s="70">
        <v>41.132075471698116</v>
      </c>
      <c r="AI202" s="70">
        <v>10.566037735849058</v>
      </c>
      <c r="AJ202" s="70">
        <v>13.962264150943396</v>
      </c>
      <c r="AK202" s="70">
        <v>6.4150943396226419</v>
      </c>
      <c r="AL202" s="70">
        <v>27.924528301886792</v>
      </c>
      <c r="AM202" s="92">
        <v>16483</v>
      </c>
      <c r="AN202" s="92">
        <v>27292</v>
      </c>
      <c r="AO202" s="70">
        <v>63.773584905660371</v>
      </c>
      <c r="AP202" s="92">
        <v>265</v>
      </c>
      <c r="AQ202" s="92">
        <v>59</v>
      </c>
      <c r="AR202" s="92">
        <v>181</v>
      </c>
      <c r="AS202" s="92">
        <v>84</v>
      </c>
      <c r="AT202" s="92">
        <v>11</v>
      </c>
      <c r="AU202" s="92">
        <v>22</v>
      </c>
      <c r="AV202" s="92">
        <v>50</v>
      </c>
      <c r="AW202" s="92">
        <v>35</v>
      </c>
      <c r="AX202" s="92">
        <v>6</v>
      </c>
      <c r="AY202" s="92">
        <v>3</v>
      </c>
      <c r="AZ202" s="92">
        <v>18</v>
      </c>
      <c r="BA202" s="92">
        <v>3</v>
      </c>
      <c r="BB202" s="92">
        <v>0</v>
      </c>
      <c r="BC202" s="92">
        <v>41</v>
      </c>
      <c r="BD202" s="92">
        <v>8</v>
      </c>
      <c r="BE202" s="92">
        <v>0</v>
      </c>
      <c r="BF202" s="92">
        <v>42</v>
      </c>
      <c r="BG202" s="92">
        <v>0</v>
      </c>
      <c r="BH202" s="92">
        <v>0</v>
      </c>
      <c r="BI202" s="70">
        <v>20</v>
      </c>
      <c r="BJ202" s="104">
        <v>13.1</v>
      </c>
      <c r="BK202" s="104">
        <v>4.0999999999999996</v>
      </c>
      <c r="BL202" s="104">
        <v>7.5</v>
      </c>
      <c r="BM202" s="104">
        <v>6.3</v>
      </c>
      <c r="BN202" s="104">
        <v>6.3</v>
      </c>
      <c r="BO202" s="104">
        <v>3.7</v>
      </c>
      <c r="BP202" s="104">
        <v>5.4</v>
      </c>
      <c r="BQ202" s="104">
        <v>5.8</v>
      </c>
      <c r="BR202" s="104">
        <v>6.4</v>
      </c>
      <c r="BS202" s="104">
        <v>4</v>
      </c>
      <c r="BT202" s="104">
        <v>7.8</v>
      </c>
      <c r="BU202" s="104">
        <v>8.6999999999999993</v>
      </c>
      <c r="BV202" s="104">
        <v>8.9</v>
      </c>
      <c r="BW202" s="104">
        <v>7.8</v>
      </c>
      <c r="BX202" s="104">
        <v>2.1</v>
      </c>
      <c r="BY202" s="104">
        <v>0.9</v>
      </c>
      <c r="BZ202" s="104">
        <v>0.5</v>
      </c>
      <c r="CA202" s="104">
        <v>0.8</v>
      </c>
      <c r="CB202" s="104">
        <v>24.7</v>
      </c>
      <c r="CC202" s="104">
        <v>63.300000000000004</v>
      </c>
      <c r="CD202" s="104">
        <v>12.100000000000001</v>
      </c>
    </row>
    <row r="203" spans="1:82" x14ac:dyDescent="0.25">
      <c r="A203" s="69" t="s">
        <v>999</v>
      </c>
      <c r="B203" s="69" t="s">
        <v>1000</v>
      </c>
      <c r="C203" s="69" t="s">
        <v>1001</v>
      </c>
      <c r="D203" s="69" t="s">
        <v>874</v>
      </c>
      <c r="E203" s="69" t="s">
        <v>875</v>
      </c>
      <c r="F203" s="69" t="s">
        <v>542</v>
      </c>
      <c r="G203" s="69" t="s">
        <v>1002</v>
      </c>
      <c r="H203" s="69" t="s">
        <v>1003</v>
      </c>
      <c r="I203" s="115" t="s">
        <v>1003</v>
      </c>
      <c r="J203" s="69">
        <v>5430772</v>
      </c>
      <c r="K203" s="69" t="s">
        <v>189</v>
      </c>
      <c r="L203" s="98">
        <v>1.0403418702654093</v>
      </c>
      <c r="M203" s="92">
        <v>379</v>
      </c>
      <c r="N203" s="70">
        <v>364.30332262154411</v>
      </c>
      <c r="O203" s="92">
        <v>193</v>
      </c>
      <c r="P203" s="70">
        <v>1.96</v>
      </c>
      <c r="Q203" s="92">
        <v>379</v>
      </c>
      <c r="R203" s="92">
        <v>7</v>
      </c>
      <c r="S203" s="92">
        <v>38</v>
      </c>
      <c r="T203" s="92">
        <v>8</v>
      </c>
      <c r="U203" s="92">
        <v>18</v>
      </c>
      <c r="V203" s="92">
        <v>3</v>
      </c>
      <c r="W203" s="92">
        <v>8</v>
      </c>
      <c r="X203" s="92">
        <v>8</v>
      </c>
      <c r="Y203" s="92">
        <v>24</v>
      </c>
      <c r="Z203" s="92">
        <v>7</v>
      </c>
      <c r="AA203" s="92">
        <v>25</v>
      </c>
      <c r="AB203" s="92">
        <v>13</v>
      </c>
      <c r="AC203" s="92">
        <v>18</v>
      </c>
      <c r="AD203" s="92">
        <v>7</v>
      </c>
      <c r="AE203" s="92">
        <v>6</v>
      </c>
      <c r="AF203" s="92">
        <v>3</v>
      </c>
      <c r="AG203" s="92">
        <v>0</v>
      </c>
      <c r="AH203" s="70">
        <v>27.461139896373055</v>
      </c>
      <c r="AI203" s="70">
        <v>10.880829015544041</v>
      </c>
      <c r="AJ203" s="70">
        <v>24.352331606217618</v>
      </c>
      <c r="AK203" s="70">
        <v>12.953367875647666</v>
      </c>
      <c r="AL203" s="70">
        <v>24.352331606217618</v>
      </c>
      <c r="AM203" s="92">
        <v>23285</v>
      </c>
      <c r="AN203" s="92">
        <v>41625</v>
      </c>
      <c r="AO203" s="70">
        <v>59.067357512953365</v>
      </c>
      <c r="AP203" s="92">
        <v>193</v>
      </c>
      <c r="AQ203" s="92">
        <v>52</v>
      </c>
      <c r="AR203" s="92">
        <v>104</v>
      </c>
      <c r="AS203" s="92">
        <v>89</v>
      </c>
      <c r="AT203" s="92">
        <v>3</v>
      </c>
      <c r="AU203" s="92">
        <v>3</v>
      </c>
      <c r="AV203" s="92">
        <v>21</v>
      </c>
      <c r="AW203" s="92">
        <v>3</v>
      </c>
      <c r="AX203" s="92">
        <v>12</v>
      </c>
      <c r="AY203" s="92">
        <v>9</v>
      </c>
      <c r="AZ203" s="92">
        <v>32</v>
      </c>
      <c r="BA203" s="92">
        <v>0</v>
      </c>
      <c r="BB203" s="92">
        <v>3</v>
      </c>
      <c r="BC203" s="92">
        <v>19</v>
      </c>
      <c r="BD203" s="92">
        <v>14</v>
      </c>
      <c r="BE203" s="92">
        <v>0</v>
      </c>
      <c r="BF203" s="92">
        <v>34</v>
      </c>
      <c r="BG203" s="92">
        <v>0</v>
      </c>
      <c r="BH203" s="92">
        <v>0</v>
      </c>
      <c r="BI203" s="70">
        <v>17.098445595854923</v>
      </c>
      <c r="BJ203" s="104">
        <v>3.2</v>
      </c>
      <c r="BK203" s="104">
        <v>4</v>
      </c>
      <c r="BL203" s="104">
        <v>8.1999999999999993</v>
      </c>
      <c r="BM203" s="104">
        <v>4.2</v>
      </c>
      <c r="BN203" s="104">
        <v>6.9</v>
      </c>
      <c r="BO203" s="104">
        <v>5.5</v>
      </c>
      <c r="BP203" s="104">
        <v>4</v>
      </c>
      <c r="BQ203" s="104">
        <v>5.3</v>
      </c>
      <c r="BR203" s="104">
        <v>5.3</v>
      </c>
      <c r="BS203" s="104">
        <v>6.3</v>
      </c>
      <c r="BT203" s="104">
        <v>4</v>
      </c>
      <c r="BU203" s="104">
        <v>8.1999999999999993</v>
      </c>
      <c r="BV203" s="104">
        <v>15.6</v>
      </c>
      <c r="BW203" s="104">
        <v>6.9</v>
      </c>
      <c r="BX203" s="104">
        <v>8.4</v>
      </c>
      <c r="BY203" s="104">
        <v>2.6</v>
      </c>
      <c r="BZ203" s="104">
        <v>0.8</v>
      </c>
      <c r="CA203" s="104">
        <v>0.8</v>
      </c>
      <c r="CB203" s="104">
        <v>15.399999999999999</v>
      </c>
      <c r="CC203" s="104">
        <v>65.3</v>
      </c>
      <c r="CD203" s="104">
        <v>19.500000000000004</v>
      </c>
    </row>
    <row r="204" spans="1:82" x14ac:dyDescent="0.25">
      <c r="A204" s="69" t="s">
        <v>1157</v>
      </c>
      <c r="B204" s="69" t="s">
        <v>1158</v>
      </c>
      <c r="C204" s="69" t="s">
        <v>1159</v>
      </c>
      <c r="D204" s="69" t="s">
        <v>874</v>
      </c>
      <c r="E204" s="69" t="s">
        <v>875</v>
      </c>
      <c r="F204" s="69" t="s">
        <v>542</v>
      </c>
      <c r="G204" s="69" t="s">
        <v>1160</v>
      </c>
      <c r="H204" s="69" t="s">
        <v>1161</v>
      </c>
      <c r="I204" s="115" t="s">
        <v>1161</v>
      </c>
      <c r="J204" s="69">
        <v>5443300</v>
      </c>
      <c r="K204" s="69" t="s">
        <v>217</v>
      </c>
      <c r="L204" s="98">
        <v>0.39106073351225573</v>
      </c>
      <c r="M204" s="92">
        <v>219</v>
      </c>
      <c r="N204" s="70">
        <v>560.01531535289416</v>
      </c>
      <c r="O204" s="92">
        <v>115</v>
      </c>
      <c r="P204" s="70">
        <v>1.9</v>
      </c>
      <c r="Q204" s="92">
        <v>219</v>
      </c>
      <c r="R204" s="92">
        <v>16</v>
      </c>
      <c r="S204" s="92">
        <v>2</v>
      </c>
      <c r="T204" s="92">
        <v>8</v>
      </c>
      <c r="U204" s="92">
        <v>16</v>
      </c>
      <c r="V204" s="92">
        <v>0</v>
      </c>
      <c r="W204" s="92">
        <v>5</v>
      </c>
      <c r="X204" s="92">
        <v>11</v>
      </c>
      <c r="Y204" s="92">
        <v>0</v>
      </c>
      <c r="Z204" s="92">
        <v>0</v>
      </c>
      <c r="AA204" s="92">
        <v>18</v>
      </c>
      <c r="AB204" s="92">
        <v>28</v>
      </c>
      <c r="AC204" s="92">
        <v>2</v>
      </c>
      <c r="AD204" s="92">
        <v>6</v>
      </c>
      <c r="AE204" s="92">
        <v>0</v>
      </c>
      <c r="AF204" s="92">
        <v>0</v>
      </c>
      <c r="AG204" s="92">
        <v>3</v>
      </c>
      <c r="AH204" s="70">
        <v>22.608695652173914</v>
      </c>
      <c r="AI204" s="70">
        <v>13.913043478260869</v>
      </c>
      <c r="AJ204" s="70">
        <v>13.913043478260869</v>
      </c>
      <c r="AK204" s="70">
        <v>15.65217391304348</v>
      </c>
      <c r="AL204" s="70">
        <v>33.913043478260867</v>
      </c>
      <c r="AM204" s="92">
        <v>24884</v>
      </c>
      <c r="AN204" s="92">
        <v>39821</v>
      </c>
      <c r="AO204" s="70">
        <v>50.434782608695649</v>
      </c>
      <c r="AP204" s="92">
        <v>115</v>
      </c>
      <c r="AQ204" s="92">
        <v>35</v>
      </c>
      <c r="AR204" s="92">
        <v>85</v>
      </c>
      <c r="AS204" s="92">
        <v>30</v>
      </c>
      <c r="AT204" s="92">
        <v>6</v>
      </c>
      <c r="AU204" s="92">
        <v>2</v>
      </c>
      <c r="AV204" s="92">
        <v>14</v>
      </c>
      <c r="AW204" s="92">
        <v>7</v>
      </c>
      <c r="AX204" s="92">
        <v>6</v>
      </c>
      <c r="AY204" s="92">
        <v>6</v>
      </c>
      <c r="AZ204" s="92">
        <v>6</v>
      </c>
      <c r="BA204" s="92">
        <v>5</v>
      </c>
      <c r="BB204" s="92">
        <v>0</v>
      </c>
      <c r="BC204" s="92">
        <v>44</v>
      </c>
      <c r="BD204" s="92">
        <v>2</v>
      </c>
      <c r="BE204" s="92">
        <v>0</v>
      </c>
      <c r="BF204" s="92">
        <v>9</v>
      </c>
      <c r="BG204" s="92">
        <v>2</v>
      </c>
      <c r="BH204" s="92">
        <v>0</v>
      </c>
      <c r="BI204" s="70">
        <v>17.391304347826086</v>
      </c>
      <c r="BJ204" s="104">
        <v>6.4</v>
      </c>
      <c r="BK204" s="104">
        <v>3.2</v>
      </c>
      <c r="BL204" s="104">
        <v>3.2</v>
      </c>
      <c r="BM204" s="104">
        <v>0.9</v>
      </c>
      <c r="BN204" s="104">
        <v>2.7</v>
      </c>
      <c r="BO204" s="104">
        <v>7.3</v>
      </c>
      <c r="BP204" s="104">
        <v>5.5</v>
      </c>
      <c r="BQ204" s="104">
        <v>2.2999999999999998</v>
      </c>
      <c r="BR204" s="104">
        <v>3.7</v>
      </c>
      <c r="BS204" s="104">
        <v>4.0999999999999996</v>
      </c>
      <c r="BT204" s="104">
        <v>13.7</v>
      </c>
      <c r="BU204" s="104">
        <v>7.3</v>
      </c>
      <c r="BV204" s="104">
        <v>21</v>
      </c>
      <c r="BW204" s="104">
        <v>4.0999999999999996</v>
      </c>
      <c r="BX204" s="104">
        <v>2.2999999999999998</v>
      </c>
      <c r="BY204" s="104">
        <v>5.9</v>
      </c>
      <c r="BZ204" s="104">
        <v>4.5999999999999996</v>
      </c>
      <c r="CA204" s="104">
        <v>1.8</v>
      </c>
      <c r="CB204" s="104">
        <v>12.8</v>
      </c>
      <c r="CC204" s="104">
        <v>68.5</v>
      </c>
      <c r="CD204" s="104">
        <v>18.7</v>
      </c>
    </row>
    <row r="205" spans="1:82" x14ac:dyDescent="0.25">
      <c r="A205" s="69" t="s">
        <v>1262</v>
      </c>
      <c r="B205" s="69" t="s">
        <v>1263</v>
      </c>
      <c r="C205" s="69" t="s">
        <v>1264</v>
      </c>
      <c r="D205" s="69" t="s">
        <v>874</v>
      </c>
      <c r="E205" s="69" t="s">
        <v>875</v>
      </c>
      <c r="F205" s="69" t="s">
        <v>542</v>
      </c>
      <c r="G205" s="69" t="s">
        <v>1265</v>
      </c>
      <c r="H205" s="69" t="s">
        <v>1266</v>
      </c>
      <c r="I205" s="115" t="s">
        <v>1266</v>
      </c>
      <c r="J205" s="69">
        <v>5452324</v>
      </c>
      <c r="K205" s="69" t="s">
        <v>238</v>
      </c>
      <c r="L205" s="98">
        <v>0.54368475939427519</v>
      </c>
      <c r="M205" s="92">
        <v>460</v>
      </c>
      <c r="N205" s="70">
        <v>846.07852629985575</v>
      </c>
      <c r="O205" s="92">
        <v>273</v>
      </c>
      <c r="P205" s="70">
        <v>1.68</v>
      </c>
      <c r="Q205" s="92">
        <v>460</v>
      </c>
      <c r="R205" s="92">
        <v>113</v>
      </c>
      <c r="S205" s="92">
        <v>47</v>
      </c>
      <c r="T205" s="92">
        <v>31</v>
      </c>
      <c r="U205" s="92">
        <v>22</v>
      </c>
      <c r="V205" s="92">
        <v>0</v>
      </c>
      <c r="W205" s="92">
        <v>2</v>
      </c>
      <c r="X205" s="92">
        <v>12</v>
      </c>
      <c r="Y205" s="92">
        <v>5</v>
      </c>
      <c r="Z205" s="92">
        <v>2</v>
      </c>
      <c r="AA205" s="92">
        <v>17</v>
      </c>
      <c r="AB205" s="92">
        <v>5</v>
      </c>
      <c r="AC205" s="92">
        <v>0</v>
      </c>
      <c r="AD205" s="92">
        <v>14</v>
      </c>
      <c r="AE205" s="92">
        <v>0</v>
      </c>
      <c r="AF205" s="92">
        <v>3</v>
      </c>
      <c r="AG205" s="92">
        <v>0</v>
      </c>
      <c r="AH205" s="70">
        <v>69.963369963369956</v>
      </c>
      <c r="AI205" s="70">
        <v>8.0586080586080584</v>
      </c>
      <c r="AJ205" s="70">
        <v>7.6923076923076925</v>
      </c>
      <c r="AK205" s="70">
        <v>6.2271062271062272</v>
      </c>
      <c r="AL205" s="70">
        <v>8.0586080586080584</v>
      </c>
      <c r="AM205" s="92">
        <v>13358</v>
      </c>
      <c r="AN205" s="92">
        <v>13105</v>
      </c>
      <c r="AO205" s="70">
        <v>84.981684981684978</v>
      </c>
      <c r="AP205" s="92">
        <v>273</v>
      </c>
      <c r="AQ205" s="92">
        <v>62</v>
      </c>
      <c r="AR205" s="92">
        <v>123</v>
      </c>
      <c r="AS205" s="92">
        <v>150</v>
      </c>
      <c r="AT205" s="92">
        <v>25</v>
      </c>
      <c r="AU205" s="92">
        <v>44</v>
      </c>
      <c r="AV205" s="92">
        <v>89</v>
      </c>
      <c r="AW205" s="92">
        <v>4</v>
      </c>
      <c r="AX205" s="92">
        <v>4</v>
      </c>
      <c r="AY205" s="92">
        <v>9</v>
      </c>
      <c r="AZ205" s="92">
        <v>12</v>
      </c>
      <c r="BA205" s="92">
        <v>0</v>
      </c>
      <c r="BB205" s="92">
        <v>0</v>
      </c>
      <c r="BC205" s="92">
        <v>22</v>
      </c>
      <c r="BD205" s="92">
        <v>0</v>
      </c>
      <c r="BE205" s="92">
        <v>0</v>
      </c>
      <c r="BF205" s="92">
        <v>15</v>
      </c>
      <c r="BG205" s="92">
        <v>2</v>
      </c>
      <c r="BH205" s="92">
        <v>0</v>
      </c>
      <c r="BI205" s="70">
        <v>35.897435897435898</v>
      </c>
      <c r="BJ205" s="104">
        <v>3.3</v>
      </c>
      <c r="BK205" s="104">
        <v>3.3</v>
      </c>
      <c r="BL205" s="104">
        <v>8.6999999999999993</v>
      </c>
      <c r="BM205" s="104">
        <v>5.2</v>
      </c>
      <c r="BN205" s="104">
        <v>1.5</v>
      </c>
      <c r="BO205" s="104">
        <v>0</v>
      </c>
      <c r="BP205" s="104">
        <v>10</v>
      </c>
      <c r="BQ205" s="104">
        <v>8.3000000000000007</v>
      </c>
      <c r="BR205" s="104">
        <v>6.1</v>
      </c>
      <c r="BS205" s="104">
        <v>6.1</v>
      </c>
      <c r="BT205" s="104">
        <v>4.5999999999999996</v>
      </c>
      <c r="BU205" s="104">
        <v>11.5</v>
      </c>
      <c r="BV205" s="104">
        <v>9.6</v>
      </c>
      <c r="BW205" s="104">
        <v>12.2</v>
      </c>
      <c r="BX205" s="104">
        <v>5</v>
      </c>
      <c r="BY205" s="104">
        <v>1.5</v>
      </c>
      <c r="BZ205" s="104">
        <v>1.5</v>
      </c>
      <c r="CA205" s="104">
        <v>1.7</v>
      </c>
      <c r="CB205" s="104">
        <v>15.299999999999999</v>
      </c>
      <c r="CC205" s="104">
        <v>62.900000000000006</v>
      </c>
      <c r="CD205" s="104">
        <v>21.9</v>
      </c>
    </row>
    <row r="206" spans="1:82" x14ac:dyDescent="0.25">
      <c r="A206" s="69" t="s">
        <v>1792</v>
      </c>
      <c r="B206" s="69" t="s">
        <v>1793</v>
      </c>
      <c r="C206" s="69" t="s">
        <v>1794</v>
      </c>
      <c r="D206" s="69" t="s">
        <v>874</v>
      </c>
      <c r="E206" s="69" t="s">
        <v>875</v>
      </c>
      <c r="F206" s="69" t="s">
        <v>542</v>
      </c>
      <c r="G206" s="69" t="s">
        <v>1795</v>
      </c>
      <c r="H206" s="69" t="s">
        <v>1796</v>
      </c>
      <c r="I206" s="115" t="s">
        <v>1796</v>
      </c>
      <c r="J206" s="69">
        <v>5487508</v>
      </c>
      <c r="K206" s="69" t="s">
        <v>339</v>
      </c>
      <c r="L206" s="98">
        <v>3.2392394307040808</v>
      </c>
      <c r="M206" s="92">
        <v>2944</v>
      </c>
      <c r="N206" s="70">
        <v>908.85532328806346</v>
      </c>
      <c r="O206" s="92">
        <v>1420</v>
      </c>
      <c r="P206" s="70">
        <v>2.0099999999999998</v>
      </c>
      <c r="Q206" s="92">
        <v>2855</v>
      </c>
      <c r="R206" s="92">
        <v>292</v>
      </c>
      <c r="S206" s="92">
        <v>219</v>
      </c>
      <c r="T206" s="92">
        <v>90</v>
      </c>
      <c r="U206" s="92">
        <v>178</v>
      </c>
      <c r="V206" s="92">
        <v>90</v>
      </c>
      <c r="W206" s="92">
        <v>41</v>
      </c>
      <c r="X206" s="92">
        <v>52</v>
      </c>
      <c r="Y206" s="92">
        <v>44</v>
      </c>
      <c r="Z206" s="92">
        <v>46</v>
      </c>
      <c r="AA206" s="92">
        <v>130</v>
      </c>
      <c r="AB206" s="92">
        <v>41</v>
      </c>
      <c r="AC206" s="92">
        <v>90</v>
      </c>
      <c r="AD206" s="92">
        <v>29</v>
      </c>
      <c r="AE206" s="92">
        <v>20</v>
      </c>
      <c r="AF206" s="92">
        <v>24</v>
      </c>
      <c r="AG206" s="92">
        <v>34</v>
      </c>
      <c r="AH206" s="70">
        <v>42.323943661971832</v>
      </c>
      <c r="AI206" s="70">
        <v>18.87323943661972</v>
      </c>
      <c r="AJ206" s="70">
        <v>12.887323943661972</v>
      </c>
      <c r="AK206" s="70">
        <v>9.1549295774647899</v>
      </c>
      <c r="AL206" s="70">
        <v>16.760563380281688</v>
      </c>
      <c r="AM206" s="92">
        <v>19957</v>
      </c>
      <c r="AN206" s="92">
        <v>23652</v>
      </c>
      <c r="AO206" s="70">
        <v>70.845070422535215</v>
      </c>
      <c r="AP206" s="92">
        <v>1420</v>
      </c>
      <c r="AQ206" s="92">
        <v>457</v>
      </c>
      <c r="AR206" s="92">
        <v>628</v>
      </c>
      <c r="AS206" s="92">
        <v>792</v>
      </c>
      <c r="AT206" s="92">
        <v>35</v>
      </c>
      <c r="AU206" s="92">
        <v>64</v>
      </c>
      <c r="AV206" s="92">
        <v>426</v>
      </c>
      <c r="AW206" s="92">
        <v>66</v>
      </c>
      <c r="AX206" s="92">
        <v>6</v>
      </c>
      <c r="AY206" s="92">
        <v>221</v>
      </c>
      <c r="AZ206" s="92">
        <v>75</v>
      </c>
      <c r="BA206" s="92">
        <v>34</v>
      </c>
      <c r="BB206" s="92">
        <v>0</v>
      </c>
      <c r="BC206" s="92">
        <v>152</v>
      </c>
      <c r="BD206" s="92">
        <v>19</v>
      </c>
      <c r="BE206" s="92">
        <v>0</v>
      </c>
      <c r="BF206" s="92">
        <v>185</v>
      </c>
      <c r="BG206" s="92">
        <v>4</v>
      </c>
      <c r="BH206" s="92">
        <v>0</v>
      </c>
      <c r="BI206" s="70">
        <v>45.563380281690144</v>
      </c>
      <c r="BJ206" s="104">
        <v>10.7</v>
      </c>
      <c r="BK206" s="104">
        <v>5.3</v>
      </c>
      <c r="BL206" s="104">
        <v>4.9000000000000004</v>
      </c>
      <c r="BM206" s="104">
        <v>3.1</v>
      </c>
      <c r="BN206" s="104">
        <v>6.8</v>
      </c>
      <c r="BO206" s="104">
        <v>5.7</v>
      </c>
      <c r="BP206" s="104">
        <v>3.1</v>
      </c>
      <c r="BQ206" s="104">
        <v>6.5</v>
      </c>
      <c r="BR206" s="104">
        <v>2.5</v>
      </c>
      <c r="BS206" s="104">
        <v>3.8</v>
      </c>
      <c r="BT206" s="104">
        <v>9.6999999999999993</v>
      </c>
      <c r="BU206" s="104">
        <v>6.3</v>
      </c>
      <c r="BV206" s="104">
        <v>9.5</v>
      </c>
      <c r="BW206" s="104">
        <v>5.9</v>
      </c>
      <c r="BX206" s="104">
        <v>4.0999999999999996</v>
      </c>
      <c r="BY206" s="104">
        <v>6.1</v>
      </c>
      <c r="BZ206" s="104">
        <v>2.8</v>
      </c>
      <c r="CA206" s="104">
        <v>3.4</v>
      </c>
      <c r="CB206" s="104">
        <v>20.9</v>
      </c>
      <c r="CC206" s="104">
        <v>57</v>
      </c>
      <c r="CD206" s="104">
        <v>22.3</v>
      </c>
    </row>
    <row r="207" spans="1:82" s="19" customFormat="1" x14ac:dyDescent="0.25">
      <c r="A207" s="75" t="s">
        <v>62</v>
      </c>
      <c r="B207" s="76" t="s">
        <v>2118</v>
      </c>
      <c r="C207" s="75"/>
      <c r="D207" s="75"/>
      <c r="E207" s="75"/>
      <c r="F207" s="75"/>
      <c r="G207" s="75"/>
      <c r="H207" s="75"/>
      <c r="I207" s="116"/>
      <c r="J207" s="75">
        <v>54059</v>
      </c>
      <c r="K207" s="75" t="s">
        <v>61</v>
      </c>
      <c r="L207" s="99">
        <v>423.76271025248752</v>
      </c>
      <c r="M207" s="93">
        <v>25150</v>
      </c>
      <c r="N207" s="77">
        <v>59.349252285589394</v>
      </c>
      <c r="O207" s="93">
        <v>10910</v>
      </c>
      <c r="P207" s="77">
        <v>2.2999999999999998</v>
      </c>
      <c r="Q207" s="93">
        <v>25054</v>
      </c>
      <c r="R207" s="93">
        <v>1605</v>
      </c>
      <c r="S207" s="93">
        <v>1074</v>
      </c>
      <c r="T207" s="93">
        <v>1008</v>
      </c>
      <c r="U207" s="93">
        <v>981</v>
      </c>
      <c r="V207" s="93">
        <v>600</v>
      </c>
      <c r="W207" s="93">
        <v>699</v>
      </c>
      <c r="X207" s="93">
        <v>503</v>
      </c>
      <c r="Y207" s="93">
        <v>602</v>
      </c>
      <c r="Z207" s="93">
        <v>371</v>
      </c>
      <c r="AA207" s="93">
        <v>781</v>
      </c>
      <c r="AB207" s="93">
        <v>730</v>
      </c>
      <c r="AC207" s="93">
        <v>847</v>
      </c>
      <c r="AD207" s="93">
        <v>613</v>
      </c>
      <c r="AE207" s="93">
        <v>208</v>
      </c>
      <c r="AF207" s="93">
        <v>113</v>
      </c>
      <c r="AG207" s="93">
        <v>175</v>
      </c>
      <c r="AH207" s="77">
        <v>33.794683776351967</v>
      </c>
      <c r="AI207" s="77">
        <v>14.491292392300641</v>
      </c>
      <c r="AJ207" s="77">
        <v>19.935838680109992</v>
      </c>
      <c r="AK207" s="77">
        <v>7.158570119156737</v>
      </c>
      <c r="AL207" s="77">
        <v>24.619615032080659</v>
      </c>
      <c r="AM207" s="93">
        <v>19272</v>
      </c>
      <c r="AN207" s="93">
        <v>31227</v>
      </c>
      <c r="AO207" s="77">
        <v>64.821264894592119</v>
      </c>
      <c r="AP207" s="93">
        <v>10910</v>
      </c>
      <c r="AQ207" s="93">
        <v>1883</v>
      </c>
      <c r="AR207" s="93">
        <v>8055</v>
      </c>
      <c r="AS207" s="93">
        <v>2855</v>
      </c>
      <c r="AT207" s="93">
        <v>685</v>
      </c>
      <c r="AU207" s="93">
        <v>633</v>
      </c>
      <c r="AV207" s="93">
        <v>1808</v>
      </c>
      <c r="AW207" s="93">
        <v>1145</v>
      </c>
      <c r="AX207" s="93">
        <v>425</v>
      </c>
      <c r="AY207" s="93">
        <v>530</v>
      </c>
      <c r="AZ207" s="93">
        <v>929</v>
      </c>
      <c r="BA207" s="93">
        <v>314</v>
      </c>
      <c r="BB207" s="93">
        <v>128</v>
      </c>
      <c r="BC207" s="93">
        <v>1171</v>
      </c>
      <c r="BD207" s="93">
        <v>201</v>
      </c>
      <c r="BE207" s="93">
        <v>36</v>
      </c>
      <c r="BF207" s="93">
        <v>1754</v>
      </c>
      <c r="BG207" s="93">
        <v>75</v>
      </c>
      <c r="BH207" s="93">
        <v>13</v>
      </c>
      <c r="BI207" s="77">
        <v>23.052245646196152</v>
      </c>
      <c r="BJ207" s="105">
        <v>6.3</v>
      </c>
      <c r="BK207" s="105">
        <v>5.4</v>
      </c>
      <c r="BL207" s="105">
        <v>7</v>
      </c>
      <c r="BM207" s="105">
        <v>5.3</v>
      </c>
      <c r="BN207" s="105">
        <v>5.3</v>
      </c>
      <c r="BO207" s="105">
        <v>6.1</v>
      </c>
      <c r="BP207" s="105">
        <v>5.7</v>
      </c>
      <c r="BQ207" s="105">
        <v>6.8</v>
      </c>
      <c r="BR207" s="105">
        <v>6.1</v>
      </c>
      <c r="BS207" s="105">
        <v>6.6</v>
      </c>
      <c r="BT207" s="105">
        <v>7.3</v>
      </c>
      <c r="BU207" s="105">
        <v>7.7</v>
      </c>
      <c r="BV207" s="105">
        <v>7.9</v>
      </c>
      <c r="BW207" s="105">
        <v>5.7</v>
      </c>
      <c r="BX207" s="105">
        <v>4.5999999999999996</v>
      </c>
      <c r="BY207" s="105">
        <v>3.4</v>
      </c>
      <c r="BZ207" s="105">
        <v>1.9</v>
      </c>
      <c r="CA207" s="105">
        <v>1</v>
      </c>
      <c r="CB207" s="105">
        <v>18.7</v>
      </c>
      <c r="CC207" s="105">
        <v>64.8</v>
      </c>
      <c r="CD207" s="105">
        <v>16.600000000000001</v>
      </c>
    </row>
    <row r="208" spans="1:82" s="82" customFormat="1" x14ac:dyDescent="0.25">
      <c r="A208" s="80" t="s">
        <v>1957</v>
      </c>
      <c r="B208" s="80" t="s">
        <v>1958</v>
      </c>
      <c r="C208" s="80" t="s">
        <v>1959</v>
      </c>
      <c r="D208" s="80" t="s">
        <v>695</v>
      </c>
      <c r="E208" s="80" t="s">
        <v>696</v>
      </c>
      <c r="F208" s="80" t="s">
        <v>542</v>
      </c>
      <c r="G208" s="80" t="s">
        <v>1960</v>
      </c>
      <c r="H208" s="80" t="s">
        <v>1961</v>
      </c>
      <c r="I208" s="114" t="s">
        <v>1961</v>
      </c>
      <c r="J208" s="80" t="s">
        <v>2111</v>
      </c>
      <c r="K208" s="80" t="s">
        <v>2111</v>
      </c>
      <c r="L208" s="97">
        <v>351.54287024872093</v>
      </c>
      <c r="M208" s="91">
        <v>64500</v>
      </c>
      <c r="N208" s="81">
        <v>183.47691123522276</v>
      </c>
      <c r="O208" s="91">
        <v>24547</v>
      </c>
      <c r="P208" s="81">
        <v>2.6132317594818102</v>
      </c>
      <c r="Q208" s="91">
        <v>64147</v>
      </c>
      <c r="R208" s="91">
        <v>2242</v>
      </c>
      <c r="S208" s="91">
        <v>1292</v>
      </c>
      <c r="T208" s="91">
        <v>1162</v>
      </c>
      <c r="U208" s="91">
        <v>1054</v>
      </c>
      <c r="V208" s="91">
        <v>1117</v>
      </c>
      <c r="W208" s="91">
        <v>1218</v>
      </c>
      <c r="X208" s="91">
        <v>1021</v>
      </c>
      <c r="Y208" s="91">
        <v>989</v>
      </c>
      <c r="Z208" s="91">
        <v>893</v>
      </c>
      <c r="AA208" s="91">
        <v>2421</v>
      </c>
      <c r="AB208" s="91">
        <v>2255</v>
      </c>
      <c r="AC208" s="91">
        <v>2673</v>
      </c>
      <c r="AD208" s="91">
        <v>1937</v>
      </c>
      <c r="AE208" s="91">
        <v>1375</v>
      </c>
      <c r="AF208" s="91">
        <v>1377</v>
      </c>
      <c r="AG208" s="91">
        <v>1521</v>
      </c>
      <c r="AH208" s="81">
        <v>19.130647329612579</v>
      </c>
      <c r="AI208" s="81">
        <v>8.844257954128814</v>
      </c>
      <c r="AJ208" s="81">
        <v>16.788202224304396</v>
      </c>
      <c r="AK208" s="81">
        <v>9.8627123477410681</v>
      </c>
      <c r="AL208" s="81">
        <v>45.374180144213142</v>
      </c>
      <c r="AM208" s="91">
        <v>29285</v>
      </c>
      <c r="AN208" s="91">
        <v>49624</v>
      </c>
      <c r="AO208" s="81">
        <v>41.125188414062819</v>
      </c>
      <c r="AP208" s="91">
        <v>24547</v>
      </c>
      <c r="AQ208" s="91">
        <v>3646</v>
      </c>
      <c r="AR208" s="91">
        <v>15656</v>
      </c>
      <c r="AS208" s="91">
        <v>8891</v>
      </c>
      <c r="AT208" s="91">
        <v>363</v>
      </c>
      <c r="AU208" s="91">
        <v>318</v>
      </c>
      <c r="AV208" s="91">
        <v>3244</v>
      </c>
      <c r="AW208" s="91">
        <v>1283</v>
      </c>
      <c r="AX208" s="91">
        <v>579</v>
      </c>
      <c r="AY208" s="91">
        <v>1400</v>
      </c>
      <c r="AZ208" s="91">
        <v>1138</v>
      </c>
      <c r="BA208" s="91">
        <v>1062</v>
      </c>
      <c r="BB208" s="91">
        <v>615</v>
      </c>
      <c r="BC208" s="91">
        <v>2980</v>
      </c>
      <c r="BD208" s="91">
        <v>987</v>
      </c>
      <c r="BE208" s="91">
        <v>646</v>
      </c>
      <c r="BF208" s="91">
        <v>7680</v>
      </c>
      <c r="BG208" s="91">
        <v>1020</v>
      </c>
      <c r="BH208" s="91">
        <v>158</v>
      </c>
      <c r="BI208" s="81">
        <v>24.699555953884385</v>
      </c>
      <c r="BJ208" s="103">
        <v>5</v>
      </c>
      <c r="BK208" s="103">
        <v>4.5999999999999996</v>
      </c>
      <c r="BL208" s="103">
        <v>4.2</v>
      </c>
      <c r="BM208" s="103">
        <v>8.3000000000000007</v>
      </c>
      <c r="BN208" s="103">
        <v>16.5</v>
      </c>
      <c r="BO208" s="103">
        <v>9.6</v>
      </c>
      <c r="BP208" s="103">
        <v>7.5</v>
      </c>
      <c r="BQ208" s="103">
        <v>5.9</v>
      </c>
      <c r="BR208" s="103">
        <v>5.5</v>
      </c>
      <c r="BS208" s="103">
        <v>5.2</v>
      </c>
      <c r="BT208" s="103">
        <v>5.5</v>
      </c>
      <c r="BU208" s="103">
        <v>5.9</v>
      </c>
      <c r="BV208" s="103">
        <v>4.8</v>
      </c>
      <c r="BW208" s="103">
        <v>4.2</v>
      </c>
      <c r="BX208" s="103">
        <v>2.5</v>
      </c>
      <c r="BY208" s="103">
        <v>2</v>
      </c>
      <c r="BZ208" s="103">
        <v>1.3</v>
      </c>
      <c r="CA208" s="103">
        <v>1.3</v>
      </c>
      <c r="CB208" s="103">
        <v>13.8</v>
      </c>
      <c r="CC208" s="103">
        <v>74.7</v>
      </c>
      <c r="CD208" s="103">
        <v>11.3</v>
      </c>
    </row>
    <row r="209" spans="1:82" x14ac:dyDescent="0.25">
      <c r="A209" s="69" t="s">
        <v>692</v>
      </c>
      <c r="B209" s="69" t="s">
        <v>693</v>
      </c>
      <c r="C209" s="69" t="s">
        <v>694</v>
      </c>
      <c r="D209" s="69" t="s">
        <v>695</v>
      </c>
      <c r="E209" s="69" t="s">
        <v>696</v>
      </c>
      <c r="F209" s="69" t="s">
        <v>542</v>
      </c>
      <c r="G209" s="69" t="s">
        <v>697</v>
      </c>
      <c r="H209" s="69" t="s">
        <v>698</v>
      </c>
      <c r="I209" s="115" t="s">
        <v>698</v>
      </c>
      <c r="J209" s="69">
        <v>5408092</v>
      </c>
      <c r="K209" s="69" t="s">
        <v>135</v>
      </c>
      <c r="L209" s="98">
        <v>0.30849268598780466</v>
      </c>
      <c r="M209" s="92">
        <v>168</v>
      </c>
      <c r="N209" s="70">
        <v>544.58341358096698</v>
      </c>
      <c r="O209" s="92">
        <v>55</v>
      </c>
      <c r="P209" s="70">
        <v>3.05</v>
      </c>
      <c r="Q209" s="92">
        <v>168</v>
      </c>
      <c r="R209" s="92">
        <v>6</v>
      </c>
      <c r="S209" s="92">
        <v>0</v>
      </c>
      <c r="T209" s="92">
        <v>1</v>
      </c>
      <c r="U209" s="92">
        <v>2</v>
      </c>
      <c r="V209" s="92">
        <v>4</v>
      </c>
      <c r="W209" s="92">
        <v>0</v>
      </c>
      <c r="X209" s="92">
        <v>6</v>
      </c>
      <c r="Y209" s="92">
        <v>2</v>
      </c>
      <c r="Z209" s="92">
        <v>4</v>
      </c>
      <c r="AA209" s="92">
        <v>11</v>
      </c>
      <c r="AB209" s="92">
        <v>13</v>
      </c>
      <c r="AC209" s="92">
        <v>4</v>
      </c>
      <c r="AD209" s="92">
        <v>1</v>
      </c>
      <c r="AE209" s="92">
        <v>0</v>
      </c>
      <c r="AF209" s="92">
        <v>0</v>
      </c>
      <c r="AG209" s="92">
        <v>1</v>
      </c>
      <c r="AH209" s="70">
        <v>12.727272727272727</v>
      </c>
      <c r="AI209" s="70">
        <v>10.909090909090908</v>
      </c>
      <c r="AJ209" s="70">
        <v>21.818181818181817</v>
      </c>
      <c r="AK209" s="70">
        <v>20</v>
      </c>
      <c r="AL209" s="70">
        <v>34.545454545454547</v>
      </c>
      <c r="AM209" s="92">
        <v>20077</v>
      </c>
      <c r="AN209" s="92">
        <v>50893</v>
      </c>
      <c r="AO209" s="70">
        <v>38.181818181818187</v>
      </c>
      <c r="AP209" s="92">
        <v>55</v>
      </c>
      <c r="AQ209" s="92">
        <v>13</v>
      </c>
      <c r="AR209" s="92">
        <v>37</v>
      </c>
      <c r="AS209" s="92">
        <v>18</v>
      </c>
      <c r="AT209" s="92">
        <v>0</v>
      </c>
      <c r="AU209" s="92">
        <v>0</v>
      </c>
      <c r="AV209" s="92">
        <v>3</v>
      </c>
      <c r="AW209" s="92">
        <v>0</v>
      </c>
      <c r="AX209" s="92">
        <v>4</v>
      </c>
      <c r="AY209" s="92">
        <v>2</v>
      </c>
      <c r="AZ209" s="92">
        <v>11</v>
      </c>
      <c r="BA209" s="92">
        <v>1</v>
      </c>
      <c r="BB209" s="92">
        <v>0</v>
      </c>
      <c r="BC209" s="92">
        <v>24</v>
      </c>
      <c r="BD209" s="92">
        <v>0</v>
      </c>
      <c r="BE209" s="92">
        <v>0</v>
      </c>
      <c r="BF209" s="92">
        <v>6</v>
      </c>
      <c r="BG209" s="92">
        <v>0</v>
      </c>
      <c r="BH209" s="92">
        <v>0</v>
      </c>
      <c r="BI209" s="70">
        <v>9.0909090909090917</v>
      </c>
      <c r="BJ209" s="104">
        <v>17.3</v>
      </c>
      <c r="BK209" s="104">
        <v>14.3</v>
      </c>
      <c r="BL209" s="104">
        <v>10.7</v>
      </c>
      <c r="BM209" s="104">
        <v>1.2</v>
      </c>
      <c r="BN209" s="104">
        <v>3</v>
      </c>
      <c r="BO209" s="104">
        <v>13.7</v>
      </c>
      <c r="BP209" s="104">
        <v>4.8</v>
      </c>
      <c r="BQ209" s="104">
        <v>6</v>
      </c>
      <c r="BR209" s="104">
        <v>0</v>
      </c>
      <c r="BS209" s="104">
        <v>8.3000000000000007</v>
      </c>
      <c r="BT209" s="104">
        <v>0</v>
      </c>
      <c r="BU209" s="104">
        <v>3.6</v>
      </c>
      <c r="BV209" s="104">
        <v>1.8</v>
      </c>
      <c r="BW209" s="104">
        <v>6.5</v>
      </c>
      <c r="BX209" s="104">
        <v>8.3000000000000007</v>
      </c>
      <c r="BY209" s="104">
        <v>0.6</v>
      </c>
      <c r="BZ209" s="104">
        <v>0</v>
      </c>
      <c r="CA209" s="104">
        <v>0</v>
      </c>
      <c r="CB209" s="104">
        <v>42.3</v>
      </c>
      <c r="CC209" s="104">
        <v>42.4</v>
      </c>
      <c r="CD209" s="104">
        <v>15.4</v>
      </c>
    </row>
    <row r="210" spans="1:82" x14ac:dyDescent="0.25">
      <c r="A210" s="69" t="s">
        <v>1038</v>
      </c>
      <c r="B210" s="69" t="s">
        <v>1039</v>
      </c>
      <c r="C210" s="69" t="s">
        <v>1040</v>
      </c>
      <c r="D210" s="69" t="s">
        <v>695</v>
      </c>
      <c r="E210" s="69" t="s">
        <v>696</v>
      </c>
      <c r="F210" s="69" t="s">
        <v>542</v>
      </c>
      <c r="G210" s="69" t="s">
        <v>1041</v>
      </c>
      <c r="H210" s="69" t="s">
        <v>1042</v>
      </c>
      <c r="I210" s="115" t="s">
        <v>1042</v>
      </c>
      <c r="J210" s="69">
        <v>5432932</v>
      </c>
      <c r="K210" s="69" t="s">
        <v>196</v>
      </c>
      <c r="L210" s="98">
        <v>1.297088843680805</v>
      </c>
      <c r="M210" s="92">
        <v>2538</v>
      </c>
      <c r="N210" s="70">
        <v>1956.6894067162029</v>
      </c>
      <c r="O210" s="92">
        <v>1016</v>
      </c>
      <c r="P210" s="70">
        <v>2.5</v>
      </c>
      <c r="Q210" s="92">
        <v>2538</v>
      </c>
      <c r="R210" s="92">
        <v>91</v>
      </c>
      <c r="S210" s="92">
        <v>105</v>
      </c>
      <c r="T210" s="92">
        <v>69</v>
      </c>
      <c r="U210" s="92">
        <v>57</v>
      </c>
      <c r="V210" s="92">
        <v>85</v>
      </c>
      <c r="W210" s="92">
        <v>79</v>
      </c>
      <c r="X210" s="92">
        <v>31</v>
      </c>
      <c r="Y210" s="92">
        <v>71</v>
      </c>
      <c r="Z210" s="92">
        <v>61</v>
      </c>
      <c r="AA210" s="92">
        <v>125</v>
      </c>
      <c r="AB210" s="92">
        <v>73</v>
      </c>
      <c r="AC210" s="92">
        <v>77</v>
      </c>
      <c r="AD210" s="92">
        <v>27</v>
      </c>
      <c r="AE210" s="92">
        <v>25</v>
      </c>
      <c r="AF210" s="92">
        <v>17</v>
      </c>
      <c r="AG210" s="92">
        <v>23</v>
      </c>
      <c r="AH210" s="70">
        <v>26.08267716535433</v>
      </c>
      <c r="AI210" s="70">
        <v>13.976377952755906</v>
      </c>
      <c r="AJ210" s="70">
        <v>23.818897637795274</v>
      </c>
      <c r="AK210" s="70">
        <v>12.303149606299213</v>
      </c>
      <c r="AL210" s="70">
        <v>23.818897637795274</v>
      </c>
      <c r="AM210" s="92">
        <v>20938</v>
      </c>
      <c r="AN210" s="92">
        <v>38977</v>
      </c>
      <c r="AO210" s="70">
        <v>57.874015748031496</v>
      </c>
      <c r="AP210" s="92">
        <v>1016</v>
      </c>
      <c r="AQ210" s="92">
        <v>308</v>
      </c>
      <c r="AR210" s="92">
        <v>610</v>
      </c>
      <c r="AS210" s="92">
        <v>406</v>
      </c>
      <c r="AT210" s="92">
        <v>18</v>
      </c>
      <c r="AU210" s="92">
        <v>28</v>
      </c>
      <c r="AV210" s="92">
        <v>219</v>
      </c>
      <c r="AW210" s="92">
        <v>59</v>
      </c>
      <c r="AX210" s="92">
        <v>107</v>
      </c>
      <c r="AY210" s="92">
        <v>55</v>
      </c>
      <c r="AZ210" s="92">
        <v>117</v>
      </c>
      <c r="BA210" s="92">
        <v>20</v>
      </c>
      <c r="BB210" s="92">
        <v>26</v>
      </c>
      <c r="BC210" s="92">
        <v>168</v>
      </c>
      <c r="BD210" s="92">
        <v>9</v>
      </c>
      <c r="BE210" s="92">
        <v>0</v>
      </c>
      <c r="BF210" s="92">
        <v>169</v>
      </c>
      <c r="BG210" s="92">
        <v>0</v>
      </c>
      <c r="BH210" s="92">
        <v>0</v>
      </c>
      <c r="BI210" s="70">
        <v>29.527559055118108</v>
      </c>
      <c r="BJ210" s="104">
        <v>9</v>
      </c>
      <c r="BK210" s="104">
        <v>3.8</v>
      </c>
      <c r="BL210" s="104">
        <v>6.5</v>
      </c>
      <c r="BM210" s="104">
        <v>3.5</v>
      </c>
      <c r="BN210" s="104">
        <v>6.1</v>
      </c>
      <c r="BO210" s="104">
        <v>8.3000000000000007</v>
      </c>
      <c r="BP210" s="104">
        <v>10</v>
      </c>
      <c r="BQ210" s="104">
        <v>9</v>
      </c>
      <c r="BR210" s="104">
        <v>3.3</v>
      </c>
      <c r="BS210" s="104">
        <v>5</v>
      </c>
      <c r="BT210" s="104">
        <v>8</v>
      </c>
      <c r="BU210" s="104">
        <v>6.9</v>
      </c>
      <c r="BV210" s="104">
        <v>6.7</v>
      </c>
      <c r="BW210" s="104">
        <v>5.8</v>
      </c>
      <c r="BX210" s="104">
        <v>2.9</v>
      </c>
      <c r="BY210" s="104">
        <v>4.5</v>
      </c>
      <c r="BZ210" s="104">
        <v>0.7</v>
      </c>
      <c r="CA210" s="104">
        <v>0</v>
      </c>
      <c r="CB210" s="104">
        <v>19.3</v>
      </c>
      <c r="CC210" s="104">
        <v>66.8</v>
      </c>
      <c r="CD210" s="104">
        <v>13.899999999999999</v>
      </c>
    </row>
    <row r="211" spans="1:82" x14ac:dyDescent="0.25">
      <c r="A211" s="69" t="s">
        <v>1321</v>
      </c>
      <c r="B211" s="69" t="s">
        <v>1322</v>
      </c>
      <c r="C211" s="69" t="s">
        <v>1323</v>
      </c>
      <c r="D211" s="69" t="s">
        <v>695</v>
      </c>
      <c r="E211" s="69" t="s">
        <v>696</v>
      </c>
      <c r="F211" s="69" t="s">
        <v>542</v>
      </c>
      <c r="G211" s="69" t="s">
        <v>1324</v>
      </c>
      <c r="H211" s="69" t="s">
        <v>1325</v>
      </c>
      <c r="I211" s="115" t="s">
        <v>1325</v>
      </c>
      <c r="J211" s="69">
        <v>5455756</v>
      </c>
      <c r="K211" s="69" t="s">
        <v>249</v>
      </c>
      <c r="L211" s="98">
        <v>10.424634799122986</v>
      </c>
      <c r="M211" s="92">
        <v>30099</v>
      </c>
      <c r="N211" s="70">
        <v>2887.295390197477</v>
      </c>
      <c r="O211" s="92">
        <v>10086</v>
      </c>
      <c r="P211" s="70">
        <v>2.41</v>
      </c>
      <c r="Q211" s="92">
        <v>24270</v>
      </c>
      <c r="R211" s="92">
        <v>2146</v>
      </c>
      <c r="S211" s="92">
        <v>560</v>
      </c>
      <c r="T211" s="92">
        <v>581</v>
      </c>
      <c r="U211" s="92">
        <v>735</v>
      </c>
      <c r="V211" s="92">
        <v>550</v>
      </c>
      <c r="W211" s="92">
        <v>295</v>
      </c>
      <c r="X211" s="92">
        <v>475</v>
      </c>
      <c r="Y211" s="92">
        <v>373</v>
      </c>
      <c r="Z211" s="92">
        <v>353</v>
      </c>
      <c r="AA211" s="92">
        <v>403</v>
      </c>
      <c r="AB211" s="92">
        <v>823</v>
      </c>
      <c r="AC211" s="92">
        <v>830</v>
      </c>
      <c r="AD211" s="92">
        <v>654</v>
      </c>
      <c r="AE211" s="92">
        <v>362</v>
      </c>
      <c r="AF211" s="92">
        <v>387</v>
      </c>
      <c r="AG211" s="92">
        <v>559</v>
      </c>
      <c r="AH211" s="70">
        <v>32.589728336307758</v>
      </c>
      <c r="AI211" s="70">
        <v>12.740432282371605</v>
      </c>
      <c r="AJ211" s="70">
        <v>14.832441007336902</v>
      </c>
      <c r="AK211" s="70">
        <v>3.9956375173507834</v>
      </c>
      <c r="AL211" s="70">
        <v>35.841760856632959</v>
      </c>
      <c r="AM211" s="92">
        <v>24120</v>
      </c>
      <c r="AN211" s="92">
        <v>37900</v>
      </c>
      <c r="AO211" s="70">
        <v>56.662700773349194</v>
      </c>
      <c r="AP211" s="92">
        <v>10086</v>
      </c>
      <c r="AQ211" s="92">
        <v>2291</v>
      </c>
      <c r="AR211" s="92">
        <v>4370</v>
      </c>
      <c r="AS211" s="92">
        <v>5716</v>
      </c>
      <c r="AT211" s="92">
        <v>57</v>
      </c>
      <c r="AU211" s="92">
        <v>195</v>
      </c>
      <c r="AV211" s="92">
        <v>2440</v>
      </c>
      <c r="AW211" s="92">
        <v>286</v>
      </c>
      <c r="AX211" s="92">
        <v>297</v>
      </c>
      <c r="AY211" s="92">
        <v>933</v>
      </c>
      <c r="AZ211" s="92">
        <v>527</v>
      </c>
      <c r="BA211" s="92">
        <v>477</v>
      </c>
      <c r="BB211" s="92">
        <v>155</v>
      </c>
      <c r="BC211" s="92">
        <v>716</v>
      </c>
      <c r="BD211" s="92">
        <v>375</v>
      </c>
      <c r="BE211" s="92">
        <v>103</v>
      </c>
      <c r="BF211" s="92">
        <v>2410</v>
      </c>
      <c r="BG211" s="92">
        <v>316</v>
      </c>
      <c r="BH211" s="92">
        <v>20</v>
      </c>
      <c r="BI211" s="70">
        <v>36.198691255205233</v>
      </c>
      <c r="BJ211" s="104">
        <v>2.6</v>
      </c>
      <c r="BK211" s="104">
        <v>2.8</v>
      </c>
      <c r="BL211" s="104">
        <v>1.9</v>
      </c>
      <c r="BM211" s="104">
        <v>17.899999999999999</v>
      </c>
      <c r="BN211" s="104">
        <v>26.9</v>
      </c>
      <c r="BO211" s="104">
        <v>10.7</v>
      </c>
      <c r="BP211" s="104">
        <v>6.2</v>
      </c>
      <c r="BQ211" s="104">
        <v>4</v>
      </c>
      <c r="BR211" s="104">
        <v>3.8</v>
      </c>
      <c r="BS211" s="104">
        <v>2.6</v>
      </c>
      <c r="BT211" s="104">
        <v>4</v>
      </c>
      <c r="BU211" s="104">
        <v>4.0999999999999996</v>
      </c>
      <c r="BV211" s="104">
        <v>3.2</v>
      </c>
      <c r="BW211" s="104">
        <v>3.5</v>
      </c>
      <c r="BX211" s="104">
        <v>1.6</v>
      </c>
      <c r="BY211" s="104">
        <v>1.7</v>
      </c>
      <c r="BZ211" s="104">
        <v>1.1000000000000001</v>
      </c>
      <c r="CA211" s="104">
        <v>1.5</v>
      </c>
      <c r="CB211" s="104">
        <v>7.3000000000000007</v>
      </c>
      <c r="CC211" s="104">
        <v>83.399999999999991</v>
      </c>
      <c r="CD211" s="104">
        <v>9.4</v>
      </c>
    </row>
    <row r="212" spans="1:82" x14ac:dyDescent="0.25">
      <c r="A212" s="69" t="s">
        <v>1637</v>
      </c>
      <c r="B212" s="69" t="s">
        <v>1638</v>
      </c>
      <c r="C212" s="69" t="s">
        <v>1639</v>
      </c>
      <c r="D212" s="69" t="s">
        <v>695</v>
      </c>
      <c r="E212" s="69" t="s">
        <v>696</v>
      </c>
      <c r="F212" s="69" t="s">
        <v>542</v>
      </c>
      <c r="G212" s="69" t="s">
        <v>1640</v>
      </c>
      <c r="H212" s="69" t="s">
        <v>1641</v>
      </c>
      <c r="I212" s="115" t="s">
        <v>1641</v>
      </c>
      <c r="J212" s="69">
        <v>5476516</v>
      </c>
      <c r="K212" s="69" t="s">
        <v>309</v>
      </c>
      <c r="L212" s="98">
        <v>0.58955604142178275</v>
      </c>
      <c r="M212" s="92">
        <v>2256</v>
      </c>
      <c r="N212" s="70">
        <v>3826.6082297441894</v>
      </c>
      <c r="O212" s="92">
        <v>916</v>
      </c>
      <c r="P212" s="70">
        <v>2.46</v>
      </c>
      <c r="Q212" s="92">
        <v>2251</v>
      </c>
      <c r="R212" s="92">
        <v>97</v>
      </c>
      <c r="S212" s="92">
        <v>45</v>
      </c>
      <c r="T212" s="92">
        <v>58</v>
      </c>
      <c r="U212" s="92">
        <v>50</v>
      </c>
      <c r="V212" s="92">
        <v>44</v>
      </c>
      <c r="W212" s="92">
        <v>34</v>
      </c>
      <c r="X212" s="92">
        <v>60</v>
      </c>
      <c r="Y212" s="92">
        <v>70</v>
      </c>
      <c r="Z212" s="92">
        <v>72</v>
      </c>
      <c r="AA212" s="92">
        <v>35</v>
      </c>
      <c r="AB212" s="92">
        <v>125</v>
      </c>
      <c r="AC212" s="92">
        <v>91</v>
      </c>
      <c r="AD212" s="92">
        <v>66</v>
      </c>
      <c r="AE212" s="92">
        <v>17</v>
      </c>
      <c r="AF212" s="92">
        <v>34</v>
      </c>
      <c r="AG212" s="92">
        <v>18</v>
      </c>
      <c r="AH212" s="70">
        <v>21.834061135371179</v>
      </c>
      <c r="AI212" s="70">
        <v>10.262008733624455</v>
      </c>
      <c r="AJ212" s="70">
        <v>25.76419213973799</v>
      </c>
      <c r="AK212" s="70">
        <v>3.820960698689956</v>
      </c>
      <c r="AL212" s="70">
        <v>38.318777292576414</v>
      </c>
      <c r="AM212" s="92">
        <v>25781</v>
      </c>
      <c r="AN212" s="92">
        <v>45000</v>
      </c>
      <c r="AO212" s="70">
        <v>50</v>
      </c>
      <c r="AP212" s="92">
        <v>916</v>
      </c>
      <c r="AQ212" s="92">
        <v>70</v>
      </c>
      <c r="AR212" s="92">
        <v>476</v>
      </c>
      <c r="AS212" s="92">
        <v>440</v>
      </c>
      <c r="AT212" s="92">
        <v>13</v>
      </c>
      <c r="AU212" s="92">
        <v>13</v>
      </c>
      <c r="AV212" s="92">
        <v>140</v>
      </c>
      <c r="AW212" s="92">
        <v>49</v>
      </c>
      <c r="AX212" s="92">
        <v>28</v>
      </c>
      <c r="AY212" s="92">
        <v>43</v>
      </c>
      <c r="AZ212" s="92">
        <v>99</v>
      </c>
      <c r="BA212" s="92">
        <v>69</v>
      </c>
      <c r="BB212" s="92">
        <v>34</v>
      </c>
      <c r="BC212" s="92">
        <v>129</v>
      </c>
      <c r="BD212" s="92">
        <v>15</v>
      </c>
      <c r="BE212" s="92">
        <v>11</v>
      </c>
      <c r="BF212" s="92">
        <v>180</v>
      </c>
      <c r="BG212" s="92">
        <v>42</v>
      </c>
      <c r="BH212" s="92">
        <v>4</v>
      </c>
      <c r="BI212" s="70">
        <v>25.327510917030565</v>
      </c>
      <c r="BJ212" s="104">
        <v>4.5999999999999996</v>
      </c>
      <c r="BK212" s="104">
        <v>5.0999999999999996</v>
      </c>
      <c r="BL212" s="104">
        <v>4.3</v>
      </c>
      <c r="BM212" s="104">
        <v>2.9</v>
      </c>
      <c r="BN212" s="104">
        <v>17.2</v>
      </c>
      <c r="BO212" s="104">
        <v>11</v>
      </c>
      <c r="BP212" s="104">
        <v>6.3</v>
      </c>
      <c r="BQ212" s="104">
        <v>3.1</v>
      </c>
      <c r="BR212" s="104">
        <v>7.5</v>
      </c>
      <c r="BS212" s="104">
        <v>3.5</v>
      </c>
      <c r="BT212" s="104">
        <v>7.4</v>
      </c>
      <c r="BU212" s="104">
        <v>4.5999999999999996</v>
      </c>
      <c r="BV212" s="104">
        <v>5.5</v>
      </c>
      <c r="BW212" s="104">
        <v>5.6</v>
      </c>
      <c r="BX212" s="104">
        <v>2.5</v>
      </c>
      <c r="BY212" s="104">
        <v>1.2</v>
      </c>
      <c r="BZ212" s="104">
        <v>3.3</v>
      </c>
      <c r="CA212" s="104">
        <v>4.3</v>
      </c>
      <c r="CB212" s="104">
        <v>14</v>
      </c>
      <c r="CC212" s="104">
        <v>69</v>
      </c>
      <c r="CD212" s="104">
        <v>16.899999999999999</v>
      </c>
    </row>
    <row r="213" spans="1:82" x14ac:dyDescent="0.25">
      <c r="A213" s="69" t="s">
        <v>1759</v>
      </c>
      <c r="B213" s="69" t="s">
        <v>1760</v>
      </c>
      <c r="C213" s="69" t="s">
        <v>1761</v>
      </c>
      <c r="D213" s="69" t="s">
        <v>695</v>
      </c>
      <c r="E213" s="69" t="s">
        <v>696</v>
      </c>
      <c r="F213" s="69" t="s">
        <v>542</v>
      </c>
      <c r="G213" s="69" t="s">
        <v>1762</v>
      </c>
      <c r="H213" s="69" t="s">
        <v>1763</v>
      </c>
      <c r="I213" s="115" t="s">
        <v>1763</v>
      </c>
      <c r="J213" s="69">
        <v>5485996</v>
      </c>
      <c r="K213" s="69" t="s">
        <v>333</v>
      </c>
      <c r="L213" s="98">
        <v>1.5031704864470428</v>
      </c>
      <c r="M213" s="92">
        <v>4154</v>
      </c>
      <c r="N213" s="70">
        <v>2763.4922568354636</v>
      </c>
      <c r="O213" s="92">
        <v>1790</v>
      </c>
      <c r="P213" s="70">
        <v>2.3199999999999998</v>
      </c>
      <c r="Q213" s="92">
        <v>4154</v>
      </c>
      <c r="R213" s="92">
        <v>234</v>
      </c>
      <c r="S213" s="92">
        <v>109</v>
      </c>
      <c r="T213" s="92">
        <v>74</v>
      </c>
      <c r="U213" s="92">
        <v>81</v>
      </c>
      <c r="V213" s="92">
        <v>110</v>
      </c>
      <c r="W213" s="92">
        <v>107</v>
      </c>
      <c r="X213" s="92">
        <v>73</v>
      </c>
      <c r="Y213" s="92">
        <v>179</v>
      </c>
      <c r="Z213" s="92">
        <v>73</v>
      </c>
      <c r="AA213" s="92">
        <v>86</v>
      </c>
      <c r="AB213" s="92">
        <v>230</v>
      </c>
      <c r="AC213" s="92">
        <v>181</v>
      </c>
      <c r="AD213" s="92">
        <v>136</v>
      </c>
      <c r="AE213" s="92">
        <v>59</v>
      </c>
      <c r="AF213" s="92">
        <v>48</v>
      </c>
      <c r="AG213" s="92">
        <v>10</v>
      </c>
      <c r="AH213" s="70">
        <v>23.296089385474861</v>
      </c>
      <c r="AI213" s="70">
        <v>10.670391061452515</v>
      </c>
      <c r="AJ213" s="70">
        <v>24.134078212290504</v>
      </c>
      <c r="AK213" s="70">
        <v>4.8044692737430168</v>
      </c>
      <c r="AL213" s="70">
        <v>37.094972067039109</v>
      </c>
      <c r="AM213" s="92">
        <v>24867</v>
      </c>
      <c r="AN213" s="92">
        <v>42175</v>
      </c>
      <c r="AO213" s="70">
        <v>54.022346368715077</v>
      </c>
      <c r="AP213" s="92">
        <v>1790</v>
      </c>
      <c r="AQ213" s="92">
        <v>78</v>
      </c>
      <c r="AR213" s="92">
        <v>1000</v>
      </c>
      <c r="AS213" s="92">
        <v>790</v>
      </c>
      <c r="AT213" s="92">
        <v>15</v>
      </c>
      <c r="AU213" s="92">
        <v>58</v>
      </c>
      <c r="AV213" s="92">
        <v>255</v>
      </c>
      <c r="AW213" s="92">
        <v>133</v>
      </c>
      <c r="AX213" s="92">
        <v>71</v>
      </c>
      <c r="AY213" s="92">
        <v>80</v>
      </c>
      <c r="AZ213" s="92">
        <v>162</v>
      </c>
      <c r="BA213" s="92">
        <v>160</v>
      </c>
      <c r="BB213" s="92">
        <v>3</v>
      </c>
      <c r="BC213" s="92">
        <v>222</v>
      </c>
      <c r="BD213" s="92">
        <v>56</v>
      </c>
      <c r="BE213" s="92">
        <v>0</v>
      </c>
      <c r="BF213" s="92">
        <v>408</v>
      </c>
      <c r="BG213" s="92">
        <v>26</v>
      </c>
      <c r="BH213" s="92">
        <v>0</v>
      </c>
      <c r="BI213" s="70">
        <v>18.882681564245811</v>
      </c>
      <c r="BJ213" s="104">
        <v>7.9</v>
      </c>
      <c r="BK213" s="104">
        <v>4</v>
      </c>
      <c r="BL213" s="104">
        <v>2.8</v>
      </c>
      <c r="BM213" s="104">
        <v>4.5999999999999996</v>
      </c>
      <c r="BN213" s="104">
        <v>8.1999999999999993</v>
      </c>
      <c r="BO213" s="104">
        <v>13.3</v>
      </c>
      <c r="BP213" s="104">
        <v>7.7</v>
      </c>
      <c r="BQ213" s="104">
        <v>4.4000000000000004</v>
      </c>
      <c r="BR213" s="104">
        <v>5</v>
      </c>
      <c r="BS213" s="104">
        <v>6.8</v>
      </c>
      <c r="BT213" s="104">
        <v>8.4</v>
      </c>
      <c r="BU213" s="104">
        <v>9.5</v>
      </c>
      <c r="BV213" s="104">
        <v>4</v>
      </c>
      <c r="BW213" s="104">
        <v>4.4000000000000004</v>
      </c>
      <c r="BX213" s="104">
        <v>3.1</v>
      </c>
      <c r="BY213" s="104">
        <v>2.1</v>
      </c>
      <c r="BZ213" s="104">
        <v>2.4</v>
      </c>
      <c r="CA213" s="104">
        <v>1.5</v>
      </c>
      <c r="CB213" s="104">
        <v>14.7</v>
      </c>
      <c r="CC213" s="104">
        <v>71.900000000000006</v>
      </c>
      <c r="CD213" s="104">
        <v>13.5</v>
      </c>
    </row>
    <row r="214" spans="1:82" s="19" customFormat="1" x14ac:dyDescent="0.25">
      <c r="A214" s="75" t="s">
        <v>64</v>
      </c>
      <c r="B214" s="76" t="s">
        <v>2118</v>
      </c>
      <c r="C214" s="75"/>
      <c r="D214" s="75"/>
      <c r="E214" s="75"/>
      <c r="F214" s="75"/>
      <c r="G214" s="75"/>
      <c r="H214" s="75"/>
      <c r="I214" s="116"/>
      <c r="J214" s="75">
        <v>54061</v>
      </c>
      <c r="K214" s="75" t="s">
        <v>63</v>
      </c>
      <c r="L214" s="99">
        <v>365.66581310538135</v>
      </c>
      <c r="M214" s="93">
        <v>103715</v>
      </c>
      <c r="N214" s="77">
        <v>283.63329653163487</v>
      </c>
      <c r="O214" s="93">
        <v>38410</v>
      </c>
      <c r="P214" s="77">
        <v>2.54</v>
      </c>
      <c r="Q214" s="93">
        <v>97528</v>
      </c>
      <c r="R214" s="93">
        <v>4816</v>
      </c>
      <c r="S214" s="93">
        <v>2111</v>
      </c>
      <c r="T214" s="93">
        <v>1945</v>
      </c>
      <c r="U214" s="93">
        <v>1979</v>
      </c>
      <c r="V214" s="93">
        <v>1910</v>
      </c>
      <c r="W214" s="93">
        <v>1733</v>
      </c>
      <c r="X214" s="93">
        <v>1666</v>
      </c>
      <c r="Y214" s="93">
        <v>1684</v>
      </c>
      <c r="Z214" s="93">
        <v>1456</v>
      </c>
      <c r="AA214" s="93">
        <v>3081</v>
      </c>
      <c r="AB214" s="93">
        <v>3519</v>
      </c>
      <c r="AC214" s="93">
        <v>3856</v>
      </c>
      <c r="AD214" s="93">
        <v>2821</v>
      </c>
      <c r="AE214" s="93">
        <v>1838</v>
      </c>
      <c r="AF214" s="93">
        <v>1863</v>
      </c>
      <c r="AG214" s="93">
        <v>2132</v>
      </c>
      <c r="AH214" s="77">
        <v>23.098151523040876</v>
      </c>
      <c r="AI214" s="77">
        <v>10.124967456391564</v>
      </c>
      <c r="AJ214" s="77">
        <v>17.024212444675864</v>
      </c>
      <c r="AK214" s="77">
        <v>8.0213486071335591</v>
      </c>
      <c r="AL214" s="77">
        <v>41.731319968758136</v>
      </c>
      <c r="AM214" s="93">
        <v>29285</v>
      </c>
      <c r="AN214" s="93">
        <v>49624</v>
      </c>
      <c r="AO214" s="77">
        <v>46.45665191356418</v>
      </c>
      <c r="AP214" s="93">
        <v>38410</v>
      </c>
      <c r="AQ214" s="93">
        <v>6406</v>
      </c>
      <c r="AR214" s="93">
        <v>22149</v>
      </c>
      <c r="AS214" s="93">
        <v>16261</v>
      </c>
      <c r="AT214" s="93">
        <v>466</v>
      </c>
      <c r="AU214" s="93">
        <v>612</v>
      </c>
      <c r="AV214" s="93">
        <v>6301</v>
      </c>
      <c r="AW214" s="93">
        <v>1810</v>
      </c>
      <c r="AX214" s="93">
        <v>1086</v>
      </c>
      <c r="AY214" s="93">
        <v>2513</v>
      </c>
      <c r="AZ214" s="93">
        <v>2054</v>
      </c>
      <c r="BA214" s="93">
        <v>1789</v>
      </c>
      <c r="BB214" s="93">
        <v>833</v>
      </c>
      <c r="BC214" s="93">
        <v>4239</v>
      </c>
      <c r="BD214" s="93">
        <v>1442</v>
      </c>
      <c r="BE214" s="93">
        <v>760</v>
      </c>
      <c r="BF214" s="93">
        <v>10853</v>
      </c>
      <c r="BG214" s="93">
        <v>1404</v>
      </c>
      <c r="BH214" s="93">
        <v>182</v>
      </c>
      <c r="BI214" s="77">
        <v>27.56834157771414</v>
      </c>
      <c r="BJ214" s="105">
        <v>5</v>
      </c>
      <c r="BK214" s="105">
        <v>4.5999999999999996</v>
      </c>
      <c r="BL214" s="105">
        <v>4.2</v>
      </c>
      <c r="BM214" s="105">
        <v>8.3000000000000007</v>
      </c>
      <c r="BN214" s="105">
        <v>16.5</v>
      </c>
      <c r="BO214" s="105">
        <v>9.6</v>
      </c>
      <c r="BP214" s="105">
        <v>7.5</v>
      </c>
      <c r="BQ214" s="105">
        <v>5.9</v>
      </c>
      <c r="BR214" s="105">
        <v>5.5</v>
      </c>
      <c r="BS214" s="105">
        <v>5.2</v>
      </c>
      <c r="BT214" s="105">
        <v>5.5</v>
      </c>
      <c r="BU214" s="105">
        <v>5.9</v>
      </c>
      <c r="BV214" s="105">
        <v>4.8</v>
      </c>
      <c r="BW214" s="105">
        <v>4.2</v>
      </c>
      <c r="BX214" s="105">
        <v>2.5</v>
      </c>
      <c r="BY214" s="105">
        <v>2</v>
      </c>
      <c r="BZ214" s="105">
        <v>1.3</v>
      </c>
      <c r="CA214" s="105">
        <v>1.3</v>
      </c>
      <c r="CB214" s="105">
        <v>13.8</v>
      </c>
      <c r="CC214" s="105">
        <v>74.7</v>
      </c>
      <c r="CD214" s="105">
        <v>11.3</v>
      </c>
    </row>
    <row r="215" spans="1:82" s="82" customFormat="1" x14ac:dyDescent="0.25">
      <c r="A215" s="80" t="s">
        <v>2072</v>
      </c>
      <c r="B215" s="80" t="s">
        <v>2073</v>
      </c>
      <c r="C215" s="80" t="s">
        <v>2074</v>
      </c>
      <c r="D215" s="80" t="s">
        <v>1442</v>
      </c>
      <c r="E215" s="80" t="s">
        <v>560</v>
      </c>
      <c r="F215" s="80" t="s">
        <v>542</v>
      </c>
      <c r="G215" s="80" t="s">
        <v>2075</v>
      </c>
      <c r="H215" s="80" t="s">
        <v>2076</v>
      </c>
      <c r="I215" s="114" t="s">
        <v>2076</v>
      </c>
      <c r="J215" s="80" t="s">
        <v>2111</v>
      </c>
      <c r="K215" s="80" t="s">
        <v>2111</v>
      </c>
      <c r="L215" s="97">
        <v>472.04209895633022</v>
      </c>
      <c r="M215" s="91">
        <v>12214</v>
      </c>
      <c r="N215" s="81">
        <v>25.874810799724766</v>
      </c>
      <c r="O215" s="91">
        <v>5169</v>
      </c>
      <c r="P215" s="81">
        <v>2.3408783130199264</v>
      </c>
      <c r="Q215" s="91">
        <v>12100</v>
      </c>
      <c r="R215" s="91">
        <v>387</v>
      </c>
      <c r="S215" s="91">
        <v>245</v>
      </c>
      <c r="T215" s="91">
        <v>432</v>
      </c>
      <c r="U215" s="91">
        <v>457</v>
      </c>
      <c r="V215" s="91">
        <v>493</v>
      </c>
      <c r="W215" s="91">
        <v>386</v>
      </c>
      <c r="X215" s="91">
        <v>259</v>
      </c>
      <c r="Y215" s="91">
        <v>262</v>
      </c>
      <c r="Z215" s="91">
        <v>275</v>
      </c>
      <c r="AA215" s="91">
        <v>430</v>
      </c>
      <c r="AB215" s="91">
        <v>440</v>
      </c>
      <c r="AC215" s="91">
        <v>597</v>
      </c>
      <c r="AD215" s="91">
        <v>139</v>
      </c>
      <c r="AE215" s="91">
        <v>117</v>
      </c>
      <c r="AF215" s="91">
        <v>127</v>
      </c>
      <c r="AG215" s="91">
        <v>121</v>
      </c>
      <c r="AH215" s="81">
        <v>20.584252273166957</v>
      </c>
      <c r="AI215" s="81">
        <v>18.378796672470497</v>
      </c>
      <c r="AJ215" s="81">
        <v>22.8670922809054</v>
      </c>
      <c r="AK215" s="81">
        <v>8.3188237570129626</v>
      </c>
      <c r="AL215" s="81">
        <v>29.812342812923198</v>
      </c>
      <c r="AM215" s="91">
        <v>22830</v>
      </c>
      <c r="AN215" s="91">
        <v>36684</v>
      </c>
      <c r="AO215" s="81">
        <v>56.509963242406656</v>
      </c>
      <c r="AP215" s="91">
        <v>5169</v>
      </c>
      <c r="AQ215" s="91">
        <v>1670</v>
      </c>
      <c r="AR215" s="91">
        <v>4236</v>
      </c>
      <c r="AS215" s="91">
        <v>932</v>
      </c>
      <c r="AT215" s="91">
        <v>300</v>
      </c>
      <c r="AU215" s="91">
        <v>187</v>
      </c>
      <c r="AV215" s="91">
        <v>437</v>
      </c>
      <c r="AW215" s="91">
        <v>708</v>
      </c>
      <c r="AX215" s="91">
        <v>297</v>
      </c>
      <c r="AY215" s="91">
        <v>243</v>
      </c>
      <c r="AZ215" s="91">
        <v>540</v>
      </c>
      <c r="BA215" s="91">
        <v>87</v>
      </c>
      <c r="BB215" s="91">
        <v>75</v>
      </c>
      <c r="BC215" s="91">
        <v>679</v>
      </c>
      <c r="BD215" s="91">
        <v>131</v>
      </c>
      <c r="BE215" s="91">
        <v>48</v>
      </c>
      <c r="BF215" s="91">
        <v>1024</v>
      </c>
      <c r="BG215" s="91">
        <v>78</v>
      </c>
      <c r="BH215" s="91">
        <v>0</v>
      </c>
      <c r="BI215" s="81">
        <v>15.534919713677695</v>
      </c>
      <c r="BJ215" s="103">
        <v>4.8</v>
      </c>
      <c r="BK215" s="103">
        <v>5.8</v>
      </c>
      <c r="BL215" s="103">
        <v>5.9</v>
      </c>
      <c r="BM215" s="103">
        <v>4.3</v>
      </c>
      <c r="BN215" s="103">
        <v>5.4</v>
      </c>
      <c r="BO215" s="103">
        <v>4.8</v>
      </c>
      <c r="BP215" s="103">
        <v>4.8</v>
      </c>
      <c r="BQ215" s="103">
        <v>4.4000000000000004</v>
      </c>
      <c r="BR215" s="103">
        <v>6.8</v>
      </c>
      <c r="BS215" s="103">
        <v>6.4</v>
      </c>
      <c r="BT215" s="103">
        <v>7.3</v>
      </c>
      <c r="BU215" s="103">
        <v>7.5</v>
      </c>
      <c r="BV215" s="103">
        <v>7.3</v>
      </c>
      <c r="BW215" s="103">
        <v>8.9</v>
      </c>
      <c r="BX215" s="103">
        <v>6.2</v>
      </c>
      <c r="BY215" s="103">
        <v>4.2</v>
      </c>
      <c r="BZ215" s="103">
        <v>1.9</v>
      </c>
      <c r="CA215" s="103">
        <v>3.3</v>
      </c>
      <c r="CB215" s="103">
        <v>16.5</v>
      </c>
      <c r="CC215" s="103">
        <v>59</v>
      </c>
      <c r="CD215" s="103">
        <v>24.5</v>
      </c>
    </row>
    <row r="216" spans="1:82" s="11" customFormat="1" x14ac:dyDescent="0.25">
      <c r="A216" s="73" t="s">
        <v>552</v>
      </c>
      <c r="B216" s="73" t="s">
        <v>553</v>
      </c>
      <c r="C216" s="73" t="s">
        <v>559</v>
      </c>
      <c r="D216" s="73" t="s">
        <v>555</v>
      </c>
      <c r="E216" s="73" t="s">
        <v>560</v>
      </c>
      <c r="F216" s="73" t="s">
        <v>542</v>
      </c>
      <c r="G216" s="73" t="s">
        <v>557</v>
      </c>
      <c r="H216" s="73" t="s">
        <v>558</v>
      </c>
      <c r="I216" s="117" t="s">
        <v>2143</v>
      </c>
      <c r="J216" s="73">
        <v>5400772</v>
      </c>
      <c r="K216" s="73" t="s">
        <v>115</v>
      </c>
      <c r="L216" s="100">
        <v>0.30149719238773459</v>
      </c>
      <c r="M216" s="94">
        <v>400</v>
      </c>
      <c r="N216" s="74">
        <v>1326.7121887012063</v>
      </c>
      <c r="O216" s="94">
        <v>188</v>
      </c>
      <c r="P216" s="74">
        <v>2.12</v>
      </c>
      <c r="Q216" s="94">
        <v>400</v>
      </c>
      <c r="R216" s="94">
        <v>20</v>
      </c>
      <c r="S216" s="94">
        <v>26</v>
      </c>
      <c r="T216" s="94">
        <v>27</v>
      </c>
      <c r="U216" s="94">
        <v>14</v>
      </c>
      <c r="V216" s="94">
        <v>9</v>
      </c>
      <c r="W216" s="94">
        <v>7</v>
      </c>
      <c r="X216" s="94">
        <v>11</v>
      </c>
      <c r="Y216" s="94">
        <v>14</v>
      </c>
      <c r="Z216" s="94">
        <v>10</v>
      </c>
      <c r="AA216" s="94">
        <v>9</v>
      </c>
      <c r="AB216" s="94">
        <v>17</v>
      </c>
      <c r="AC216" s="94">
        <v>13</v>
      </c>
      <c r="AD216" s="94">
        <v>3</v>
      </c>
      <c r="AE216" s="94">
        <v>10</v>
      </c>
      <c r="AF216" s="94">
        <v>0</v>
      </c>
      <c r="AG216" s="94">
        <v>0</v>
      </c>
      <c r="AH216" s="74">
        <v>12.422818791946305</v>
      </c>
      <c r="AI216" s="74">
        <v>3.7449664429530198</v>
      </c>
      <c r="AJ216" s="74">
        <v>7.1476510067114098</v>
      </c>
      <c r="AK216" s="74">
        <v>2.0335570469798654</v>
      </c>
      <c r="AL216" s="74">
        <v>7.6510067114093978</v>
      </c>
      <c r="AM216" s="94">
        <v>19066</v>
      </c>
      <c r="AN216" s="94">
        <v>27407</v>
      </c>
      <c r="AO216" s="74">
        <v>68.085106382978722</v>
      </c>
      <c r="AP216" s="94">
        <v>188</v>
      </c>
      <c r="AQ216" s="94">
        <v>29</v>
      </c>
      <c r="AR216" s="94">
        <v>106</v>
      </c>
      <c r="AS216" s="94">
        <v>83</v>
      </c>
      <c r="AT216" s="94">
        <v>0</v>
      </c>
      <c r="AU216" s="94">
        <v>9</v>
      </c>
      <c r="AV216" s="94">
        <v>46</v>
      </c>
      <c r="AW216" s="94">
        <v>18</v>
      </c>
      <c r="AX216" s="94">
        <v>1</v>
      </c>
      <c r="AY216" s="94">
        <v>11</v>
      </c>
      <c r="AZ216" s="94">
        <v>11</v>
      </c>
      <c r="BA216" s="94">
        <v>18</v>
      </c>
      <c r="BB216" s="94">
        <v>5</v>
      </c>
      <c r="BC216" s="94">
        <v>21</v>
      </c>
      <c r="BD216" s="94">
        <v>3</v>
      </c>
      <c r="BE216" s="94">
        <v>1</v>
      </c>
      <c r="BF216" s="94">
        <v>21</v>
      </c>
      <c r="BG216" s="94">
        <v>4</v>
      </c>
      <c r="BH216" s="94">
        <v>0</v>
      </c>
      <c r="BI216" s="74">
        <v>33.51063829787234</v>
      </c>
      <c r="BJ216" s="106">
        <v>8.5</v>
      </c>
      <c r="BK216" s="106">
        <v>6.8</v>
      </c>
      <c r="BL216" s="106">
        <v>5.6</v>
      </c>
      <c r="BM216" s="106">
        <v>2.5</v>
      </c>
      <c r="BN216" s="106">
        <v>3.2</v>
      </c>
      <c r="BO216" s="106">
        <v>9.4</v>
      </c>
      <c r="BP216" s="106">
        <v>8.6</v>
      </c>
      <c r="BQ216" s="106">
        <v>4</v>
      </c>
      <c r="BR216" s="106">
        <v>7.2</v>
      </c>
      <c r="BS216" s="106">
        <v>4.5999999999999996</v>
      </c>
      <c r="BT216" s="106">
        <v>3.2</v>
      </c>
      <c r="BU216" s="106">
        <v>9.4</v>
      </c>
      <c r="BV216" s="106">
        <v>4</v>
      </c>
      <c r="BW216" s="106">
        <v>7.8</v>
      </c>
      <c r="BX216" s="106">
        <v>8.3000000000000007</v>
      </c>
      <c r="BY216" s="106">
        <v>3.3</v>
      </c>
      <c r="BZ216" s="106">
        <v>2.1</v>
      </c>
      <c r="CA216" s="106">
        <v>1.3</v>
      </c>
      <c r="CB216" s="106">
        <v>20.9</v>
      </c>
      <c r="CC216" s="106">
        <v>56.100000000000009</v>
      </c>
      <c r="CD216" s="106">
        <v>22.800000000000004</v>
      </c>
    </row>
    <row r="217" spans="1:82" x14ac:dyDescent="0.25">
      <c r="A217" s="69" t="s">
        <v>1439</v>
      </c>
      <c r="B217" s="69" t="s">
        <v>1440</v>
      </c>
      <c r="C217" s="69" t="s">
        <v>1441</v>
      </c>
      <c r="D217" s="69" t="s">
        <v>1442</v>
      </c>
      <c r="E217" s="69" t="s">
        <v>560</v>
      </c>
      <c r="F217" s="69" t="s">
        <v>542</v>
      </c>
      <c r="G217" s="69" t="s">
        <v>1443</v>
      </c>
      <c r="H217" s="69" t="s">
        <v>1444</v>
      </c>
      <c r="I217" s="115" t="s">
        <v>1444</v>
      </c>
      <c r="J217" s="69">
        <v>5463052</v>
      </c>
      <c r="K217" s="69" t="s">
        <v>271</v>
      </c>
      <c r="L217" s="98">
        <v>0.31557095600486057</v>
      </c>
      <c r="M217" s="92">
        <v>444</v>
      </c>
      <c r="N217" s="70">
        <v>1406.9735872434385</v>
      </c>
      <c r="O217" s="92">
        <v>200</v>
      </c>
      <c r="P217" s="70">
        <v>2.2200000000000002</v>
      </c>
      <c r="Q217" s="92">
        <v>444</v>
      </c>
      <c r="R217" s="92">
        <v>17</v>
      </c>
      <c r="S217" s="92">
        <v>26</v>
      </c>
      <c r="T217" s="92">
        <v>12</v>
      </c>
      <c r="U217" s="92">
        <v>24</v>
      </c>
      <c r="V217" s="92">
        <v>12</v>
      </c>
      <c r="W217" s="92">
        <v>8</v>
      </c>
      <c r="X217" s="92">
        <v>7</v>
      </c>
      <c r="Y217" s="92">
        <v>15</v>
      </c>
      <c r="Z217" s="92">
        <v>13</v>
      </c>
      <c r="AA217" s="92">
        <v>24</v>
      </c>
      <c r="AB217" s="92">
        <v>19</v>
      </c>
      <c r="AC217" s="92">
        <v>12</v>
      </c>
      <c r="AD217" s="92">
        <v>11</v>
      </c>
      <c r="AE217" s="92">
        <v>0</v>
      </c>
      <c r="AF217" s="92">
        <v>0</v>
      </c>
      <c r="AG217" s="92">
        <v>0</v>
      </c>
      <c r="AH217" s="70">
        <v>27.500000000000004</v>
      </c>
      <c r="AI217" s="70">
        <v>18</v>
      </c>
      <c r="AJ217" s="70">
        <v>21.5</v>
      </c>
      <c r="AK217" s="70">
        <v>12</v>
      </c>
      <c r="AL217" s="70">
        <v>21</v>
      </c>
      <c r="AM217" s="92">
        <v>18659</v>
      </c>
      <c r="AN217" s="92">
        <v>35500</v>
      </c>
      <c r="AO217" s="70">
        <v>60.5</v>
      </c>
      <c r="AP217" s="92">
        <v>200</v>
      </c>
      <c r="AQ217" s="92">
        <v>51</v>
      </c>
      <c r="AR217" s="92">
        <v>136</v>
      </c>
      <c r="AS217" s="92">
        <v>64</v>
      </c>
      <c r="AT217" s="92">
        <v>7</v>
      </c>
      <c r="AU217" s="92">
        <v>16</v>
      </c>
      <c r="AV217" s="92">
        <v>26</v>
      </c>
      <c r="AW217" s="92">
        <v>18</v>
      </c>
      <c r="AX217" s="92">
        <v>4</v>
      </c>
      <c r="AY217" s="92">
        <v>16</v>
      </c>
      <c r="AZ217" s="92">
        <v>23</v>
      </c>
      <c r="BA217" s="92">
        <v>10</v>
      </c>
      <c r="BB217" s="92">
        <v>2</v>
      </c>
      <c r="BC217" s="92">
        <v>34</v>
      </c>
      <c r="BD217" s="92">
        <v>9</v>
      </c>
      <c r="BE217" s="92">
        <v>0</v>
      </c>
      <c r="BF217" s="92">
        <v>23</v>
      </c>
      <c r="BG217" s="92">
        <v>0</v>
      </c>
      <c r="BH217" s="92">
        <v>0</v>
      </c>
      <c r="BI217" s="70">
        <v>22</v>
      </c>
      <c r="BJ217" s="104">
        <v>3.4</v>
      </c>
      <c r="BK217" s="104">
        <v>9.9</v>
      </c>
      <c r="BL217" s="104">
        <v>8.8000000000000007</v>
      </c>
      <c r="BM217" s="104">
        <v>3.2</v>
      </c>
      <c r="BN217" s="104">
        <v>4.5</v>
      </c>
      <c r="BO217" s="104">
        <v>4.3</v>
      </c>
      <c r="BP217" s="104">
        <v>2.9</v>
      </c>
      <c r="BQ217" s="104">
        <v>9.9</v>
      </c>
      <c r="BR217" s="104">
        <v>9.9</v>
      </c>
      <c r="BS217" s="104">
        <v>4.0999999999999996</v>
      </c>
      <c r="BT217" s="104">
        <v>6.8</v>
      </c>
      <c r="BU217" s="104">
        <v>1.4</v>
      </c>
      <c r="BV217" s="104">
        <v>5.4</v>
      </c>
      <c r="BW217" s="104">
        <v>5.2</v>
      </c>
      <c r="BX217" s="104">
        <v>5.9</v>
      </c>
      <c r="BY217" s="104">
        <v>5.2</v>
      </c>
      <c r="BZ217" s="104">
        <v>3.6</v>
      </c>
      <c r="CA217" s="104">
        <v>5.9</v>
      </c>
      <c r="CB217" s="104">
        <v>22.1</v>
      </c>
      <c r="CC217" s="104">
        <v>52.4</v>
      </c>
      <c r="CD217" s="104">
        <v>25.800000000000004</v>
      </c>
    </row>
    <row r="218" spans="1:82" x14ac:dyDescent="0.25">
      <c r="A218" s="69" t="s">
        <v>1687</v>
      </c>
      <c r="B218" s="69" t="s">
        <v>1688</v>
      </c>
      <c r="C218" s="69" t="s">
        <v>1689</v>
      </c>
      <c r="D218" s="69" t="s">
        <v>1442</v>
      </c>
      <c r="E218" s="69" t="s">
        <v>560</v>
      </c>
      <c r="F218" s="69" t="s">
        <v>542</v>
      </c>
      <c r="G218" s="69" t="s">
        <v>1690</v>
      </c>
      <c r="H218" s="69" t="s">
        <v>1691</v>
      </c>
      <c r="I218" s="115" t="s">
        <v>1691</v>
      </c>
      <c r="J218" s="69">
        <v>5481940</v>
      </c>
      <c r="K218" s="69" t="s">
        <v>319</v>
      </c>
      <c r="L218" s="98">
        <v>0.44741054301460881</v>
      </c>
      <c r="M218" s="92">
        <v>459</v>
      </c>
      <c r="N218" s="70">
        <v>1025.9034060916458</v>
      </c>
      <c r="O218" s="92">
        <v>258</v>
      </c>
      <c r="P218" s="70">
        <v>1.78</v>
      </c>
      <c r="Q218" s="92">
        <v>459</v>
      </c>
      <c r="R218" s="92">
        <v>44</v>
      </c>
      <c r="S218" s="92">
        <v>18</v>
      </c>
      <c r="T218" s="92">
        <v>38</v>
      </c>
      <c r="U218" s="92">
        <v>10</v>
      </c>
      <c r="V218" s="92">
        <v>29</v>
      </c>
      <c r="W218" s="92">
        <v>19</v>
      </c>
      <c r="X218" s="92">
        <v>12</v>
      </c>
      <c r="Y218" s="92">
        <v>8</v>
      </c>
      <c r="Z218" s="92">
        <v>15</v>
      </c>
      <c r="AA218" s="92">
        <v>14</v>
      </c>
      <c r="AB218" s="92">
        <v>5</v>
      </c>
      <c r="AC218" s="92">
        <v>21</v>
      </c>
      <c r="AD218" s="92">
        <v>17</v>
      </c>
      <c r="AE218" s="92">
        <v>8</v>
      </c>
      <c r="AF218" s="92">
        <v>0</v>
      </c>
      <c r="AG218" s="92">
        <v>0</v>
      </c>
      <c r="AH218" s="70">
        <v>38.759689922480625</v>
      </c>
      <c r="AI218" s="70">
        <v>15.11627906976744</v>
      </c>
      <c r="AJ218" s="70">
        <v>20.930232558139537</v>
      </c>
      <c r="AK218" s="70">
        <v>5.4263565891472867</v>
      </c>
      <c r="AL218" s="70">
        <v>19.767441860465116</v>
      </c>
      <c r="AM218" s="92">
        <v>20773</v>
      </c>
      <c r="AN218" s="92">
        <v>28611</v>
      </c>
      <c r="AO218" s="70">
        <v>68.992248062015506</v>
      </c>
      <c r="AP218" s="92">
        <v>258</v>
      </c>
      <c r="AQ218" s="92">
        <v>65</v>
      </c>
      <c r="AR218" s="92">
        <v>194</v>
      </c>
      <c r="AS218" s="92">
        <v>64</v>
      </c>
      <c r="AT218" s="92">
        <v>29</v>
      </c>
      <c r="AU218" s="92">
        <v>9</v>
      </c>
      <c r="AV218" s="92">
        <v>36</v>
      </c>
      <c r="AW218" s="92">
        <v>42</v>
      </c>
      <c r="AX218" s="92">
        <v>6</v>
      </c>
      <c r="AY218" s="92">
        <v>3</v>
      </c>
      <c r="AZ218" s="92">
        <v>23</v>
      </c>
      <c r="BA218" s="92">
        <v>3</v>
      </c>
      <c r="BB218" s="92">
        <v>9</v>
      </c>
      <c r="BC218" s="92">
        <v>16</v>
      </c>
      <c r="BD218" s="92">
        <v>3</v>
      </c>
      <c r="BE218" s="92">
        <v>0</v>
      </c>
      <c r="BF218" s="92">
        <v>33</v>
      </c>
      <c r="BG218" s="92">
        <v>0</v>
      </c>
      <c r="BH218" s="92">
        <v>13</v>
      </c>
      <c r="BI218" s="70">
        <v>23.643410852713178</v>
      </c>
      <c r="BJ218" s="104">
        <v>4.5999999999999996</v>
      </c>
      <c r="BK218" s="104">
        <v>5</v>
      </c>
      <c r="BL218" s="104">
        <v>2.6</v>
      </c>
      <c r="BM218" s="104">
        <v>2</v>
      </c>
      <c r="BN218" s="104">
        <v>6.5</v>
      </c>
      <c r="BO218" s="104">
        <v>2.8</v>
      </c>
      <c r="BP218" s="104">
        <v>5</v>
      </c>
      <c r="BQ218" s="104">
        <v>2.4</v>
      </c>
      <c r="BR218" s="104">
        <v>8.6999999999999993</v>
      </c>
      <c r="BS218" s="104">
        <v>2.4</v>
      </c>
      <c r="BT218" s="104">
        <v>1.3</v>
      </c>
      <c r="BU218" s="104">
        <v>9.4</v>
      </c>
      <c r="BV218" s="104">
        <v>11.1</v>
      </c>
      <c r="BW218" s="104">
        <v>4.8</v>
      </c>
      <c r="BX218" s="104">
        <v>13.9</v>
      </c>
      <c r="BY218" s="104">
        <v>5.2</v>
      </c>
      <c r="BZ218" s="104">
        <v>7.8</v>
      </c>
      <c r="CA218" s="104">
        <v>4.4000000000000004</v>
      </c>
      <c r="CB218" s="104">
        <v>12.2</v>
      </c>
      <c r="CC218" s="104">
        <v>51.6</v>
      </c>
      <c r="CD218" s="104">
        <v>36.1</v>
      </c>
    </row>
    <row r="219" spans="1:82" s="19" customFormat="1" x14ac:dyDescent="0.25">
      <c r="A219" s="75" t="s">
        <v>66</v>
      </c>
      <c r="B219" s="76" t="s">
        <v>2118</v>
      </c>
      <c r="C219" s="75"/>
      <c r="D219" s="75"/>
      <c r="E219" s="75"/>
      <c r="F219" s="75"/>
      <c r="G219" s="75"/>
      <c r="H219" s="75"/>
      <c r="I219" s="116"/>
      <c r="J219" s="75">
        <v>54063</v>
      </c>
      <c r="K219" s="75" t="s">
        <v>65</v>
      </c>
      <c r="L219" s="99">
        <v>473.10657764773742</v>
      </c>
      <c r="M219" s="93">
        <v>13517</v>
      </c>
      <c r="N219" s="77">
        <v>28.570729384499064</v>
      </c>
      <c r="O219" s="93">
        <v>5815</v>
      </c>
      <c r="P219" s="77">
        <v>2.2999999999999998</v>
      </c>
      <c r="Q219" s="93">
        <v>13403</v>
      </c>
      <c r="R219" s="93">
        <v>468</v>
      </c>
      <c r="S219" s="93">
        <v>315</v>
      </c>
      <c r="T219" s="93">
        <v>509</v>
      </c>
      <c r="U219" s="93">
        <v>505</v>
      </c>
      <c r="V219" s="93">
        <v>543</v>
      </c>
      <c r="W219" s="93">
        <v>420</v>
      </c>
      <c r="X219" s="93">
        <v>289</v>
      </c>
      <c r="Y219" s="93">
        <v>299</v>
      </c>
      <c r="Z219" s="93">
        <v>313</v>
      </c>
      <c r="AA219" s="93">
        <v>477</v>
      </c>
      <c r="AB219" s="93">
        <v>481</v>
      </c>
      <c r="AC219" s="93">
        <v>643</v>
      </c>
      <c r="AD219" s="93">
        <v>170</v>
      </c>
      <c r="AE219" s="93">
        <v>135</v>
      </c>
      <c r="AF219" s="93">
        <v>127</v>
      </c>
      <c r="AG219" s="93">
        <v>121</v>
      </c>
      <c r="AH219" s="77">
        <v>22.218400687876183</v>
      </c>
      <c r="AI219" s="77">
        <v>18.022355975924334</v>
      </c>
      <c r="AJ219" s="77">
        <v>22.717110920034393</v>
      </c>
      <c r="AK219" s="77">
        <v>8.202923473774721</v>
      </c>
      <c r="AL219" s="77">
        <v>28.839208942390371</v>
      </c>
      <c r="AM219" s="93">
        <v>22830</v>
      </c>
      <c r="AN219" s="93">
        <v>36684</v>
      </c>
      <c r="AO219" s="77">
        <v>57.575236457437661</v>
      </c>
      <c r="AP219" s="93">
        <v>5815</v>
      </c>
      <c r="AQ219" s="93">
        <v>1815</v>
      </c>
      <c r="AR219" s="93">
        <v>4672</v>
      </c>
      <c r="AS219" s="93">
        <v>1143</v>
      </c>
      <c r="AT219" s="93">
        <v>336</v>
      </c>
      <c r="AU219" s="93">
        <v>221</v>
      </c>
      <c r="AV219" s="93">
        <v>545</v>
      </c>
      <c r="AW219" s="93">
        <v>786</v>
      </c>
      <c r="AX219" s="93">
        <v>308</v>
      </c>
      <c r="AY219" s="93">
        <v>273</v>
      </c>
      <c r="AZ219" s="93">
        <v>597</v>
      </c>
      <c r="BA219" s="93">
        <v>118</v>
      </c>
      <c r="BB219" s="93">
        <v>91</v>
      </c>
      <c r="BC219" s="93">
        <v>750</v>
      </c>
      <c r="BD219" s="93">
        <v>146</v>
      </c>
      <c r="BE219" s="93">
        <v>49</v>
      </c>
      <c r="BF219" s="93">
        <v>1101</v>
      </c>
      <c r="BG219" s="93">
        <v>82</v>
      </c>
      <c r="BH219" s="93">
        <v>13</v>
      </c>
      <c r="BI219" s="77">
        <v>16.698194325021497</v>
      </c>
      <c r="BJ219" s="105">
        <v>4.8</v>
      </c>
      <c r="BK219" s="105">
        <v>5.8</v>
      </c>
      <c r="BL219" s="105">
        <v>5.9</v>
      </c>
      <c r="BM219" s="105">
        <v>4.3</v>
      </c>
      <c r="BN219" s="105">
        <v>5.4</v>
      </c>
      <c r="BO219" s="105">
        <v>4.8</v>
      </c>
      <c r="BP219" s="105">
        <v>4.8</v>
      </c>
      <c r="BQ219" s="105">
        <v>4.4000000000000004</v>
      </c>
      <c r="BR219" s="105">
        <v>6.8</v>
      </c>
      <c r="BS219" s="105">
        <v>6.4</v>
      </c>
      <c r="BT219" s="105">
        <v>7.3</v>
      </c>
      <c r="BU219" s="105">
        <v>7.5</v>
      </c>
      <c r="BV219" s="105">
        <v>7.3</v>
      </c>
      <c r="BW219" s="105">
        <v>8.9</v>
      </c>
      <c r="BX219" s="105">
        <v>6.2</v>
      </c>
      <c r="BY219" s="105">
        <v>4.2</v>
      </c>
      <c r="BZ219" s="105">
        <v>1.9</v>
      </c>
      <c r="CA219" s="105">
        <v>3.3</v>
      </c>
      <c r="CB219" s="105">
        <v>16.5</v>
      </c>
      <c r="CC219" s="105">
        <v>59</v>
      </c>
      <c r="CD219" s="105">
        <v>24.5</v>
      </c>
    </row>
    <row r="220" spans="1:82" s="82" customFormat="1" x14ac:dyDescent="0.25">
      <c r="A220" s="80" t="s">
        <v>1962</v>
      </c>
      <c r="B220" s="80" t="s">
        <v>1963</v>
      </c>
      <c r="C220" s="80" t="s">
        <v>1964</v>
      </c>
      <c r="D220" s="80" t="s">
        <v>620</v>
      </c>
      <c r="E220" s="80" t="s">
        <v>621</v>
      </c>
      <c r="F220" s="80" t="s">
        <v>542</v>
      </c>
      <c r="G220" s="80" t="s">
        <v>1965</v>
      </c>
      <c r="H220" s="80" t="s">
        <v>1966</v>
      </c>
      <c r="I220" s="114" t="s">
        <v>1966</v>
      </c>
      <c r="J220" s="80" t="s">
        <v>2111</v>
      </c>
      <c r="K220" s="80" t="s">
        <v>2111</v>
      </c>
      <c r="L220" s="97">
        <v>229.03373557994277</v>
      </c>
      <c r="M220" s="91">
        <v>16429</v>
      </c>
      <c r="N220" s="81">
        <v>71.731790770471719</v>
      </c>
      <c r="O220" s="91">
        <v>6650</v>
      </c>
      <c r="P220" s="81">
        <v>2.4514285714285715</v>
      </c>
      <c r="Q220" s="91">
        <v>16302</v>
      </c>
      <c r="R220" s="91">
        <v>546</v>
      </c>
      <c r="S220" s="91">
        <v>156</v>
      </c>
      <c r="T220" s="91">
        <v>240</v>
      </c>
      <c r="U220" s="91">
        <v>623</v>
      </c>
      <c r="V220" s="91">
        <v>480</v>
      </c>
      <c r="W220" s="91">
        <v>572</v>
      </c>
      <c r="X220" s="91">
        <v>276</v>
      </c>
      <c r="Y220" s="91">
        <v>209</v>
      </c>
      <c r="Z220" s="91">
        <v>527</v>
      </c>
      <c r="AA220" s="91">
        <v>413</v>
      </c>
      <c r="AB220" s="91">
        <v>786</v>
      </c>
      <c r="AC220" s="91">
        <v>798</v>
      </c>
      <c r="AD220" s="91">
        <v>546</v>
      </c>
      <c r="AE220" s="91">
        <v>210</v>
      </c>
      <c r="AF220" s="91">
        <v>172</v>
      </c>
      <c r="AG220" s="91">
        <v>96</v>
      </c>
      <c r="AH220" s="81">
        <v>14.165413533834586</v>
      </c>
      <c r="AI220" s="81">
        <v>16.586466165413533</v>
      </c>
      <c r="AJ220" s="81">
        <v>23.819548872180452</v>
      </c>
      <c r="AK220" s="81">
        <v>6.2105263157894743</v>
      </c>
      <c r="AL220" s="81">
        <v>39.218045112781958</v>
      </c>
      <c r="AM220" s="91">
        <v>24026</v>
      </c>
      <c r="AN220" s="91">
        <v>46346</v>
      </c>
      <c r="AO220" s="81">
        <v>46.646616541353389</v>
      </c>
      <c r="AP220" s="91">
        <v>6650</v>
      </c>
      <c r="AQ220" s="91">
        <v>2573</v>
      </c>
      <c r="AR220" s="91">
        <v>5571</v>
      </c>
      <c r="AS220" s="91">
        <v>1079</v>
      </c>
      <c r="AT220" s="91">
        <v>105</v>
      </c>
      <c r="AU220" s="91">
        <v>112</v>
      </c>
      <c r="AV220" s="91">
        <v>542</v>
      </c>
      <c r="AW220" s="91">
        <v>526</v>
      </c>
      <c r="AX220" s="91">
        <v>291</v>
      </c>
      <c r="AY220" s="91">
        <v>791</v>
      </c>
      <c r="AZ220" s="91">
        <v>503</v>
      </c>
      <c r="BA220" s="91">
        <v>150</v>
      </c>
      <c r="BB220" s="91">
        <v>328</v>
      </c>
      <c r="BC220" s="91">
        <v>714</v>
      </c>
      <c r="BD220" s="91">
        <v>387</v>
      </c>
      <c r="BE220" s="91">
        <v>71</v>
      </c>
      <c r="BF220" s="91">
        <v>1514</v>
      </c>
      <c r="BG220" s="91">
        <v>255</v>
      </c>
      <c r="BH220" s="91">
        <v>44</v>
      </c>
      <c r="BI220" s="81">
        <v>26.706766917293233</v>
      </c>
      <c r="BJ220" s="103">
        <v>4.5</v>
      </c>
      <c r="BK220" s="103">
        <v>5.3</v>
      </c>
      <c r="BL220" s="103">
        <v>5.5</v>
      </c>
      <c r="BM220" s="103">
        <v>6</v>
      </c>
      <c r="BN220" s="103">
        <v>4.7</v>
      </c>
      <c r="BO220" s="103">
        <v>5</v>
      </c>
      <c r="BP220" s="103">
        <v>4.5</v>
      </c>
      <c r="BQ220" s="103">
        <v>5.8</v>
      </c>
      <c r="BR220" s="103">
        <v>5.6</v>
      </c>
      <c r="BS220" s="103">
        <v>7.2</v>
      </c>
      <c r="BT220" s="103">
        <v>8.3000000000000007</v>
      </c>
      <c r="BU220" s="103">
        <v>8.4</v>
      </c>
      <c r="BV220" s="103">
        <v>8</v>
      </c>
      <c r="BW220" s="103">
        <v>8.1999999999999993</v>
      </c>
      <c r="BX220" s="103">
        <v>4.5999999999999996</v>
      </c>
      <c r="BY220" s="103">
        <v>4.0999999999999996</v>
      </c>
      <c r="BZ220" s="103">
        <v>3.2</v>
      </c>
      <c r="CA220" s="103">
        <v>1.2</v>
      </c>
      <c r="CB220" s="103">
        <v>15.3</v>
      </c>
      <c r="CC220" s="103">
        <v>63.500000000000007</v>
      </c>
      <c r="CD220" s="103">
        <v>21.299999999999997</v>
      </c>
    </row>
    <row r="221" spans="1:82" x14ac:dyDescent="0.25">
      <c r="A221" s="69" t="s">
        <v>617</v>
      </c>
      <c r="B221" s="69" t="s">
        <v>618</v>
      </c>
      <c r="C221" s="69" t="s">
        <v>619</v>
      </c>
      <c r="D221" s="69" t="s">
        <v>620</v>
      </c>
      <c r="E221" s="69" t="s">
        <v>621</v>
      </c>
      <c r="F221" s="69" t="s">
        <v>542</v>
      </c>
      <c r="G221" s="69" t="s">
        <v>622</v>
      </c>
      <c r="H221" s="69" t="s">
        <v>623</v>
      </c>
      <c r="I221" s="115" t="s">
        <v>623</v>
      </c>
      <c r="J221" s="69">
        <v>5404876</v>
      </c>
      <c r="K221" s="69" t="s">
        <v>124</v>
      </c>
      <c r="L221" s="98">
        <v>0.33582132545982868</v>
      </c>
      <c r="M221" s="92">
        <v>609</v>
      </c>
      <c r="N221" s="70">
        <v>1813.4643449641476</v>
      </c>
      <c r="O221" s="92">
        <v>300</v>
      </c>
      <c r="P221" s="70">
        <v>2.0299999999999998</v>
      </c>
      <c r="Q221" s="92">
        <v>609</v>
      </c>
      <c r="R221" s="92">
        <v>35</v>
      </c>
      <c r="S221" s="92">
        <v>22</v>
      </c>
      <c r="T221" s="92">
        <v>15</v>
      </c>
      <c r="U221" s="92">
        <v>38</v>
      </c>
      <c r="V221" s="92">
        <v>21</v>
      </c>
      <c r="W221" s="92">
        <v>4</v>
      </c>
      <c r="X221" s="92">
        <v>36</v>
      </c>
      <c r="Y221" s="92">
        <v>40</v>
      </c>
      <c r="Z221" s="92">
        <v>10</v>
      </c>
      <c r="AA221" s="92">
        <v>20</v>
      </c>
      <c r="AB221" s="92">
        <v>15</v>
      </c>
      <c r="AC221" s="92">
        <v>11</v>
      </c>
      <c r="AD221" s="92">
        <v>17</v>
      </c>
      <c r="AE221" s="92">
        <v>3</v>
      </c>
      <c r="AF221" s="92">
        <v>13</v>
      </c>
      <c r="AG221" s="92">
        <v>0</v>
      </c>
      <c r="AH221" s="70">
        <v>24</v>
      </c>
      <c r="AI221" s="70">
        <v>19.666666666666664</v>
      </c>
      <c r="AJ221" s="70">
        <v>30</v>
      </c>
      <c r="AK221" s="70">
        <v>6.666666666666667</v>
      </c>
      <c r="AL221" s="70">
        <v>19.666666666666664</v>
      </c>
      <c r="AM221" s="92">
        <v>22478</v>
      </c>
      <c r="AN221" s="92">
        <v>36500</v>
      </c>
      <c r="AO221" s="70">
        <v>70.333333333333343</v>
      </c>
      <c r="AP221" s="92">
        <v>300</v>
      </c>
      <c r="AQ221" s="92">
        <v>105</v>
      </c>
      <c r="AR221" s="92">
        <v>98</v>
      </c>
      <c r="AS221" s="92">
        <v>202</v>
      </c>
      <c r="AT221" s="92">
        <v>4</v>
      </c>
      <c r="AU221" s="92">
        <v>22</v>
      </c>
      <c r="AV221" s="92">
        <v>44</v>
      </c>
      <c r="AW221" s="92">
        <v>7</v>
      </c>
      <c r="AX221" s="92">
        <v>23</v>
      </c>
      <c r="AY221" s="92">
        <v>33</v>
      </c>
      <c r="AZ221" s="92">
        <v>12</v>
      </c>
      <c r="BA221" s="92">
        <v>66</v>
      </c>
      <c r="BB221" s="92">
        <v>6</v>
      </c>
      <c r="BC221" s="92">
        <v>25</v>
      </c>
      <c r="BD221" s="92">
        <v>7</v>
      </c>
      <c r="BE221" s="92">
        <v>3</v>
      </c>
      <c r="BF221" s="92">
        <v>38</v>
      </c>
      <c r="BG221" s="92">
        <v>1</v>
      </c>
      <c r="BH221" s="92">
        <v>0</v>
      </c>
      <c r="BI221" s="70">
        <v>28.666666666666668</v>
      </c>
      <c r="BJ221" s="104">
        <v>2.8</v>
      </c>
      <c r="BK221" s="104">
        <v>7.2</v>
      </c>
      <c r="BL221" s="104">
        <v>9.9</v>
      </c>
      <c r="BM221" s="104">
        <v>8.4</v>
      </c>
      <c r="BN221" s="104">
        <v>2.5</v>
      </c>
      <c r="BO221" s="104">
        <v>3</v>
      </c>
      <c r="BP221" s="104">
        <v>4.8</v>
      </c>
      <c r="BQ221" s="104">
        <v>9</v>
      </c>
      <c r="BR221" s="104">
        <v>12.2</v>
      </c>
      <c r="BS221" s="104">
        <v>2.8</v>
      </c>
      <c r="BT221" s="104">
        <v>3.4</v>
      </c>
      <c r="BU221" s="104">
        <v>8.5</v>
      </c>
      <c r="BV221" s="104">
        <v>6.7</v>
      </c>
      <c r="BW221" s="104">
        <v>4.5999999999999996</v>
      </c>
      <c r="BX221" s="104">
        <v>5.4</v>
      </c>
      <c r="BY221" s="104">
        <v>4.9000000000000004</v>
      </c>
      <c r="BZ221" s="104">
        <v>1.6</v>
      </c>
      <c r="CA221" s="104">
        <v>2.2999999999999998</v>
      </c>
      <c r="CB221" s="104">
        <v>19.899999999999999</v>
      </c>
      <c r="CC221" s="104">
        <v>61.3</v>
      </c>
      <c r="CD221" s="104">
        <v>18.8</v>
      </c>
    </row>
    <row r="222" spans="1:82" x14ac:dyDescent="0.25">
      <c r="A222" s="69" t="s">
        <v>1419</v>
      </c>
      <c r="B222" s="69" t="s">
        <v>1420</v>
      </c>
      <c r="C222" s="69" t="s">
        <v>1421</v>
      </c>
      <c r="D222" s="69" t="s">
        <v>620</v>
      </c>
      <c r="E222" s="69" t="s">
        <v>621</v>
      </c>
      <c r="F222" s="69" t="s">
        <v>542</v>
      </c>
      <c r="G222" s="69" t="s">
        <v>1422</v>
      </c>
      <c r="H222" s="69" t="s">
        <v>1423</v>
      </c>
      <c r="I222" s="115" t="s">
        <v>1423</v>
      </c>
      <c r="J222" s="69">
        <v>5462332</v>
      </c>
      <c r="K222" s="69" t="s">
        <v>267</v>
      </c>
      <c r="L222" s="98">
        <v>0.53013527504674451</v>
      </c>
      <c r="M222" s="92">
        <v>472</v>
      </c>
      <c r="N222" s="70">
        <v>890.3387912799833</v>
      </c>
      <c r="O222" s="92">
        <v>168</v>
      </c>
      <c r="P222" s="70">
        <v>2.78</v>
      </c>
      <c r="Q222" s="92">
        <v>467</v>
      </c>
      <c r="R222" s="92">
        <v>8</v>
      </c>
      <c r="S222" s="92">
        <v>21</v>
      </c>
      <c r="T222" s="92">
        <v>3</v>
      </c>
      <c r="U222" s="92">
        <v>4</v>
      </c>
      <c r="V222" s="92">
        <v>11</v>
      </c>
      <c r="W222" s="92">
        <v>10</v>
      </c>
      <c r="X222" s="92">
        <v>8</v>
      </c>
      <c r="Y222" s="92">
        <v>19</v>
      </c>
      <c r="Z222" s="92">
        <v>11</v>
      </c>
      <c r="AA222" s="92">
        <v>3</v>
      </c>
      <c r="AB222" s="92">
        <v>36</v>
      </c>
      <c r="AC222" s="92">
        <v>17</v>
      </c>
      <c r="AD222" s="92">
        <v>8</v>
      </c>
      <c r="AE222" s="92">
        <v>9</v>
      </c>
      <c r="AF222" s="92">
        <v>0</v>
      </c>
      <c r="AG222" s="92">
        <v>0</v>
      </c>
      <c r="AH222" s="70">
        <v>19.047619047619047</v>
      </c>
      <c r="AI222" s="70">
        <v>8.9285714285714288</v>
      </c>
      <c r="AJ222" s="70">
        <v>28.571428571428569</v>
      </c>
      <c r="AK222" s="70">
        <v>1.7857142857142856</v>
      </c>
      <c r="AL222" s="70">
        <v>41.666666666666671</v>
      </c>
      <c r="AM222" s="92">
        <v>18406</v>
      </c>
      <c r="AN222" s="92">
        <v>45000</v>
      </c>
      <c r="AO222" s="70">
        <v>50</v>
      </c>
      <c r="AP222" s="92">
        <v>168</v>
      </c>
      <c r="AQ222" s="92">
        <v>105</v>
      </c>
      <c r="AR222" s="92">
        <v>107</v>
      </c>
      <c r="AS222" s="92">
        <v>61</v>
      </c>
      <c r="AT222" s="92">
        <v>6</v>
      </c>
      <c r="AU222" s="92">
        <v>11</v>
      </c>
      <c r="AV222" s="92">
        <v>15</v>
      </c>
      <c r="AW222" s="92">
        <v>10</v>
      </c>
      <c r="AX222" s="92">
        <v>11</v>
      </c>
      <c r="AY222" s="92">
        <v>4</v>
      </c>
      <c r="AZ222" s="92">
        <v>24</v>
      </c>
      <c r="BA222" s="92">
        <v>14</v>
      </c>
      <c r="BB222" s="92">
        <v>0</v>
      </c>
      <c r="BC222" s="92">
        <v>29</v>
      </c>
      <c r="BD222" s="92">
        <v>10</v>
      </c>
      <c r="BE222" s="92">
        <v>0</v>
      </c>
      <c r="BF222" s="92">
        <v>34</v>
      </c>
      <c r="BG222" s="92">
        <v>0</v>
      </c>
      <c r="BH222" s="92">
        <v>0</v>
      </c>
      <c r="BI222" s="70">
        <v>11.30952380952381</v>
      </c>
      <c r="BJ222" s="104">
        <v>8.3000000000000007</v>
      </c>
      <c r="BK222" s="104">
        <v>18</v>
      </c>
      <c r="BL222" s="104">
        <v>2.8</v>
      </c>
      <c r="BM222" s="104">
        <v>2.5</v>
      </c>
      <c r="BN222" s="104">
        <v>8.5</v>
      </c>
      <c r="BO222" s="104">
        <v>4.7</v>
      </c>
      <c r="BP222" s="104">
        <v>8.3000000000000007</v>
      </c>
      <c r="BQ222" s="104">
        <v>6.8</v>
      </c>
      <c r="BR222" s="104">
        <v>3.4</v>
      </c>
      <c r="BS222" s="104">
        <v>10.8</v>
      </c>
      <c r="BT222" s="104">
        <v>2.1</v>
      </c>
      <c r="BU222" s="104">
        <v>8.1</v>
      </c>
      <c r="BV222" s="104">
        <v>2.5</v>
      </c>
      <c r="BW222" s="104">
        <v>7</v>
      </c>
      <c r="BX222" s="104">
        <v>2.5</v>
      </c>
      <c r="BY222" s="104">
        <v>0.6</v>
      </c>
      <c r="BZ222" s="104">
        <v>1.7</v>
      </c>
      <c r="CA222" s="104">
        <v>1.5</v>
      </c>
      <c r="CB222" s="104">
        <v>29.1</v>
      </c>
      <c r="CC222" s="104">
        <v>57.7</v>
      </c>
      <c r="CD222" s="104">
        <v>13.299999999999999</v>
      </c>
    </row>
    <row r="223" spans="1:82" s="19" customFormat="1" x14ac:dyDescent="0.25">
      <c r="A223" s="75" t="s">
        <v>68</v>
      </c>
      <c r="B223" s="76" t="s">
        <v>2118</v>
      </c>
      <c r="C223" s="75"/>
      <c r="D223" s="75"/>
      <c r="E223" s="75"/>
      <c r="F223" s="75"/>
      <c r="G223" s="75"/>
      <c r="H223" s="75"/>
      <c r="I223" s="116"/>
      <c r="J223" s="75">
        <v>54065</v>
      </c>
      <c r="K223" s="75" t="s">
        <v>67</v>
      </c>
      <c r="L223" s="99">
        <v>229.89969218044934</v>
      </c>
      <c r="M223" s="93">
        <v>17510</v>
      </c>
      <c r="N223" s="77">
        <v>76.163651346937513</v>
      </c>
      <c r="O223" s="93">
        <v>7118</v>
      </c>
      <c r="P223" s="77">
        <v>2.44</v>
      </c>
      <c r="Q223" s="93">
        <v>17378</v>
      </c>
      <c r="R223" s="93">
        <v>589</v>
      </c>
      <c r="S223" s="93">
        <v>199</v>
      </c>
      <c r="T223" s="93">
        <v>258</v>
      </c>
      <c r="U223" s="93">
        <v>665</v>
      </c>
      <c r="V223" s="93">
        <v>512</v>
      </c>
      <c r="W223" s="93">
        <v>586</v>
      </c>
      <c r="X223" s="93">
        <v>320</v>
      </c>
      <c r="Y223" s="93">
        <v>268</v>
      </c>
      <c r="Z223" s="93">
        <v>548</v>
      </c>
      <c r="AA223" s="93">
        <v>436</v>
      </c>
      <c r="AB223" s="93">
        <v>837</v>
      </c>
      <c r="AC223" s="93">
        <v>826</v>
      </c>
      <c r="AD223" s="93">
        <v>571</v>
      </c>
      <c r="AE223" s="93">
        <v>222</v>
      </c>
      <c r="AF223" s="93">
        <v>185</v>
      </c>
      <c r="AG223" s="93">
        <v>96</v>
      </c>
      <c r="AH223" s="77">
        <v>14.695139084012363</v>
      </c>
      <c r="AI223" s="77">
        <v>16.535543692048329</v>
      </c>
      <c r="AJ223" s="77">
        <v>24.192188817083451</v>
      </c>
      <c r="AK223" s="77">
        <v>6.1253161000280976</v>
      </c>
      <c r="AL223" s="77">
        <v>38.451812306827762</v>
      </c>
      <c r="AM223" s="93">
        <v>24026</v>
      </c>
      <c r="AN223" s="93">
        <v>46346</v>
      </c>
      <c r="AO223" s="77">
        <v>47.724079797695985</v>
      </c>
      <c r="AP223" s="93">
        <v>7118</v>
      </c>
      <c r="AQ223" s="93">
        <v>2783</v>
      </c>
      <c r="AR223" s="93">
        <v>5776</v>
      </c>
      <c r="AS223" s="93">
        <v>1342</v>
      </c>
      <c r="AT223" s="93">
        <v>115</v>
      </c>
      <c r="AU223" s="93">
        <v>145</v>
      </c>
      <c r="AV223" s="93">
        <v>601</v>
      </c>
      <c r="AW223" s="93">
        <v>543</v>
      </c>
      <c r="AX223" s="93">
        <v>325</v>
      </c>
      <c r="AY223" s="93">
        <v>828</v>
      </c>
      <c r="AZ223" s="93">
        <v>539</v>
      </c>
      <c r="BA223" s="93">
        <v>230</v>
      </c>
      <c r="BB223" s="93">
        <v>334</v>
      </c>
      <c r="BC223" s="93">
        <v>768</v>
      </c>
      <c r="BD223" s="93">
        <v>404</v>
      </c>
      <c r="BE223" s="93">
        <v>74</v>
      </c>
      <c r="BF223" s="93">
        <v>1586</v>
      </c>
      <c r="BG223" s="93">
        <v>256</v>
      </c>
      <c r="BH223" s="93">
        <v>44</v>
      </c>
      <c r="BI223" s="77">
        <v>26.42596234897443</v>
      </c>
      <c r="BJ223" s="105">
        <v>4.5</v>
      </c>
      <c r="BK223" s="105">
        <v>5.3</v>
      </c>
      <c r="BL223" s="105">
        <v>5.5</v>
      </c>
      <c r="BM223" s="105">
        <v>6</v>
      </c>
      <c r="BN223" s="105">
        <v>4.7</v>
      </c>
      <c r="BO223" s="105">
        <v>5</v>
      </c>
      <c r="BP223" s="105">
        <v>4.5</v>
      </c>
      <c r="BQ223" s="105">
        <v>5.8</v>
      </c>
      <c r="BR223" s="105">
        <v>5.6</v>
      </c>
      <c r="BS223" s="105">
        <v>7.2</v>
      </c>
      <c r="BT223" s="105">
        <v>8.3000000000000007</v>
      </c>
      <c r="BU223" s="105">
        <v>8.4</v>
      </c>
      <c r="BV223" s="105">
        <v>8</v>
      </c>
      <c r="BW223" s="105">
        <v>8.1999999999999993</v>
      </c>
      <c r="BX223" s="105">
        <v>4.5999999999999996</v>
      </c>
      <c r="BY223" s="105">
        <v>4.0999999999999996</v>
      </c>
      <c r="BZ223" s="105">
        <v>3.2</v>
      </c>
      <c r="CA223" s="105">
        <v>1.2</v>
      </c>
      <c r="CB223" s="105">
        <v>15.3</v>
      </c>
      <c r="CC223" s="105">
        <v>63.500000000000007</v>
      </c>
      <c r="CD223" s="105">
        <v>21.299999999999997</v>
      </c>
    </row>
    <row r="224" spans="1:82" s="82" customFormat="1" x14ac:dyDescent="0.25">
      <c r="A224" s="80" t="s">
        <v>1967</v>
      </c>
      <c r="B224" s="80" t="s">
        <v>1968</v>
      </c>
      <c r="C224" s="80" t="s">
        <v>1969</v>
      </c>
      <c r="D224" s="80" t="s">
        <v>1537</v>
      </c>
      <c r="E224" s="80" t="s">
        <v>1538</v>
      </c>
      <c r="F224" s="80" t="s">
        <v>542</v>
      </c>
      <c r="G224" s="80" t="s">
        <v>1970</v>
      </c>
      <c r="H224" s="80" t="s">
        <v>1971</v>
      </c>
      <c r="I224" s="114" t="s">
        <v>1971</v>
      </c>
      <c r="J224" s="80" t="s">
        <v>2111</v>
      </c>
      <c r="K224" s="80" t="s">
        <v>2111</v>
      </c>
      <c r="L224" s="97">
        <v>647.69418678560328</v>
      </c>
      <c r="M224" s="91">
        <v>20064</v>
      </c>
      <c r="N224" s="81">
        <v>30.977582336463815</v>
      </c>
      <c r="O224" s="91">
        <v>8029</v>
      </c>
      <c r="P224" s="81">
        <v>2.4976958525345623</v>
      </c>
      <c r="Q224" s="91">
        <v>20054</v>
      </c>
      <c r="R224" s="91">
        <v>767</v>
      </c>
      <c r="S224" s="91">
        <v>328</v>
      </c>
      <c r="T224" s="91">
        <v>452</v>
      </c>
      <c r="U224" s="91">
        <v>874</v>
      </c>
      <c r="V224" s="91">
        <v>405</v>
      </c>
      <c r="W224" s="91">
        <v>543</v>
      </c>
      <c r="X224" s="91">
        <v>632</v>
      </c>
      <c r="Y224" s="91">
        <v>490</v>
      </c>
      <c r="Z224" s="91">
        <v>344</v>
      </c>
      <c r="AA224" s="91">
        <v>793</v>
      </c>
      <c r="AB224" s="91">
        <v>693</v>
      </c>
      <c r="AC224" s="91">
        <v>747</v>
      </c>
      <c r="AD224" s="91">
        <v>472</v>
      </c>
      <c r="AE224" s="91">
        <v>123</v>
      </c>
      <c r="AF224" s="91">
        <v>185</v>
      </c>
      <c r="AG224" s="91">
        <v>181</v>
      </c>
      <c r="AH224" s="81">
        <v>19.267654751525718</v>
      </c>
      <c r="AI224" s="81">
        <v>15.929754639432058</v>
      </c>
      <c r="AJ224" s="81">
        <v>25.021795989537924</v>
      </c>
      <c r="AK224" s="81">
        <v>9.8766969734711676</v>
      </c>
      <c r="AL224" s="81">
        <v>29.904097646033129</v>
      </c>
      <c r="AM224" s="91">
        <v>22101</v>
      </c>
      <c r="AN224" s="91">
        <v>39037</v>
      </c>
      <c r="AO224" s="81">
        <v>55.934736579897873</v>
      </c>
      <c r="AP224" s="91">
        <v>8029</v>
      </c>
      <c r="AQ224" s="91">
        <v>2039</v>
      </c>
      <c r="AR224" s="91">
        <v>6589</v>
      </c>
      <c r="AS224" s="91">
        <v>1440</v>
      </c>
      <c r="AT224" s="91">
        <v>169</v>
      </c>
      <c r="AU224" s="91">
        <v>257</v>
      </c>
      <c r="AV224" s="91">
        <v>764</v>
      </c>
      <c r="AW224" s="91">
        <v>1064</v>
      </c>
      <c r="AX224" s="91">
        <v>321</v>
      </c>
      <c r="AY224" s="91">
        <v>279</v>
      </c>
      <c r="AZ224" s="91">
        <v>887</v>
      </c>
      <c r="BA224" s="91">
        <v>403</v>
      </c>
      <c r="BB224" s="91">
        <v>151</v>
      </c>
      <c r="BC224" s="91">
        <v>1183</v>
      </c>
      <c r="BD224" s="91">
        <v>149</v>
      </c>
      <c r="BE224" s="91">
        <v>67</v>
      </c>
      <c r="BF224" s="91">
        <v>1531</v>
      </c>
      <c r="BG224" s="91">
        <v>148</v>
      </c>
      <c r="BH224" s="91">
        <v>0</v>
      </c>
      <c r="BI224" s="81">
        <v>15.705567318470544</v>
      </c>
      <c r="BJ224" s="103">
        <v>5.3</v>
      </c>
      <c r="BK224" s="103">
        <v>5.6</v>
      </c>
      <c r="BL224" s="103">
        <v>6</v>
      </c>
      <c r="BM224" s="103">
        <v>5</v>
      </c>
      <c r="BN224" s="103">
        <v>5.3</v>
      </c>
      <c r="BO224" s="103">
        <v>5.5</v>
      </c>
      <c r="BP224" s="103">
        <v>5.3</v>
      </c>
      <c r="BQ224" s="103">
        <v>6</v>
      </c>
      <c r="BR224" s="103">
        <v>6.2</v>
      </c>
      <c r="BS224" s="103">
        <v>6.5</v>
      </c>
      <c r="BT224" s="103">
        <v>7.1</v>
      </c>
      <c r="BU224" s="103">
        <v>7.2</v>
      </c>
      <c r="BV224" s="103">
        <v>8.5</v>
      </c>
      <c r="BW224" s="103">
        <v>7.6</v>
      </c>
      <c r="BX224" s="103">
        <v>4.7</v>
      </c>
      <c r="BY224" s="103">
        <v>3.6</v>
      </c>
      <c r="BZ224" s="103">
        <v>2.8</v>
      </c>
      <c r="CA224" s="103">
        <v>1.9</v>
      </c>
      <c r="CB224" s="103">
        <v>16.899999999999999</v>
      </c>
      <c r="CC224" s="103">
        <v>62.600000000000009</v>
      </c>
      <c r="CD224" s="103">
        <v>20.599999999999998</v>
      </c>
    </row>
    <row r="225" spans="1:82" x14ac:dyDescent="0.25">
      <c r="A225" s="69" t="s">
        <v>1534</v>
      </c>
      <c r="B225" s="69" t="s">
        <v>1535</v>
      </c>
      <c r="C225" s="69" t="s">
        <v>1536</v>
      </c>
      <c r="D225" s="69" t="s">
        <v>1537</v>
      </c>
      <c r="E225" s="69" t="s">
        <v>1538</v>
      </c>
      <c r="F225" s="69" t="s">
        <v>542</v>
      </c>
      <c r="G225" s="69" t="s">
        <v>1539</v>
      </c>
      <c r="H225" s="69" t="s">
        <v>1540</v>
      </c>
      <c r="I225" s="115" t="s">
        <v>1540</v>
      </c>
      <c r="J225" s="69">
        <v>5468116</v>
      </c>
      <c r="K225" s="69" t="s">
        <v>289</v>
      </c>
      <c r="L225" s="98">
        <v>1.6673646795167474</v>
      </c>
      <c r="M225" s="92">
        <v>1999</v>
      </c>
      <c r="N225" s="70">
        <v>1198.897892319136</v>
      </c>
      <c r="O225" s="92">
        <v>884</v>
      </c>
      <c r="P225" s="70">
        <v>2.16</v>
      </c>
      <c r="Q225" s="92">
        <v>1908</v>
      </c>
      <c r="R225" s="92">
        <v>82</v>
      </c>
      <c r="S225" s="92">
        <v>93</v>
      </c>
      <c r="T225" s="92">
        <v>102</v>
      </c>
      <c r="U225" s="92">
        <v>67</v>
      </c>
      <c r="V225" s="92">
        <v>128</v>
      </c>
      <c r="W225" s="92">
        <v>56</v>
      </c>
      <c r="X225" s="92">
        <v>67</v>
      </c>
      <c r="Y225" s="92">
        <v>101</v>
      </c>
      <c r="Z225" s="92">
        <v>16</v>
      </c>
      <c r="AA225" s="92">
        <v>58</v>
      </c>
      <c r="AB225" s="92">
        <v>34</v>
      </c>
      <c r="AC225" s="92">
        <v>48</v>
      </c>
      <c r="AD225" s="92">
        <v>19</v>
      </c>
      <c r="AE225" s="92">
        <v>13</v>
      </c>
      <c r="AF225" s="92">
        <v>0</v>
      </c>
      <c r="AG225" s="92">
        <v>0</v>
      </c>
      <c r="AH225" s="70">
        <v>31.334841628959275</v>
      </c>
      <c r="AI225" s="70">
        <v>22.058823529411764</v>
      </c>
      <c r="AJ225" s="70">
        <v>27.149321266968325</v>
      </c>
      <c r="AK225" s="70">
        <v>6.5610859728506794</v>
      </c>
      <c r="AL225" s="70">
        <v>12.895927601809957</v>
      </c>
      <c r="AM225" s="92">
        <v>15866</v>
      </c>
      <c r="AN225" s="92">
        <v>27311</v>
      </c>
      <c r="AO225" s="70">
        <v>78.733031674208149</v>
      </c>
      <c r="AP225" s="92">
        <v>884</v>
      </c>
      <c r="AQ225" s="92">
        <v>357</v>
      </c>
      <c r="AR225" s="92">
        <v>603</v>
      </c>
      <c r="AS225" s="92">
        <v>281</v>
      </c>
      <c r="AT225" s="92">
        <v>54</v>
      </c>
      <c r="AU225" s="92">
        <v>61</v>
      </c>
      <c r="AV225" s="92">
        <v>151</v>
      </c>
      <c r="AW225" s="92">
        <v>119</v>
      </c>
      <c r="AX225" s="92">
        <v>35</v>
      </c>
      <c r="AY225" s="92">
        <v>79</v>
      </c>
      <c r="AZ225" s="92">
        <v>169</v>
      </c>
      <c r="BA225" s="92">
        <v>10</v>
      </c>
      <c r="BB225" s="92">
        <v>0</v>
      </c>
      <c r="BC225" s="92">
        <v>71</v>
      </c>
      <c r="BD225" s="92">
        <v>16</v>
      </c>
      <c r="BE225" s="92">
        <v>0</v>
      </c>
      <c r="BF225" s="92">
        <v>80</v>
      </c>
      <c r="BG225" s="92">
        <v>0</v>
      </c>
      <c r="BH225" s="92">
        <v>0</v>
      </c>
      <c r="BI225" s="70">
        <v>26.018099547511316</v>
      </c>
      <c r="BJ225" s="104">
        <v>6.7</v>
      </c>
      <c r="BK225" s="104">
        <v>2.2999999999999998</v>
      </c>
      <c r="BL225" s="104">
        <v>7.6</v>
      </c>
      <c r="BM225" s="104">
        <v>2.4</v>
      </c>
      <c r="BN225" s="104">
        <v>7.9</v>
      </c>
      <c r="BO225" s="104">
        <v>2.7</v>
      </c>
      <c r="BP225" s="104">
        <v>4.2</v>
      </c>
      <c r="BQ225" s="104">
        <v>4.0999999999999996</v>
      </c>
      <c r="BR225" s="104">
        <v>4.4000000000000004</v>
      </c>
      <c r="BS225" s="104">
        <v>4.2</v>
      </c>
      <c r="BT225" s="104">
        <v>4.8</v>
      </c>
      <c r="BU225" s="104">
        <v>8.4</v>
      </c>
      <c r="BV225" s="104">
        <v>14.1</v>
      </c>
      <c r="BW225" s="104">
        <v>6.7</v>
      </c>
      <c r="BX225" s="104">
        <v>4.7</v>
      </c>
      <c r="BY225" s="104">
        <v>5.5</v>
      </c>
      <c r="BZ225" s="104">
        <v>5.6</v>
      </c>
      <c r="CA225" s="104">
        <v>4.2</v>
      </c>
      <c r="CB225" s="104">
        <v>16.600000000000001</v>
      </c>
      <c r="CC225" s="104">
        <v>57.199999999999996</v>
      </c>
      <c r="CD225" s="104">
        <v>26.7</v>
      </c>
    </row>
    <row r="226" spans="1:82" x14ac:dyDescent="0.25">
      <c r="A226" s="69" t="s">
        <v>1647</v>
      </c>
      <c r="B226" s="69" t="s">
        <v>1648</v>
      </c>
      <c r="C226" s="69" t="s">
        <v>1649</v>
      </c>
      <c r="D226" s="69" t="s">
        <v>1537</v>
      </c>
      <c r="E226" s="69" t="s">
        <v>1538</v>
      </c>
      <c r="F226" s="69" t="s">
        <v>542</v>
      </c>
      <c r="G226" s="69" t="s">
        <v>1650</v>
      </c>
      <c r="H226" s="69" t="s">
        <v>1651</v>
      </c>
      <c r="I226" s="115" t="s">
        <v>1651</v>
      </c>
      <c r="J226" s="69">
        <v>5477980</v>
      </c>
      <c r="K226" s="69" t="s">
        <v>311</v>
      </c>
      <c r="L226" s="98">
        <v>4.5260168728898309</v>
      </c>
      <c r="M226" s="92">
        <v>3433</v>
      </c>
      <c r="N226" s="70">
        <v>758.50357972882523</v>
      </c>
      <c r="O226" s="92">
        <v>1758</v>
      </c>
      <c r="P226" s="70">
        <v>1.93</v>
      </c>
      <c r="Q226" s="92">
        <v>3386</v>
      </c>
      <c r="R226" s="92">
        <v>255</v>
      </c>
      <c r="S226" s="92">
        <v>205</v>
      </c>
      <c r="T226" s="92">
        <v>115</v>
      </c>
      <c r="U226" s="92">
        <v>99</v>
      </c>
      <c r="V226" s="92">
        <v>162</v>
      </c>
      <c r="W226" s="92">
        <v>50</v>
      </c>
      <c r="X226" s="92">
        <v>35</v>
      </c>
      <c r="Y226" s="92">
        <v>16</v>
      </c>
      <c r="Z226" s="92">
        <v>60</v>
      </c>
      <c r="AA226" s="92">
        <v>64</v>
      </c>
      <c r="AB226" s="92">
        <v>206</v>
      </c>
      <c r="AC226" s="92">
        <v>155</v>
      </c>
      <c r="AD226" s="92">
        <v>115</v>
      </c>
      <c r="AE226" s="92">
        <v>67</v>
      </c>
      <c r="AF226" s="92">
        <v>103</v>
      </c>
      <c r="AG226" s="92">
        <v>51</v>
      </c>
      <c r="AH226" s="70">
        <v>32.707622298065985</v>
      </c>
      <c r="AI226" s="70">
        <v>14.846416382252558</v>
      </c>
      <c r="AJ226" s="70">
        <v>9.1581342434584752</v>
      </c>
      <c r="AK226" s="70">
        <v>3.6405005688282137</v>
      </c>
      <c r="AL226" s="70">
        <v>39.647326507394766</v>
      </c>
      <c r="AM226" s="92">
        <v>29334</v>
      </c>
      <c r="AN226" s="92">
        <v>34417</v>
      </c>
      <c r="AO226" s="70">
        <v>53.299203640500572</v>
      </c>
      <c r="AP226" s="92">
        <v>1758</v>
      </c>
      <c r="AQ226" s="92">
        <v>76</v>
      </c>
      <c r="AR226" s="92">
        <v>1282</v>
      </c>
      <c r="AS226" s="92">
        <v>476</v>
      </c>
      <c r="AT226" s="92">
        <v>52</v>
      </c>
      <c r="AU226" s="92">
        <v>195</v>
      </c>
      <c r="AV226" s="92">
        <v>252</v>
      </c>
      <c r="AW226" s="92">
        <v>114</v>
      </c>
      <c r="AX226" s="92">
        <v>132</v>
      </c>
      <c r="AY226" s="92">
        <v>49</v>
      </c>
      <c r="AZ226" s="92">
        <v>66</v>
      </c>
      <c r="BA226" s="92">
        <v>17</v>
      </c>
      <c r="BB226" s="92">
        <v>16</v>
      </c>
      <c r="BC226" s="92">
        <v>153</v>
      </c>
      <c r="BD226" s="92">
        <v>101</v>
      </c>
      <c r="BE226" s="92">
        <v>16</v>
      </c>
      <c r="BF226" s="92">
        <v>458</v>
      </c>
      <c r="BG226" s="92">
        <v>33</v>
      </c>
      <c r="BH226" s="92">
        <v>0</v>
      </c>
      <c r="BI226" s="70">
        <v>18.941979522184297</v>
      </c>
      <c r="BJ226" s="104">
        <v>1.7</v>
      </c>
      <c r="BK226" s="104">
        <v>1.6</v>
      </c>
      <c r="BL226" s="104">
        <v>2.2999999999999998</v>
      </c>
      <c r="BM226" s="104">
        <v>6.5</v>
      </c>
      <c r="BN226" s="104">
        <v>6</v>
      </c>
      <c r="BO226" s="104">
        <v>5.9</v>
      </c>
      <c r="BP226" s="104">
        <v>5.4</v>
      </c>
      <c r="BQ226" s="104">
        <v>5.6</v>
      </c>
      <c r="BR226" s="104">
        <v>5.5</v>
      </c>
      <c r="BS226" s="104">
        <v>8.1999999999999993</v>
      </c>
      <c r="BT226" s="104">
        <v>6.3</v>
      </c>
      <c r="BU226" s="104">
        <v>9.4</v>
      </c>
      <c r="BV226" s="104">
        <v>12.4</v>
      </c>
      <c r="BW226" s="104">
        <v>9.1</v>
      </c>
      <c r="BX226" s="104">
        <v>2</v>
      </c>
      <c r="BY226" s="104">
        <v>3.8</v>
      </c>
      <c r="BZ226" s="104">
        <v>4.7</v>
      </c>
      <c r="CA226" s="104">
        <v>3.7</v>
      </c>
      <c r="CB226" s="104">
        <v>5.6</v>
      </c>
      <c r="CC226" s="104">
        <v>71.199999999999989</v>
      </c>
      <c r="CD226" s="104">
        <v>23.299999999999997</v>
      </c>
    </row>
    <row r="227" spans="1:82" s="19" customFormat="1" x14ac:dyDescent="0.25">
      <c r="A227" s="75" t="s">
        <v>70</v>
      </c>
      <c r="B227" s="76" t="s">
        <v>2118</v>
      </c>
      <c r="C227" s="75"/>
      <c r="D227" s="75"/>
      <c r="E227" s="75"/>
      <c r="F227" s="75"/>
      <c r="G227" s="75"/>
      <c r="H227" s="75"/>
      <c r="I227" s="116"/>
      <c r="J227" s="75">
        <v>54067</v>
      </c>
      <c r="K227" s="75" t="s">
        <v>69</v>
      </c>
      <c r="L227" s="99">
        <v>653.88756833800983</v>
      </c>
      <c r="M227" s="93">
        <v>25496</v>
      </c>
      <c r="N227" s="77">
        <v>38.991412644230785</v>
      </c>
      <c r="O227" s="93">
        <v>10671</v>
      </c>
      <c r="P227" s="77">
        <v>2.38</v>
      </c>
      <c r="Q227" s="93">
        <v>25348</v>
      </c>
      <c r="R227" s="93">
        <v>1104</v>
      </c>
      <c r="S227" s="93">
        <v>626</v>
      </c>
      <c r="T227" s="93">
        <v>669</v>
      </c>
      <c r="U227" s="93">
        <v>1040</v>
      </c>
      <c r="V227" s="93">
        <v>695</v>
      </c>
      <c r="W227" s="93">
        <v>649</v>
      </c>
      <c r="X227" s="93">
        <v>734</v>
      </c>
      <c r="Y227" s="93">
        <v>607</v>
      </c>
      <c r="Z227" s="93">
        <v>420</v>
      </c>
      <c r="AA227" s="93">
        <v>915</v>
      </c>
      <c r="AB227" s="93">
        <v>933</v>
      </c>
      <c r="AC227" s="93">
        <v>950</v>
      </c>
      <c r="AD227" s="93">
        <v>606</v>
      </c>
      <c r="AE227" s="93">
        <v>203</v>
      </c>
      <c r="AF227" s="93">
        <v>288</v>
      </c>
      <c r="AG227" s="93">
        <v>232</v>
      </c>
      <c r="AH227" s="77">
        <v>22.481491893918097</v>
      </c>
      <c r="AI227" s="77">
        <v>16.259019773217133</v>
      </c>
      <c r="AJ227" s="77">
        <v>22.58457501639959</v>
      </c>
      <c r="AK227" s="77">
        <v>8.5746415518695525</v>
      </c>
      <c r="AL227" s="77">
        <v>30.100271764595632</v>
      </c>
      <c r="AM227" s="93">
        <v>22101</v>
      </c>
      <c r="AN227" s="93">
        <v>39037</v>
      </c>
      <c r="AO227" s="77">
        <v>57.389185643332397</v>
      </c>
      <c r="AP227" s="93">
        <v>10671</v>
      </c>
      <c r="AQ227" s="93">
        <v>2472</v>
      </c>
      <c r="AR227" s="93">
        <v>8474</v>
      </c>
      <c r="AS227" s="93">
        <v>2197</v>
      </c>
      <c r="AT227" s="93">
        <v>275</v>
      </c>
      <c r="AU227" s="93">
        <v>513</v>
      </c>
      <c r="AV227" s="93">
        <v>1167</v>
      </c>
      <c r="AW227" s="93">
        <v>1297</v>
      </c>
      <c r="AX227" s="93">
        <v>488</v>
      </c>
      <c r="AY227" s="93">
        <v>407</v>
      </c>
      <c r="AZ227" s="93">
        <v>1122</v>
      </c>
      <c r="BA227" s="93">
        <v>430</v>
      </c>
      <c r="BB227" s="93">
        <v>167</v>
      </c>
      <c r="BC227" s="93">
        <v>1407</v>
      </c>
      <c r="BD227" s="93">
        <v>266</v>
      </c>
      <c r="BE227" s="93">
        <v>83</v>
      </c>
      <c r="BF227" s="93">
        <v>2069</v>
      </c>
      <c r="BG227" s="93">
        <v>181</v>
      </c>
      <c r="BH227" s="93">
        <v>0</v>
      </c>
      <c r="BI227" s="77">
        <v>17.093055946021927</v>
      </c>
      <c r="BJ227" s="105">
        <v>5.3</v>
      </c>
      <c r="BK227" s="105">
        <v>5.6</v>
      </c>
      <c r="BL227" s="105">
        <v>6</v>
      </c>
      <c r="BM227" s="105">
        <v>5</v>
      </c>
      <c r="BN227" s="105">
        <v>5.3</v>
      </c>
      <c r="BO227" s="105">
        <v>5.5</v>
      </c>
      <c r="BP227" s="105">
        <v>5.3</v>
      </c>
      <c r="BQ227" s="105">
        <v>6</v>
      </c>
      <c r="BR227" s="105">
        <v>6.2</v>
      </c>
      <c r="BS227" s="105">
        <v>6.5</v>
      </c>
      <c r="BT227" s="105">
        <v>7.1</v>
      </c>
      <c r="BU227" s="105">
        <v>7.2</v>
      </c>
      <c r="BV227" s="105">
        <v>8.5</v>
      </c>
      <c r="BW227" s="105">
        <v>7.6</v>
      </c>
      <c r="BX227" s="105">
        <v>4.7</v>
      </c>
      <c r="BY227" s="105">
        <v>3.6</v>
      </c>
      <c r="BZ227" s="105">
        <v>2.8</v>
      </c>
      <c r="CA227" s="105">
        <v>1.9</v>
      </c>
      <c r="CB227" s="105">
        <v>16.899999999999999</v>
      </c>
      <c r="CC227" s="105">
        <v>62.600000000000009</v>
      </c>
      <c r="CD227" s="105">
        <v>20.599999999999998</v>
      </c>
    </row>
    <row r="228" spans="1:82" s="82" customFormat="1" x14ac:dyDescent="0.25">
      <c r="A228" s="80" t="s">
        <v>1972</v>
      </c>
      <c r="B228" s="80" t="s">
        <v>1973</v>
      </c>
      <c r="C228" s="80" t="s">
        <v>1974</v>
      </c>
      <c r="D228" s="80" t="s">
        <v>681</v>
      </c>
      <c r="E228" s="80" t="s">
        <v>682</v>
      </c>
      <c r="F228" s="80" t="s">
        <v>542</v>
      </c>
      <c r="G228" s="80" t="s">
        <v>1975</v>
      </c>
      <c r="H228" s="80" t="s">
        <v>1976</v>
      </c>
      <c r="I228" s="114" t="s">
        <v>1976</v>
      </c>
      <c r="J228" s="80" t="s">
        <v>2111</v>
      </c>
      <c r="K228" s="80" t="s">
        <v>2111</v>
      </c>
      <c r="L228" s="97">
        <v>87.024228302446801</v>
      </c>
      <c r="M228" s="91">
        <v>9950</v>
      </c>
      <c r="N228" s="81">
        <v>114.33597509672191</v>
      </c>
      <c r="O228" s="91">
        <v>3804</v>
      </c>
      <c r="P228" s="81">
        <v>2.5920084121976865</v>
      </c>
      <c r="Q228" s="91">
        <v>9860</v>
      </c>
      <c r="R228" s="91">
        <v>185</v>
      </c>
      <c r="S228" s="91">
        <v>147</v>
      </c>
      <c r="T228" s="91">
        <v>165</v>
      </c>
      <c r="U228" s="91">
        <v>141</v>
      </c>
      <c r="V228" s="91">
        <v>209</v>
      </c>
      <c r="W228" s="91">
        <v>164</v>
      </c>
      <c r="X228" s="91">
        <v>224</v>
      </c>
      <c r="Y228" s="91">
        <v>300</v>
      </c>
      <c r="Z228" s="91">
        <v>89</v>
      </c>
      <c r="AA228" s="91">
        <v>213</v>
      </c>
      <c r="AB228" s="91">
        <v>342</v>
      </c>
      <c r="AC228" s="91">
        <v>388</v>
      </c>
      <c r="AD228" s="91">
        <v>422</v>
      </c>
      <c r="AE228" s="91">
        <v>301</v>
      </c>
      <c r="AF228" s="91">
        <v>291</v>
      </c>
      <c r="AG228" s="91">
        <v>222</v>
      </c>
      <c r="AH228" s="81">
        <v>13.065194532071503</v>
      </c>
      <c r="AI228" s="81">
        <v>9.2008412197686642</v>
      </c>
      <c r="AJ228" s="81">
        <v>20.425867507886437</v>
      </c>
      <c r="AK228" s="81">
        <v>5.5993690851735014</v>
      </c>
      <c r="AL228" s="81">
        <v>51.682439537329131</v>
      </c>
      <c r="AM228" s="91">
        <v>29769</v>
      </c>
      <c r="AN228" s="91">
        <v>45777</v>
      </c>
      <c r="AO228" s="81">
        <v>40.352260778128283</v>
      </c>
      <c r="AP228" s="91">
        <v>3804</v>
      </c>
      <c r="AQ228" s="91">
        <v>500</v>
      </c>
      <c r="AR228" s="91">
        <v>3297</v>
      </c>
      <c r="AS228" s="91">
        <v>507</v>
      </c>
      <c r="AT228" s="91">
        <v>65</v>
      </c>
      <c r="AU228" s="91">
        <v>92</v>
      </c>
      <c r="AV228" s="91">
        <v>321</v>
      </c>
      <c r="AW228" s="91">
        <v>214</v>
      </c>
      <c r="AX228" s="91">
        <v>118</v>
      </c>
      <c r="AY228" s="91">
        <v>172</v>
      </c>
      <c r="AZ228" s="91">
        <v>429</v>
      </c>
      <c r="BA228" s="91">
        <v>108</v>
      </c>
      <c r="BB228" s="91">
        <v>75</v>
      </c>
      <c r="BC228" s="91">
        <v>456</v>
      </c>
      <c r="BD228" s="91">
        <v>58</v>
      </c>
      <c r="BE228" s="91">
        <v>1</v>
      </c>
      <c r="BF228" s="91">
        <v>1437</v>
      </c>
      <c r="BG228" s="91">
        <v>106</v>
      </c>
      <c r="BH228" s="91">
        <v>25</v>
      </c>
      <c r="BI228" s="81">
        <v>15.615141955835963</v>
      </c>
      <c r="BJ228" s="103">
        <v>5.2</v>
      </c>
      <c r="BK228" s="103">
        <v>5.2</v>
      </c>
      <c r="BL228" s="103">
        <v>5.3</v>
      </c>
      <c r="BM228" s="103">
        <v>7</v>
      </c>
      <c r="BN228" s="103">
        <v>7</v>
      </c>
      <c r="BO228" s="103">
        <v>5.6</v>
      </c>
      <c r="BP228" s="103">
        <v>5.4</v>
      </c>
      <c r="BQ228" s="103">
        <v>5.7</v>
      </c>
      <c r="BR228" s="103">
        <v>5.4</v>
      </c>
      <c r="BS228" s="103">
        <v>5.8</v>
      </c>
      <c r="BT228" s="103">
        <v>6.6</v>
      </c>
      <c r="BU228" s="103">
        <v>7.7</v>
      </c>
      <c r="BV228" s="103">
        <v>7.9</v>
      </c>
      <c r="BW228" s="103">
        <v>6.5</v>
      </c>
      <c r="BX228" s="103">
        <v>4.3</v>
      </c>
      <c r="BY228" s="103">
        <v>3.6</v>
      </c>
      <c r="BZ228" s="103">
        <v>2.8</v>
      </c>
      <c r="CA228" s="103">
        <v>3.1</v>
      </c>
      <c r="CB228" s="103">
        <v>15.7</v>
      </c>
      <c r="CC228" s="103">
        <v>64.100000000000009</v>
      </c>
      <c r="CD228" s="103">
        <v>20.3</v>
      </c>
    </row>
    <row r="229" spans="1:82" x14ac:dyDescent="0.25">
      <c r="A229" s="69" t="s">
        <v>678</v>
      </c>
      <c r="B229" s="69" t="s">
        <v>679</v>
      </c>
      <c r="C229" s="69" t="s">
        <v>680</v>
      </c>
      <c r="D229" s="69" t="s">
        <v>681</v>
      </c>
      <c r="E229" s="69" t="s">
        <v>682</v>
      </c>
      <c r="F229" s="69" t="s">
        <v>542</v>
      </c>
      <c r="G229" s="69" t="s">
        <v>683</v>
      </c>
      <c r="H229" s="69" t="s">
        <v>684</v>
      </c>
      <c r="I229" s="115" t="s">
        <v>684</v>
      </c>
      <c r="J229" s="69">
        <v>5406940</v>
      </c>
      <c r="K229" s="69" t="s">
        <v>133</v>
      </c>
      <c r="L229" s="98">
        <v>3.5426706411873798</v>
      </c>
      <c r="M229" s="92">
        <v>2459</v>
      </c>
      <c r="N229" s="70">
        <v>694.10911966002823</v>
      </c>
      <c r="O229" s="92">
        <v>1034</v>
      </c>
      <c r="P229" s="70">
        <v>2.38</v>
      </c>
      <c r="Q229" s="92">
        <v>2459</v>
      </c>
      <c r="R229" s="92">
        <v>54</v>
      </c>
      <c r="S229" s="92">
        <v>28</v>
      </c>
      <c r="T229" s="92">
        <v>47</v>
      </c>
      <c r="U229" s="92">
        <v>38</v>
      </c>
      <c r="V229" s="92">
        <v>36</v>
      </c>
      <c r="W229" s="92">
        <v>39</v>
      </c>
      <c r="X229" s="92">
        <v>38</v>
      </c>
      <c r="Y229" s="92">
        <v>68</v>
      </c>
      <c r="Z229" s="92">
        <v>26</v>
      </c>
      <c r="AA229" s="92">
        <v>36</v>
      </c>
      <c r="AB229" s="92">
        <v>160</v>
      </c>
      <c r="AC229" s="92">
        <v>157</v>
      </c>
      <c r="AD229" s="92">
        <v>149</v>
      </c>
      <c r="AE229" s="92">
        <v>80</v>
      </c>
      <c r="AF229" s="92">
        <v>63</v>
      </c>
      <c r="AG229" s="92">
        <v>15</v>
      </c>
      <c r="AH229" s="70">
        <v>12.475822050290136</v>
      </c>
      <c r="AI229" s="70">
        <v>7.1566731141199229</v>
      </c>
      <c r="AJ229" s="70">
        <v>16.537717601547389</v>
      </c>
      <c r="AK229" s="70">
        <v>3.4816247582205029</v>
      </c>
      <c r="AL229" s="70">
        <v>60.348162475822051</v>
      </c>
      <c r="AM229" s="92">
        <v>33044</v>
      </c>
      <c r="AN229" s="92">
        <v>70288</v>
      </c>
      <c r="AO229" s="70">
        <v>33.65570599613153</v>
      </c>
      <c r="AP229" s="92">
        <v>1034</v>
      </c>
      <c r="AQ229" s="92">
        <v>62</v>
      </c>
      <c r="AR229" s="92">
        <v>853</v>
      </c>
      <c r="AS229" s="92">
        <v>181</v>
      </c>
      <c r="AT229" s="92">
        <v>34</v>
      </c>
      <c r="AU229" s="92">
        <v>14</v>
      </c>
      <c r="AV229" s="92">
        <v>57</v>
      </c>
      <c r="AW229" s="92">
        <v>24</v>
      </c>
      <c r="AX229" s="92">
        <v>32</v>
      </c>
      <c r="AY229" s="92">
        <v>57</v>
      </c>
      <c r="AZ229" s="92">
        <v>78</v>
      </c>
      <c r="BA229" s="92">
        <v>31</v>
      </c>
      <c r="BB229" s="92">
        <v>23</v>
      </c>
      <c r="BC229" s="92">
        <v>171</v>
      </c>
      <c r="BD229" s="92">
        <v>21</v>
      </c>
      <c r="BE229" s="92">
        <v>4</v>
      </c>
      <c r="BF229" s="92">
        <v>425</v>
      </c>
      <c r="BG229" s="92">
        <v>19</v>
      </c>
      <c r="BH229" s="92">
        <v>0</v>
      </c>
      <c r="BI229" s="70">
        <v>13.636363636363635</v>
      </c>
      <c r="BJ229" s="104">
        <v>5.4</v>
      </c>
      <c r="BK229" s="104">
        <v>4.5</v>
      </c>
      <c r="BL229" s="104">
        <v>4.9000000000000004</v>
      </c>
      <c r="BM229" s="104">
        <v>5.3</v>
      </c>
      <c r="BN229" s="104">
        <v>3.2</v>
      </c>
      <c r="BO229" s="104">
        <v>5</v>
      </c>
      <c r="BP229" s="104">
        <v>8.5</v>
      </c>
      <c r="BQ229" s="104">
        <v>6.2</v>
      </c>
      <c r="BR229" s="104">
        <v>6.7</v>
      </c>
      <c r="BS229" s="104">
        <v>8</v>
      </c>
      <c r="BT229" s="104">
        <v>5.2</v>
      </c>
      <c r="BU229" s="104">
        <v>11.7</v>
      </c>
      <c r="BV229" s="104">
        <v>5.6</v>
      </c>
      <c r="BW229" s="104">
        <v>6.1</v>
      </c>
      <c r="BX229" s="104">
        <v>4.5</v>
      </c>
      <c r="BY229" s="104">
        <v>2.4</v>
      </c>
      <c r="BZ229" s="104">
        <v>2.7</v>
      </c>
      <c r="CA229" s="104">
        <v>4.0999999999999996</v>
      </c>
      <c r="CB229" s="104">
        <v>14.8</v>
      </c>
      <c r="CC229" s="104">
        <v>65.399999999999991</v>
      </c>
      <c r="CD229" s="104">
        <v>19.799999999999997</v>
      </c>
    </row>
    <row r="230" spans="1:82" x14ac:dyDescent="0.25">
      <c r="A230" s="69" t="s">
        <v>837</v>
      </c>
      <c r="B230" s="69" t="s">
        <v>838</v>
      </c>
      <c r="C230" s="69" t="s">
        <v>839</v>
      </c>
      <c r="D230" s="69" t="s">
        <v>681</v>
      </c>
      <c r="E230" s="69" t="s">
        <v>682</v>
      </c>
      <c r="F230" s="69" t="s">
        <v>542</v>
      </c>
      <c r="G230" s="69" t="s">
        <v>840</v>
      </c>
      <c r="H230" s="69" t="s">
        <v>841</v>
      </c>
      <c r="I230" s="115" t="s">
        <v>841</v>
      </c>
      <c r="J230" s="69">
        <v>5415916</v>
      </c>
      <c r="K230" s="69" t="s">
        <v>160</v>
      </c>
      <c r="L230" s="98">
        <v>0.40444391125880724</v>
      </c>
      <c r="M230" s="92">
        <v>560</v>
      </c>
      <c r="N230" s="70">
        <v>1384.6172099785947</v>
      </c>
      <c r="O230" s="92">
        <v>196</v>
      </c>
      <c r="P230" s="70">
        <v>2.86</v>
      </c>
      <c r="Q230" s="92">
        <v>560</v>
      </c>
      <c r="R230" s="92">
        <v>4</v>
      </c>
      <c r="S230" s="92">
        <v>2</v>
      </c>
      <c r="T230" s="92">
        <v>2</v>
      </c>
      <c r="U230" s="92">
        <v>13</v>
      </c>
      <c r="V230" s="92">
        <v>10</v>
      </c>
      <c r="W230" s="92">
        <v>5</v>
      </c>
      <c r="X230" s="92">
        <v>6</v>
      </c>
      <c r="Y230" s="92">
        <v>14</v>
      </c>
      <c r="Z230" s="92">
        <v>0</v>
      </c>
      <c r="AA230" s="92">
        <v>18</v>
      </c>
      <c r="AB230" s="92">
        <v>29</v>
      </c>
      <c r="AC230" s="92">
        <v>40</v>
      </c>
      <c r="AD230" s="92">
        <v>23</v>
      </c>
      <c r="AE230" s="92">
        <v>11</v>
      </c>
      <c r="AF230" s="92">
        <v>13</v>
      </c>
      <c r="AG230" s="92">
        <v>6</v>
      </c>
      <c r="AH230" s="70">
        <v>4.0816326530612246</v>
      </c>
      <c r="AI230" s="70">
        <v>11.73469387755102</v>
      </c>
      <c r="AJ230" s="70">
        <v>12.755102040816327</v>
      </c>
      <c r="AK230" s="70">
        <v>9.183673469387756</v>
      </c>
      <c r="AL230" s="70">
        <v>62.244897959183675</v>
      </c>
      <c r="AM230" s="92">
        <v>34550</v>
      </c>
      <c r="AN230" s="92">
        <v>71364</v>
      </c>
      <c r="AO230" s="70">
        <v>28.571428571428569</v>
      </c>
      <c r="AP230" s="92">
        <v>196</v>
      </c>
      <c r="AQ230" s="92">
        <v>0</v>
      </c>
      <c r="AR230" s="92">
        <v>171</v>
      </c>
      <c r="AS230" s="92">
        <v>25</v>
      </c>
      <c r="AT230" s="92">
        <v>4</v>
      </c>
      <c r="AU230" s="92">
        <v>0</v>
      </c>
      <c r="AV230" s="92">
        <v>3</v>
      </c>
      <c r="AW230" s="92">
        <v>16</v>
      </c>
      <c r="AX230" s="92">
        <v>8</v>
      </c>
      <c r="AY230" s="92">
        <v>4</v>
      </c>
      <c r="AZ230" s="92">
        <v>20</v>
      </c>
      <c r="BA230" s="92">
        <v>0</v>
      </c>
      <c r="BB230" s="92">
        <v>0</v>
      </c>
      <c r="BC230" s="92">
        <v>30</v>
      </c>
      <c r="BD230" s="92">
        <v>10</v>
      </c>
      <c r="BE230" s="92">
        <v>5</v>
      </c>
      <c r="BF230" s="92">
        <v>87</v>
      </c>
      <c r="BG230" s="92">
        <v>4</v>
      </c>
      <c r="BH230" s="92">
        <v>0</v>
      </c>
      <c r="BI230" s="70">
        <v>6.1224489795918364</v>
      </c>
      <c r="BJ230" s="104">
        <v>5.4</v>
      </c>
      <c r="BK230" s="104">
        <v>7.9</v>
      </c>
      <c r="BL230" s="104">
        <v>7.3</v>
      </c>
      <c r="BM230" s="104">
        <v>7.5</v>
      </c>
      <c r="BN230" s="104">
        <v>3.9</v>
      </c>
      <c r="BO230" s="104">
        <v>7</v>
      </c>
      <c r="BP230" s="104">
        <v>5.4</v>
      </c>
      <c r="BQ230" s="104">
        <v>9.1</v>
      </c>
      <c r="BR230" s="104">
        <v>9.3000000000000007</v>
      </c>
      <c r="BS230" s="104">
        <v>3.2</v>
      </c>
      <c r="BT230" s="104">
        <v>5.5</v>
      </c>
      <c r="BU230" s="104">
        <v>4.3</v>
      </c>
      <c r="BV230" s="104">
        <v>5</v>
      </c>
      <c r="BW230" s="104">
        <v>8.9</v>
      </c>
      <c r="BX230" s="104">
        <v>3</v>
      </c>
      <c r="BY230" s="104">
        <v>1.8</v>
      </c>
      <c r="BZ230" s="104">
        <v>3.8</v>
      </c>
      <c r="CA230" s="104">
        <v>1.8</v>
      </c>
      <c r="CB230" s="104">
        <v>20.6</v>
      </c>
      <c r="CC230" s="104">
        <v>60.2</v>
      </c>
      <c r="CD230" s="104">
        <v>19.3</v>
      </c>
    </row>
    <row r="231" spans="1:82" x14ac:dyDescent="0.25">
      <c r="A231" s="69" t="s">
        <v>1677</v>
      </c>
      <c r="B231" s="69" t="s">
        <v>1678</v>
      </c>
      <c r="C231" s="69" t="s">
        <v>1679</v>
      </c>
      <c r="D231" s="69" t="s">
        <v>681</v>
      </c>
      <c r="E231" s="69" t="s">
        <v>682</v>
      </c>
      <c r="F231" s="69" t="s">
        <v>542</v>
      </c>
      <c r="G231" s="69" t="s">
        <v>1680</v>
      </c>
      <c r="H231" s="69" t="s">
        <v>1681</v>
      </c>
      <c r="I231" s="115" t="s">
        <v>1681</v>
      </c>
      <c r="J231" s="69">
        <v>5480932</v>
      </c>
      <c r="K231" s="69" t="s">
        <v>317</v>
      </c>
      <c r="L231" s="98">
        <v>0.67414469078027839</v>
      </c>
      <c r="M231" s="92">
        <v>739</v>
      </c>
      <c r="N231" s="70">
        <v>1096.2038418557534</v>
      </c>
      <c r="O231" s="92">
        <v>327</v>
      </c>
      <c r="P231" s="70">
        <v>2.2599999999999998</v>
      </c>
      <c r="Q231" s="92">
        <v>739</v>
      </c>
      <c r="R231" s="92">
        <v>15</v>
      </c>
      <c r="S231" s="92">
        <v>22</v>
      </c>
      <c r="T231" s="92">
        <v>53</v>
      </c>
      <c r="U231" s="92">
        <v>7</v>
      </c>
      <c r="V231" s="92">
        <v>33</v>
      </c>
      <c r="W231" s="92">
        <v>16</v>
      </c>
      <c r="X231" s="92">
        <v>8</v>
      </c>
      <c r="Y231" s="92">
        <v>10</v>
      </c>
      <c r="Z231" s="92">
        <v>30</v>
      </c>
      <c r="AA231" s="92">
        <v>11</v>
      </c>
      <c r="AB231" s="92">
        <v>29</v>
      </c>
      <c r="AC231" s="92">
        <v>31</v>
      </c>
      <c r="AD231" s="92">
        <v>44</v>
      </c>
      <c r="AE231" s="92">
        <v>0</v>
      </c>
      <c r="AF231" s="92">
        <v>9</v>
      </c>
      <c r="AG231" s="92">
        <v>9</v>
      </c>
      <c r="AH231" s="70">
        <v>27.522935779816514</v>
      </c>
      <c r="AI231" s="70">
        <v>12.232415902140673</v>
      </c>
      <c r="AJ231" s="70">
        <v>19.571865443425075</v>
      </c>
      <c r="AK231" s="70">
        <v>3.3639143730886847</v>
      </c>
      <c r="AL231" s="70">
        <v>37.308868501529055</v>
      </c>
      <c r="AM231" s="92">
        <v>25612</v>
      </c>
      <c r="AN231" s="92">
        <v>44750</v>
      </c>
      <c r="AO231" s="70">
        <v>50.15290519877675</v>
      </c>
      <c r="AP231" s="92">
        <v>327</v>
      </c>
      <c r="AQ231" s="92">
        <v>89</v>
      </c>
      <c r="AR231" s="92">
        <v>202</v>
      </c>
      <c r="AS231" s="92">
        <v>125</v>
      </c>
      <c r="AT231" s="92">
        <v>17</v>
      </c>
      <c r="AU231" s="92">
        <v>18</v>
      </c>
      <c r="AV231" s="92">
        <v>46</v>
      </c>
      <c r="AW231" s="92">
        <v>29</v>
      </c>
      <c r="AX231" s="92">
        <v>13</v>
      </c>
      <c r="AY231" s="92">
        <v>14</v>
      </c>
      <c r="AZ231" s="92">
        <v>38</v>
      </c>
      <c r="BA231" s="92">
        <v>10</v>
      </c>
      <c r="BB231" s="92">
        <v>0</v>
      </c>
      <c r="BC231" s="92">
        <v>26</v>
      </c>
      <c r="BD231" s="92">
        <v>14</v>
      </c>
      <c r="BE231" s="92">
        <v>0</v>
      </c>
      <c r="BF231" s="92">
        <v>93</v>
      </c>
      <c r="BG231" s="92">
        <v>0</v>
      </c>
      <c r="BH231" s="92">
        <v>0</v>
      </c>
      <c r="BI231" s="70">
        <v>18.348623853211009</v>
      </c>
      <c r="BJ231" s="104">
        <v>6.4</v>
      </c>
      <c r="BK231" s="104">
        <v>5.8</v>
      </c>
      <c r="BL231" s="104">
        <v>7.6</v>
      </c>
      <c r="BM231" s="104">
        <v>1.1000000000000001</v>
      </c>
      <c r="BN231" s="104">
        <v>5.0999999999999996</v>
      </c>
      <c r="BO231" s="104">
        <v>2.2000000000000002</v>
      </c>
      <c r="BP231" s="104">
        <v>6.8</v>
      </c>
      <c r="BQ231" s="104">
        <v>1.8</v>
      </c>
      <c r="BR231" s="104">
        <v>6.8</v>
      </c>
      <c r="BS231" s="104">
        <v>4.5</v>
      </c>
      <c r="BT231" s="104">
        <v>5.3</v>
      </c>
      <c r="BU231" s="104">
        <v>14.7</v>
      </c>
      <c r="BV231" s="104">
        <v>8.5</v>
      </c>
      <c r="BW231" s="104">
        <v>12.9</v>
      </c>
      <c r="BX231" s="104">
        <v>4.0999999999999996</v>
      </c>
      <c r="BY231" s="104">
        <v>3</v>
      </c>
      <c r="BZ231" s="104">
        <v>0.7</v>
      </c>
      <c r="CA231" s="104">
        <v>3</v>
      </c>
      <c r="CB231" s="104">
        <v>19.799999999999997</v>
      </c>
      <c r="CC231" s="104">
        <v>56.8</v>
      </c>
      <c r="CD231" s="104">
        <v>23.7</v>
      </c>
    </row>
    <row r="232" spans="1:82" x14ac:dyDescent="0.25">
      <c r="A232" s="69" t="s">
        <v>1692</v>
      </c>
      <c r="B232" s="69" t="s">
        <v>1693</v>
      </c>
      <c r="C232" s="69" t="s">
        <v>1694</v>
      </c>
      <c r="D232" s="69" t="s">
        <v>681</v>
      </c>
      <c r="E232" s="69" t="s">
        <v>682</v>
      </c>
      <c r="F232" s="69" t="s">
        <v>542</v>
      </c>
      <c r="G232" s="69" t="s">
        <v>1695</v>
      </c>
      <c r="H232" s="69" t="s">
        <v>1696</v>
      </c>
      <c r="I232" s="115" t="s">
        <v>1696</v>
      </c>
      <c r="J232" s="69">
        <v>5482732</v>
      </c>
      <c r="K232" s="69" t="s">
        <v>320</v>
      </c>
      <c r="L232" s="98">
        <v>0.54631206420936484</v>
      </c>
      <c r="M232" s="92">
        <v>322</v>
      </c>
      <c r="N232" s="70">
        <v>589.40671659156135</v>
      </c>
      <c r="O232" s="92">
        <v>136</v>
      </c>
      <c r="P232" s="70">
        <v>2.37</v>
      </c>
      <c r="Q232" s="92">
        <v>322</v>
      </c>
      <c r="R232" s="92">
        <v>9</v>
      </c>
      <c r="S232" s="92">
        <v>12</v>
      </c>
      <c r="T232" s="92">
        <v>11</v>
      </c>
      <c r="U232" s="92">
        <v>6</v>
      </c>
      <c r="V232" s="92">
        <v>18</v>
      </c>
      <c r="W232" s="92">
        <v>9</v>
      </c>
      <c r="X232" s="92">
        <v>15</v>
      </c>
      <c r="Y232" s="92">
        <v>16</v>
      </c>
      <c r="Z232" s="92">
        <v>1</v>
      </c>
      <c r="AA232" s="92">
        <v>4</v>
      </c>
      <c r="AB232" s="92">
        <v>9</v>
      </c>
      <c r="AC232" s="92">
        <v>6</v>
      </c>
      <c r="AD232" s="92">
        <v>13</v>
      </c>
      <c r="AE232" s="92">
        <v>6</v>
      </c>
      <c r="AF232" s="92">
        <v>1</v>
      </c>
      <c r="AG232" s="92">
        <v>0</v>
      </c>
      <c r="AH232" s="70">
        <v>23.52941176470588</v>
      </c>
      <c r="AI232" s="70">
        <v>17.647058823529413</v>
      </c>
      <c r="AJ232" s="70">
        <v>30.147058823529409</v>
      </c>
      <c r="AK232" s="70">
        <v>2.9411764705882351</v>
      </c>
      <c r="AL232" s="70">
        <v>25.735294117647058</v>
      </c>
      <c r="AM232" s="92">
        <v>20546</v>
      </c>
      <c r="AN232" s="92">
        <v>35682</v>
      </c>
      <c r="AO232" s="70">
        <v>70.588235294117652</v>
      </c>
      <c r="AP232" s="92">
        <v>136</v>
      </c>
      <c r="AQ232" s="92">
        <v>25</v>
      </c>
      <c r="AR232" s="92">
        <v>91</v>
      </c>
      <c r="AS232" s="92">
        <v>45</v>
      </c>
      <c r="AT232" s="92">
        <v>0</v>
      </c>
      <c r="AU232" s="92">
        <v>6</v>
      </c>
      <c r="AV232" s="92">
        <v>26</v>
      </c>
      <c r="AW232" s="92">
        <v>3</v>
      </c>
      <c r="AX232" s="92">
        <v>7</v>
      </c>
      <c r="AY232" s="92">
        <v>23</v>
      </c>
      <c r="AZ232" s="92">
        <v>13</v>
      </c>
      <c r="BA232" s="92">
        <v>7</v>
      </c>
      <c r="BB232" s="92">
        <v>8</v>
      </c>
      <c r="BC232" s="92">
        <v>10</v>
      </c>
      <c r="BD232" s="92">
        <v>1</v>
      </c>
      <c r="BE232" s="92">
        <v>0</v>
      </c>
      <c r="BF232" s="92">
        <v>23</v>
      </c>
      <c r="BG232" s="92">
        <v>1</v>
      </c>
      <c r="BH232" s="92">
        <v>0</v>
      </c>
      <c r="BI232" s="70">
        <v>41.911764705882355</v>
      </c>
      <c r="BJ232" s="104">
        <v>5.9</v>
      </c>
      <c r="BK232" s="104">
        <v>7.8</v>
      </c>
      <c r="BL232" s="104">
        <v>8.6999999999999993</v>
      </c>
      <c r="BM232" s="104">
        <v>5.3</v>
      </c>
      <c r="BN232" s="104">
        <v>2.8</v>
      </c>
      <c r="BO232" s="104">
        <v>8.1</v>
      </c>
      <c r="BP232" s="104">
        <v>7.1</v>
      </c>
      <c r="BQ232" s="104">
        <v>7.5</v>
      </c>
      <c r="BR232" s="104">
        <v>6.8</v>
      </c>
      <c r="BS232" s="104">
        <v>7.5</v>
      </c>
      <c r="BT232" s="104">
        <v>4.7</v>
      </c>
      <c r="BU232" s="104">
        <v>8.4</v>
      </c>
      <c r="BV232" s="104">
        <v>6.5</v>
      </c>
      <c r="BW232" s="104">
        <v>5.9</v>
      </c>
      <c r="BX232" s="104">
        <v>1.9</v>
      </c>
      <c r="BY232" s="104">
        <v>2.5</v>
      </c>
      <c r="BZ232" s="104">
        <v>1.6</v>
      </c>
      <c r="CA232" s="104">
        <v>1.2</v>
      </c>
      <c r="CB232" s="104">
        <v>22.4</v>
      </c>
      <c r="CC232" s="104">
        <v>64.699999999999989</v>
      </c>
      <c r="CD232" s="104">
        <v>13.1</v>
      </c>
    </row>
    <row r="233" spans="1:82" x14ac:dyDescent="0.25">
      <c r="A233" s="69" t="s">
        <v>1739</v>
      </c>
      <c r="B233" s="69" t="s">
        <v>1740</v>
      </c>
      <c r="C233" s="69" t="s">
        <v>1741</v>
      </c>
      <c r="D233" s="69" t="s">
        <v>681</v>
      </c>
      <c r="E233" s="69" t="s">
        <v>682</v>
      </c>
      <c r="F233" s="69" t="s">
        <v>542</v>
      </c>
      <c r="G233" s="69" t="s">
        <v>1742</v>
      </c>
      <c r="H233" s="69" t="s">
        <v>1743</v>
      </c>
      <c r="I233" s="115" t="s">
        <v>1743</v>
      </c>
      <c r="J233" s="69">
        <v>5485876</v>
      </c>
      <c r="K233" s="69" t="s">
        <v>329</v>
      </c>
      <c r="L233" s="98">
        <v>1.0927358616490319</v>
      </c>
      <c r="M233" s="92">
        <v>1714</v>
      </c>
      <c r="N233" s="70">
        <v>1568.5400837979521</v>
      </c>
      <c r="O233" s="92">
        <v>276</v>
      </c>
      <c r="P233" s="70">
        <v>2.29</v>
      </c>
      <c r="Q233" s="92">
        <v>632</v>
      </c>
      <c r="R233" s="92">
        <v>60</v>
      </c>
      <c r="S233" s="92">
        <v>26</v>
      </c>
      <c r="T233" s="92">
        <v>14</v>
      </c>
      <c r="U233" s="92">
        <v>4</v>
      </c>
      <c r="V233" s="92">
        <v>5</v>
      </c>
      <c r="W233" s="92">
        <v>3</v>
      </c>
      <c r="X233" s="92">
        <v>13</v>
      </c>
      <c r="Y233" s="92">
        <v>4</v>
      </c>
      <c r="Z233" s="92">
        <v>9</v>
      </c>
      <c r="AA233" s="92">
        <v>45</v>
      </c>
      <c r="AB233" s="92">
        <v>25</v>
      </c>
      <c r="AC233" s="92">
        <v>47</v>
      </c>
      <c r="AD233" s="92">
        <v>17</v>
      </c>
      <c r="AE233" s="92">
        <v>4</v>
      </c>
      <c r="AF233" s="92">
        <v>0</v>
      </c>
      <c r="AG233" s="92">
        <v>0</v>
      </c>
      <c r="AH233" s="70">
        <v>36.231884057971016</v>
      </c>
      <c r="AI233" s="70">
        <v>3.2608695652173911</v>
      </c>
      <c r="AJ233" s="70">
        <v>10.507246376811594</v>
      </c>
      <c r="AK233" s="70">
        <v>16.304347826086957</v>
      </c>
      <c r="AL233" s="70">
        <v>33.695652173913047</v>
      </c>
      <c r="AM233" s="92">
        <v>10527</v>
      </c>
      <c r="AN233" s="92">
        <v>50000</v>
      </c>
      <c r="AO233" s="70">
        <v>46.739130434782609</v>
      </c>
      <c r="AP233" s="92">
        <v>276</v>
      </c>
      <c r="AQ233" s="92">
        <v>66</v>
      </c>
      <c r="AR233" s="92">
        <v>139</v>
      </c>
      <c r="AS233" s="92">
        <v>137</v>
      </c>
      <c r="AT233" s="92">
        <v>5</v>
      </c>
      <c r="AU233" s="92">
        <v>0</v>
      </c>
      <c r="AV233" s="92">
        <v>82</v>
      </c>
      <c r="AW233" s="92">
        <v>7</v>
      </c>
      <c r="AX233" s="92">
        <v>0</v>
      </c>
      <c r="AY233" s="92">
        <v>2</v>
      </c>
      <c r="AZ233" s="92">
        <v>12</v>
      </c>
      <c r="BA233" s="92">
        <v>14</v>
      </c>
      <c r="BB233" s="92">
        <v>0</v>
      </c>
      <c r="BC233" s="92">
        <v>59</v>
      </c>
      <c r="BD233" s="92">
        <v>6</v>
      </c>
      <c r="BE233" s="92">
        <v>0</v>
      </c>
      <c r="BF233" s="92">
        <v>68</v>
      </c>
      <c r="BG233" s="92">
        <v>0</v>
      </c>
      <c r="BH233" s="92">
        <v>0</v>
      </c>
      <c r="BI233" s="70">
        <v>30.434782608695656</v>
      </c>
      <c r="BJ233" s="104">
        <v>0</v>
      </c>
      <c r="BK233" s="104">
        <v>1.4</v>
      </c>
      <c r="BL233" s="104">
        <v>2.5</v>
      </c>
      <c r="BM233" s="104">
        <v>32.1</v>
      </c>
      <c r="BN233" s="104">
        <v>41.9</v>
      </c>
      <c r="BO233" s="104">
        <v>2.6</v>
      </c>
      <c r="BP233" s="104">
        <v>1</v>
      </c>
      <c r="BQ233" s="104">
        <v>1.9</v>
      </c>
      <c r="BR233" s="104">
        <v>2.5</v>
      </c>
      <c r="BS233" s="104">
        <v>4.0999999999999996</v>
      </c>
      <c r="BT233" s="104">
        <v>0.9</v>
      </c>
      <c r="BU233" s="104">
        <v>2</v>
      </c>
      <c r="BV233" s="104">
        <v>1.7</v>
      </c>
      <c r="BW233" s="104">
        <v>2.1</v>
      </c>
      <c r="BX233" s="104">
        <v>0.8</v>
      </c>
      <c r="BY233" s="104">
        <v>0.6</v>
      </c>
      <c r="BZ233" s="104">
        <v>1.7</v>
      </c>
      <c r="CA233" s="104">
        <v>0.2</v>
      </c>
      <c r="CB233" s="104">
        <v>3.9</v>
      </c>
      <c r="CC233" s="104">
        <v>90.7</v>
      </c>
      <c r="CD233" s="104">
        <v>5.4</v>
      </c>
    </row>
    <row r="234" spans="1:82" s="11" customFormat="1" x14ac:dyDescent="0.25">
      <c r="A234" s="73" t="s">
        <v>1771</v>
      </c>
      <c r="B234" s="73" t="s">
        <v>1772</v>
      </c>
      <c r="C234" s="73" t="s">
        <v>1773</v>
      </c>
      <c r="D234" s="73" t="s">
        <v>681</v>
      </c>
      <c r="E234" s="73" t="s">
        <v>670</v>
      </c>
      <c r="F234" s="73" t="s">
        <v>542</v>
      </c>
      <c r="G234" s="73" t="s">
        <v>1774</v>
      </c>
      <c r="H234" s="73" t="s">
        <v>1775</v>
      </c>
      <c r="I234" s="117" t="s">
        <v>2144</v>
      </c>
      <c r="J234" s="73">
        <v>5486452</v>
      </c>
      <c r="K234" s="73" t="s">
        <v>335</v>
      </c>
      <c r="L234" s="100">
        <v>15.575156801829985</v>
      </c>
      <c r="M234" s="94">
        <v>27162</v>
      </c>
      <c r="N234" s="74">
        <v>1743.9310785499529</v>
      </c>
      <c r="O234" s="94">
        <v>12073</v>
      </c>
      <c r="P234" s="74">
        <v>2.14</v>
      </c>
      <c r="Q234" s="94">
        <v>25872</v>
      </c>
      <c r="R234" s="94">
        <v>1361</v>
      </c>
      <c r="S234" s="94">
        <v>944</v>
      </c>
      <c r="T234" s="94">
        <v>773</v>
      </c>
      <c r="U234" s="94">
        <v>721</v>
      </c>
      <c r="V234" s="94">
        <v>691</v>
      </c>
      <c r="W234" s="94">
        <v>750</v>
      </c>
      <c r="X234" s="94">
        <v>599</v>
      </c>
      <c r="Y234" s="94">
        <v>645</v>
      </c>
      <c r="Z234" s="94">
        <v>560</v>
      </c>
      <c r="AA234" s="94">
        <v>719</v>
      </c>
      <c r="AB234" s="94">
        <v>1147</v>
      </c>
      <c r="AC234" s="94">
        <v>1186</v>
      </c>
      <c r="AD234" s="94">
        <v>728</v>
      </c>
      <c r="AE234" s="94">
        <v>473</v>
      </c>
      <c r="AF234" s="94">
        <v>413</v>
      </c>
      <c r="AG234" s="94">
        <v>364</v>
      </c>
      <c r="AH234" s="74">
        <v>25.494905988569531</v>
      </c>
      <c r="AI234" s="74">
        <v>11.695518926530275</v>
      </c>
      <c r="AJ234" s="74">
        <v>21.154642590905326</v>
      </c>
      <c r="AK234" s="74">
        <v>5.955437753665203</v>
      </c>
      <c r="AL234" s="74">
        <v>35.70777768574505</v>
      </c>
      <c r="AM234" s="94">
        <v>28745</v>
      </c>
      <c r="AN234" s="94">
        <v>41171</v>
      </c>
      <c r="AO234" s="74">
        <v>53.706618073386892</v>
      </c>
      <c r="AP234" s="94">
        <v>12073</v>
      </c>
      <c r="AQ234" s="94">
        <v>2387</v>
      </c>
      <c r="AR234" s="94">
        <v>7629</v>
      </c>
      <c r="AS234" s="94">
        <v>4444</v>
      </c>
      <c r="AT234" s="94">
        <v>356</v>
      </c>
      <c r="AU234" s="94">
        <v>494</v>
      </c>
      <c r="AV234" s="94">
        <v>1930</v>
      </c>
      <c r="AW234" s="94">
        <v>842</v>
      </c>
      <c r="AX234" s="94">
        <v>424</v>
      </c>
      <c r="AY234" s="94">
        <v>840</v>
      </c>
      <c r="AZ234" s="94">
        <v>933</v>
      </c>
      <c r="BA234" s="94">
        <v>665</v>
      </c>
      <c r="BB234" s="94">
        <v>177</v>
      </c>
      <c r="BC234" s="94">
        <v>1572</v>
      </c>
      <c r="BD234" s="94">
        <v>231</v>
      </c>
      <c r="BE234" s="94">
        <v>46</v>
      </c>
      <c r="BF234" s="94">
        <v>2970</v>
      </c>
      <c r="BG234" s="94">
        <v>134</v>
      </c>
      <c r="BH234" s="94">
        <v>28</v>
      </c>
      <c r="BI234" s="74">
        <v>25.022778099892324</v>
      </c>
      <c r="BJ234" s="106">
        <v>5.5</v>
      </c>
      <c r="BK234" s="106">
        <v>4.8</v>
      </c>
      <c r="BL234" s="106">
        <v>5.2</v>
      </c>
      <c r="BM234" s="106">
        <v>6</v>
      </c>
      <c r="BN234" s="106">
        <v>5.9</v>
      </c>
      <c r="BO234" s="106">
        <v>5.6</v>
      </c>
      <c r="BP234" s="106">
        <v>5.5</v>
      </c>
      <c r="BQ234" s="106">
        <v>5.8</v>
      </c>
      <c r="BR234" s="106">
        <v>5.7</v>
      </c>
      <c r="BS234" s="106">
        <v>5.4</v>
      </c>
      <c r="BT234" s="106">
        <v>6.6</v>
      </c>
      <c r="BU234" s="106">
        <v>7.3</v>
      </c>
      <c r="BV234" s="106">
        <v>8.3000000000000007</v>
      </c>
      <c r="BW234" s="106">
        <v>6.7</v>
      </c>
      <c r="BX234" s="106">
        <v>4.5999999999999996</v>
      </c>
      <c r="BY234" s="106">
        <v>4</v>
      </c>
      <c r="BZ234" s="106">
        <v>3.3</v>
      </c>
      <c r="CA234" s="106">
        <v>3.9</v>
      </c>
      <c r="CB234" s="106">
        <v>15.5</v>
      </c>
      <c r="CC234" s="106">
        <v>62.099999999999994</v>
      </c>
      <c r="CD234" s="106">
        <v>22.5</v>
      </c>
    </row>
    <row r="235" spans="1:82" s="19" customFormat="1" x14ac:dyDescent="0.25">
      <c r="A235" s="75" t="s">
        <v>72</v>
      </c>
      <c r="B235" s="76" t="s">
        <v>2118</v>
      </c>
      <c r="C235" s="75"/>
      <c r="D235" s="75"/>
      <c r="E235" s="75"/>
      <c r="F235" s="75"/>
      <c r="G235" s="75"/>
      <c r="H235" s="75"/>
      <c r="I235" s="116"/>
      <c r="J235" s="75">
        <v>54069</v>
      </c>
      <c r="K235" s="75" t="s">
        <v>71</v>
      </c>
      <c r="L235" s="99">
        <v>108.85969227336166</v>
      </c>
      <c r="M235" s="93">
        <v>42906</v>
      </c>
      <c r="N235" s="77">
        <v>394.14037559703121</v>
      </c>
      <c r="O235" s="93">
        <v>17846</v>
      </c>
      <c r="P235" s="77">
        <v>2.27</v>
      </c>
      <c r="Q235" s="93">
        <v>40444</v>
      </c>
      <c r="R235" s="93">
        <v>1688</v>
      </c>
      <c r="S235" s="93">
        <v>1181</v>
      </c>
      <c r="T235" s="93">
        <v>1065</v>
      </c>
      <c r="U235" s="93">
        <v>930</v>
      </c>
      <c r="V235" s="93">
        <v>1002</v>
      </c>
      <c r="W235" s="93">
        <v>986</v>
      </c>
      <c r="X235" s="93">
        <v>903</v>
      </c>
      <c r="Y235" s="93">
        <v>1057</v>
      </c>
      <c r="Z235" s="93">
        <v>715</v>
      </c>
      <c r="AA235" s="93">
        <v>1046</v>
      </c>
      <c r="AB235" s="93">
        <v>1741</v>
      </c>
      <c r="AC235" s="93">
        <v>1855</v>
      </c>
      <c r="AD235" s="93">
        <v>1396</v>
      </c>
      <c r="AE235" s="93">
        <v>875</v>
      </c>
      <c r="AF235" s="93">
        <v>790</v>
      </c>
      <c r="AG235" s="93">
        <v>616</v>
      </c>
      <c r="AH235" s="77">
        <v>22.04415555306511</v>
      </c>
      <c r="AI235" s="77">
        <v>10.825955396167208</v>
      </c>
      <c r="AJ235" s="77">
        <v>20.514400986215399</v>
      </c>
      <c r="AK235" s="77">
        <v>5.8612574246329707</v>
      </c>
      <c r="AL235" s="77">
        <v>40.754230639919307</v>
      </c>
      <c r="AM235" s="93">
        <v>29769</v>
      </c>
      <c r="AN235" s="93">
        <v>45777</v>
      </c>
      <c r="AO235" s="77">
        <v>49.378011879412753</v>
      </c>
      <c r="AP235" s="93">
        <v>17846</v>
      </c>
      <c r="AQ235" s="93">
        <v>3129</v>
      </c>
      <c r="AR235" s="93">
        <v>12382</v>
      </c>
      <c r="AS235" s="93">
        <v>5464</v>
      </c>
      <c r="AT235" s="93">
        <v>481</v>
      </c>
      <c r="AU235" s="93">
        <v>624</v>
      </c>
      <c r="AV235" s="93">
        <v>2465</v>
      </c>
      <c r="AW235" s="93">
        <v>1135</v>
      </c>
      <c r="AX235" s="93">
        <v>602</v>
      </c>
      <c r="AY235" s="93">
        <v>1112</v>
      </c>
      <c r="AZ235" s="93">
        <v>1523</v>
      </c>
      <c r="BA235" s="93">
        <v>835</v>
      </c>
      <c r="BB235" s="93">
        <v>283</v>
      </c>
      <c r="BC235" s="93">
        <v>2324</v>
      </c>
      <c r="BD235" s="93">
        <v>341</v>
      </c>
      <c r="BE235" s="93">
        <v>56</v>
      </c>
      <c r="BF235" s="93">
        <v>5103</v>
      </c>
      <c r="BG235" s="93">
        <v>264</v>
      </c>
      <c r="BH235" s="93">
        <v>53</v>
      </c>
      <c r="BI235" s="77">
        <v>22.240277933430459</v>
      </c>
      <c r="BJ235" s="105">
        <v>5.2</v>
      </c>
      <c r="BK235" s="105">
        <v>5.2</v>
      </c>
      <c r="BL235" s="105">
        <v>5.3</v>
      </c>
      <c r="BM235" s="105">
        <v>7</v>
      </c>
      <c r="BN235" s="105">
        <v>7</v>
      </c>
      <c r="BO235" s="105">
        <v>5.6</v>
      </c>
      <c r="BP235" s="105">
        <v>5.4</v>
      </c>
      <c r="BQ235" s="105">
        <v>5.7</v>
      </c>
      <c r="BR235" s="105">
        <v>5.4</v>
      </c>
      <c r="BS235" s="105">
        <v>5.8</v>
      </c>
      <c r="BT235" s="105">
        <v>6.6</v>
      </c>
      <c r="BU235" s="105">
        <v>7.7</v>
      </c>
      <c r="BV235" s="105">
        <v>7.9</v>
      </c>
      <c r="BW235" s="105">
        <v>6.5</v>
      </c>
      <c r="BX235" s="105">
        <v>4.3</v>
      </c>
      <c r="BY235" s="105">
        <v>3.6</v>
      </c>
      <c r="BZ235" s="105">
        <v>2.8</v>
      </c>
      <c r="CA235" s="105">
        <v>3.1</v>
      </c>
      <c r="CB235" s="105">
        <v>15.7</v>
      </c>
      <c r="CC235" s="105">
        <v>64.100000000000009</v>
      </c>
      <c r="CD235" s="105">
        <v>20.3</v>
      </c>
    </row>
    <row r="236" spans="1:82" s="82" customFormat="1" x14ac:dyDescent="0.25">
      <c r="A236" s="80" t="s">
        <v>1977</v>
      </c>
      <c r="B236" s="80" t="s">
        <v>1978</v>
      </c>
      <c r="C236" s="80" t="s">
        <v>1979</v>
      </c>
      <c r="D236" s="80" t="s">
        <v>973</v>
      </c>
      <c r="E236" s="80" t="s">
        <v>974</v>
      </c>
      <c r="F236" s="80" t="s">
        <v>542</v>
      </c>
      <c r="G236" s="80" t="s">
        <v>1980</v>
      </c>
      <c r="H236" s="80" t="s">
        <v>1981</v>
      </c>
      <c r="I236" s="114" t="s">
        <v>1981</v>
      </c>
      <c r="J236" s="80" t="s">
        <v>2111</v>
      </c>
      <c r="K236" s="80" t="s">
        <v>2111</v>
      </c>
      <c r="L236" s="97">
        <v>697.32837471438722</v>
      </c>
      <c r="M236" s="91">
        <v>6447</v>
      </c>
      <c r="N236" s="81">
        <v>9.2452856269337556</v>
      </c>
      <c r="O236" s="91">
        <v>2748</v>
      </c>
      <c r="P236" s="81">
        <v>2.3231441048034935</v>
      </c>
      <c r="Q236" s="91">
        <v>6384</v>
      </c>
      <c r="R236" s="91">
        <v>276</v>
      </c>
      <c r="S236" s="91">
        <v>111</v>
      </c>
      <c r="T236" s="91">
        <v>281</v>
      </c>
      <c r="U236" s="91">
        <v>231</v>
      </c>
      <c r="V236" s="91">
        <v>155</v>
      </c>
      <c r="W236" s="91">
        <v>157</v>
      </c>
      <c r="X236" s="91">
        <v>180</v>
      </c>
      <c r="Y236" s="91">
        <v>175</v>
      </c>
      <c r="Z236" s="91">
        <v>171</v>
      </c>
      <c r="AA236" s="91">
        <v>234</v>
      </c>
      <c r="AB236" s="91">
        <v>198</v>
      </c>
      <c r="AC236" s="91">
        <v>215</v>
      </c>
      <c r="AD236" s="91">
        <v>165</v>
      </c>
      <c r="AE236" s="91">
        <v>65</v>
      </c>
      <c r="AF236" s="91">
        <v>53</v>
      </c>
      <c r="AG236" s="91">
        <v>81</v>
      </c>
      <c r="AH236" s="81">
        <v>24.308588064046578</v>
      </c>
      <c r="AI236" s="81">
        <v>14.046579330422126</v>
      </c>
      <c r="AJ236" s="81">
        <v>24.854439592430857</v>
      </c>
      <c r="AK236" s="81">
        <v>8.5152838427947604</v>
      </c>
      <c r="AL236" s="81">
        <v>28.275109170305679</v>
      </c>
      <c r="AM236" s="91">
        <v>23697</v>
      </c>
      <c r="AN236" s="91">
        <v>39554</v>
      </c>
      <c r="AO236" s="81">
        <v>56.986899563318779</v>
      </c>
      <c r="AP236" s="91">
        <v>2748</v>
      </c>
      <c r="AQ236" s="91">
        <v>2050</v>
      </c>
      <c r="AR236" s="91">
        <v>2241</v>
      </c>
      <c r="AS236" s="91">
        <v>507</v>
      </c>
      <c r="AT236" s="91">
        <v>184</v>
      </c>
      <c r="AU236" s="91">
        <v>82</v>
      </c>
      <c r="AV236" s="91">
        <v>331</v>
      </c>
      <c r="AW236" s="91">
        <v>289</v>
      </c>
      <c r="AX236" s="91">
        <v>81</v>
      </c>
      <c r="AY236" s="91">
        <v>141</v>
      </c>
      <c r="AZ236" s="91">
        <v>380</v>
      </c>
      <c r="BA236" s="91">
        <v>40</v>
      </c>
      <c r="BB236" s="91">
        <v>70</v>
      </c>
      <c r="BC236" s="91">
        <v>352</v>
      </c>
      <c r="BD236" s="91">
        <v>68</v>
      </c>
      <c r="BE236" s="91">
        <v>0</v>
      </c>
      <c r="BF236" s="91">
        <v>534</v>
      </c>
      <c r="BG236" s="91">
        <v>38</v>
      </c>
      <c r="BH236" s="91">
        <v>0</v>
      </c>
      <c r="BI236" s="81">
        <v>19.723435225618633</v>
      </c>
      <c r="BJ236" s="103">
        <v>4.4000000000000004</v>
      </c>
      <c r="BK236" s="103">
        <v>4.8</v>
      </c>
      <c r="BL236" s="103">
        <v>5.3</v>
      </c>
      <c r="BM236" s="103">
        <v>5</v>
      </c>
      <c r="BN236" s="103">
        <v>5.6</v>
      </c>
      <c r="BO236" s="103">
        <v>4.5</v>
      </c>
      <c r="BP236" s="103">
        <v>4.3</v>
      </c>
      <c r="BQ236" s="103">
        <v>3.7</v>
      </c>
      <c r="BR236" s="103">
        <v>6.1</v>
      </c>
      <c r="BS236" s="103">
        <v>6.5</v>
      </c>
      <c r="BT236" s="103">
        <v>7.5</v>
      </c>
      <c r="BU236" s="103">
        <v>10</v>
      </c>
      <c r="BV236" s="103">
        <v>7.3</v>
      </c>
      <c r="BW236" s="103">
        <v>7.4</v>
      </c>
      <c r="BX236" s="103">
        <v>5.6</v>
      </c>
      <c r="BY236" s="103">
        <v>4.8</v>
      </c>
      <c r="BZ236" s="103">
        <v>3</v>
      </c>
      <c r="CA236" s="103">
        <v>4.2</v>
      </c>
      <c r="CB236" s="103">
        <v>14.5</v>
      </c>
      <c r="CC236" s="103">
        <v>60.499999999999993</v>
      </c>
      <c r="CD236" s="103">
        <v>25</v>
      </c>
    </row>
    <row r="237" spans="1:82" x14ac:dyDescent="0.25">
      <c r="A237" s="69" t="s">
        <v>970</v>
      </c>
      <c r="B237" s="69" t="s">
        <v>971</v>
      </c>
      <c r="C237" s="69" t="s">
        <v>972</v>
      </c>
      <c r="D237" s="69" t="s">
        <v>973</v>
      </c>
      <c r="E237" s="69" t="s">
        <v>974</v>
      </c>
      <c r="F237" s="69" t="s">
        <v>542</v>
      </c>
      <c r="G237" s="69" t="s">
        <v>975</v>
      </c>
      <c r="H237" s="69" t="s">
        <v>976</v>
      </c>
      <c r="I237" s="115" t="s">
        <v>976</v>
      </c>
      <c r="J237" s="69">
        <v>5429044</v>
      </c>
      <c r="K237" s="69" t="s">
        <v>184</v>
      </c>
      <c r="L237" s="98">
        <v>0.56335114509446349</v>
      </c>
      <c r="M237" s="92">
        <v>691</v>
      </c>
      <c r="N237" s="70">
        <v>1226.5884360350988</v>
      </c>
      <c r="O237" s="92">
        <v>284</v>
      </c>
      <c r="P237" s="70">
        <v>2.08</v>
      </c>
      <c r="Q237" s="92">
        <v>592</v>
      </c>
      <c r="R237" s="92">
        <v>22</v>
      </c>
      <c r="S237" s="92">
        <v>23</v>
      </c>
      <c r="T237" s="92">
        <v>34</v>
      </c>
      <c r="U237" s="92">
        <v>33</v>
      </c>
      <c r="V237" s="92">
        <v>4</v>
      </c>
      <c r="W237" s="92">
        <v>27</v>
      </c>
      <c r="X237" s="92">
        <v>0</v>
      </c>
      <c r="Y237" s="92">
        <v>17</v>
      </c>
      <c r="Z237" s="92">
        <v>16</v>
      </c>
      <c r="AA237" s="92">
        <v>26</v>
      </c>
      <c r="AB237" s="92">
        <v>16</v>
      </c>
      <c r="AC237" s="92">
        <v>32</v>
      </c>
      <c r="AD237" s="92">
        <v>20</v>
      </c>
      <c r="AE237" s="92">
        <v>2</v>
      </c>
      <c r="AF237" s="92">
        <v>12</v>
      </c>
      <c r="AG237" s="92">
        <v>0</v>
      </c>
      <c r="AH237" s="70">
        <v>27.816901408450708</v>
      </c>
      <c r="AI237" s="70">
        <v>13.028169014084506</v>
      </c>
      <c r="AJ237" s="70">
        <v>21.12676056338028</v>
      </c>
      <c r="AK237" s="70">
        <v>9.1549295774647899</v>
      </c>
      <c r="AL237" s="70">
        <v>28.87323943661972</v>
      </c>
      <c r="AM237" s="92">
        <v>22040</v>
      </c>
      <c r="AN237" s="92">
        <v>34808</v>
      </c>
      <c r="AO237" s="70">
        <v>56.338028169014088</v>
      </c>
      <c r="AP237" s="92">
        <v>284</v>
      </c>
      <c r="AQ237" s="92">
        <v>114</v>
      </c>
      <c r="AR237" s="92">
        <v>180</v>
      </c>
      <c r="AS237" s="92">
        <v>104</v>
      </c>
      <c r="AT237" s="92">
        <v>0</v>
      </c>
      <c r="AU237" s="92">
        <v>35</v>
      </c>
      <c r="AV237" s="92">
        <v>34</v>
      </c>
      <c r="AW237" s="92">
        <v>23</v>
      </c>
      <c r="AX237" s="92">
        <v>10</v>
      </c>
      <c r="AY237" s="92">
        <v>31</v>
      </c>
      <c r="AZ237" s="92">
        <v>26</v>
      </c>
      <c r="BA237" s="92">
        <v>0</v>
      </c>
      <c r="BB237" s="92">
        <v>7</v>
      </c>
      <c r="BC237" s="92">
        <v>37</v>
      </c>
      <c r="BD237" s="92">
        <v>5</v>
      </c>
      <c r="BE237" s="92">
        <v>0</v>
      </c>
      <c r="BF237" s="92">
        <v>55</v>
      </c>
      <c r="BG237" s="92">
        <v>5</v>
      </c>
      <c r="BH237" s="92">
        <v>6</v>
      </c>
      <c r="BI237" s="70">
        <v>27.464788732394368</v>
      </c>
      <c r="BJ237" s="104">
        <v>7.5</v>
      </c>
      <c r="BK237" s="104">
        <v>4.9000000000000004</v>
      </c>
      <c r="BL237" s="104">
        <v>4.5999999999999996</v>
      </c>
      <c r="BM237" s="104">
        <v>0.6</v>
      </c>
      <c r="BN237" s="104">
        <v>1.2</v>
      </c>
      <c r="BO237" s="104">
        <v>5.4</v>
      </c>
      <c r="BP237" s="104">
        <v>7.4</v>
      </c>
      <c r="BQ237" s="104">
        <v>5.4</v>
      </c>
      <c r="BR237" s="104">
        <v>2.7</v>
      </c>
      <c r="BS237" s="104">
        <v>3.9</v>
      </c>
      <c r="BT237" s="104">
        <v>8.5</v>
      </c>
      <c r="BU237" s="104">
        <v>12.9</v>
      </c>
      <c r="BV237" s="104">
        <v>10</v>
      </c>
      <c r="BW237" s="104">
        <v>1.9</v>
      </c>
      <c r="BX237" s="104">
        <v>7.1</v>
      </c>
      <c r="BY237" s="104">
        <v>4.5999999999999996</v>
      </c>
      <c r="BZ237" s="104">
        <v>1.4</v>
      </c>
      <c r="CA237" s="104">
        <v>10</v>
      </c>
      <c r="CB237" s="104">
        <v>17</v>
      </c>
      <c r="CC237" s="104">
        <v>57.999999999999993</v>
      </c>
      <c r="CD237" s="104">
        <v>25</v>
      </c>
    </row>
    <row r="238" spans="1:82" s="19" customFormat="1" x14ac:dyDescent="0.25">
      <c r="A238" s="75" t="s">
        <v>74</v>
      </c>
      <c r="B238" s="76" t="s">
        <v>2118</v>
      </c>
      <c r="C238" s="75"/>
      <c r="D238" s="75"/>
      <c r="E238" s="75"/>
      <c r="F238" s="75"/>
      <c r="G238" s="75"/>
      <c r="H238" s="75"/>
      <c r="I238" s="116"/>
      <c r="J238" s="75">
        <v>54071</v>
      </c>
      <c r="K238" s="75" t="s">
        <v>73</v>
      </c>
      <c r="L238" s="99">
        <v>697.89172585948165</v>
      </c>
      <c r="M238" s="93">
        <v>7138</v>
      </c>
      <c r="N238" s="77">
        <v>10.227947596325587</v>
      </c>
      <c r="O238" s="93">
        <v>3032</v>
      </c>
      <c r="P238" s="77">
        <v>2.2999999999999998</v>
      </c>
      <c r="Q238" s="93">
        <v>6976</v>
      </c>
      <c r="R238" s="93">
        <v>298</v>
      </c>
      <c r="S238" s="93">
        <v>134</v>
      </c>
      <c r="T238" s="93">
        <v>315</v>
      </c>
      <c r="U238" s="93">
        <v>264</v>
      </c>
      <c r="V238" s="93">
        <v>159</v>
      </c>
      <c r="W238" s="93">
        <v>184</v>
      </c>
      <c r="X238" s="93">
        <v>180</v>
      </c>
      <c r="Y238" s="93">
        <v>192</v>
      </c>
      <c r="Z238" s="93">
        <v>187</v>
      </c>
      <c r="AA238" s="93">
        <v>260</v>
      </c>
      <c r="AB238" s="93">
        <v>214</v>
      </c>
      <c r="AC238" s="93">
        <v>247</v>
      </c>
      <c r="AD238" s="93">
        <v>185</v>
      </c>
      <c r="AE238" s="93">
        <v>67</v>
      </c>
      <c r="AF238" s="93">
        <v>65</v>
      </c>
      <c r="AG238" s="93">
        <v>81</v>
      </c>
      <c r="AH238" s="77">
        <v>24.637203166226911</v>
      </c>
      <c r="AI238" s="77">
        <v>13.951187335092349</v>
      </c>
      <c r="AJ238" s="77">
        <v>24.505277044854882</v>
      </c>
      <c r="AK238" s="77">
        <v>8.5751978891820588</v>
      </c>
      <c r="AL238" s="77">
        <v>28.331134564643801</v>
      </c>
      <c r="AM238" s="93">
        <v>23697</v>
      </c>
      <c r="AN238" s="93">
        <v>39554</v>
      </c>
      <c r="AO238" s="77">
        <v>56.926121372031659</v>
      </c>
      <c r="AP238" s="93">
        <v>3032</v>
      </c>
      <c r="AQ238" s="93">
        <v>2164</v>
      </c>
      <c r="AR238" s="93">
        <v>2421</v>
      </c>
      <c r="AS238" s="93">
        <v>611</v>
      </c>
      <c r="AT238" s="93">
        <v>184</v>
      </c>
      <c r="AU238" s="93">
        <v>117</v>
      </c>
      <c r="AV238" s="93">
        <v>365</v>
      </c>
      <c r="AW238" s="93">
        <v>312</v>
      </c>
      <c r="AX238" s="93">
        <v>91</v>
      </c>
      <c r="AY238" s="93">
        <v>172</v>
      </c>
      <c r="AZ238" s="93">
        <v>406</v>
      </c>
      <c r="BA238" s="93">
        <v>40</v>
      </c>
      <c r="BB238" s="93">
        <v>77</v>
      </c>
      <c r="BC238" s="93">
        <v>389</v>
      </c>
      <c r="BD238" s="93">
        <v>73</v>
      </c>
      <c r="BE238" s="93">
        <v>0</v>
      </c>
      <c r="BF238" s="93">
        <v>589</v>
      </c>
      <c r="BG238" s="93">
        <v>43</v>
      </c>
      <c r="BH238" s="93">
        <v>6</v>
      </c>
      <c r="BI238" s="77">
        <v>20.448548812664907</v>
      </c>
      <c r="BJ238" s="105">
        <v>4.4000000000000004</v>
      </c>
      <c r="BK238" s="105">
        <v>4.8</v>
      </c>
      <c r="BL238" s="105">
        <v>5.3</v>
      </c>
      <c r="BM238" s="105">
        <v>5</v>
      </c>
      <c r="BN238" s="105">
        <v>5.6</v>
      </c>
      <c r="BO238" s="105">
        <v>4.5</v>
      </c>
      <c r="BP238" s="105">
        <v>4.3</v>
      </c>
      <c r="BQ238" s="105">
        <v>3.7</v>
      </c>
      <c r="BR238" s="105">
        <v>6.1</v>
      </c>
      <c r="BS238" s="105">
        <v>6.5</v>
      </c>
      <c r="BT238" s="105">
        <v>7.5</v>
      </c>
      <c r="BU238" s="105">
        <v>10</v>
      </c>
      <c r="BV238" s="105">
        <v>7.3</v>
      </c>
      <c r="BW238" s="105">
        <v>7.4</v>
      </c>
      <c r="BX238" s="105">
        <v>5.6</v>
      </c>
      <c r="BY238" s="105">
        <v>4.8</v>
      </c>
      <c r="BZ238" s="105">
        <v>3</v>
      </c>
      <c r="CA238" s="105">
        <v>4.2</v>
      </c>
      <c r="CB238" s="105">
        <v>14.5</v>
      </c>
      <c r="CC238" s="105">
        <v>60.499999999999993</v>
      </c>
      <c r="CD238" s="105">
        <v>25</v>
      </c>
    </row>
    <row r="239" spans="1:82" s="82" customFormat="1" x14ac:dyDescent="0.25">
      <c r="A239" s="80" t="s">
        <v>2057</v>
      </c>
      <c r="B239" s="80" t="s">
        <v>2058</v>
      </c>
      <c r="C239" s="80" t="s">
        <v>2059</v>
      </c>
      <c r="D239" s="80" t="s">
        <v>662</v>
      </c>
      <c r="E239" s="80" t="s">
        <v>663</v>
      </c>
      <c r="F239" s="80" t="s">
        <v>542</v>
      </c>
      <c r="G239" s="80" t="s">
        <v>2060</v>
      </c>
      <c r="H239" s="80" t="s">
        <v>2061</v>
      </c>
      <c r="I239" s="114" t="s">
        <v>2061</v>
      </c>
      <c r="J239" s="80" t="s">
        <v>2111</v>
      </c>
      <c r="K239" s="80" t="s">
        <v>2111</v>
      </c>
      <c r="L239" s="97">
        <v>133.0167609989617</v>
      </c>
      <c r="M239" s="91">
        <v>4569</v>
      </c>
      <c r="N239" s="81">
        <v>34.349054703231459</v>
      </c>
      <c r="O239" s="91">
        <v>1584</v>
      </c>
      <c r="P239" s="81">
        <v>2.5694444444444446</v>
      </c>
      <c r="Q239" s="91">
        <v>4070</v>
      </c>
      <c r="R239" s="91">
        <v>76</v>
      </c>
      <c r="S239" s="91">
        <v>57</v>
      </c>
      <c r="T239" s="91">
        <v>109</v>
      </c>
      <c r="U239" s="91">
        <v>69</v>
      </c>
      <c r="V239" s="91">
        <v>137</v>
      </c>
      <c r="W239" s="91">
        <v>114</v>
      </c>
      <c r="X239" s="91">
        <v>110</v>
      </c>
      <c r="Y239" s="91">
        <v>110</v>
      </c>
      <c r="Z239" s="91">
        <v>0</v>
      </c>
      <c r="AA239" s="91">
        <v>131</v>
      </c>
      <c r="AB239" s="91">
        <v>205</v>
      </c>
      <c r="AC239" s="91">
        <v>151</v>
      </c>
      <c r="AD239" s="91">
        <v>93</v>
      </c>
      <c r="AE239" s="91">
        <v>88</v>
      </c>
      <c r="AF239" s="91">
        <v>98</v>
      </c>
      <c r="AG239" s="91">
        <v>36</v>
      </c>
      <c r="AH239" s="81">
        <v>15.277777777777779</v>
      </c>
      <c r="AI239" s="81">
        <v>13.005050505050505</v>
      </c>
      <c r="AJ239" s="81">
        <v>21.085858585858585</v>
      </c>
      <c r="AK239" s="81">
        <v>8.2702020202020208</v>
      </c>
      <c r="AL239" s="81">
        <v>42.361111111111107</v>
      </c>
      <c r="AM239" s="91">
        <v>24605</v>
      </c>
      <c r="AN239" s="91">
        <v>45152</v>
      </c>
      <c r="AO239" s="81">
        <v>49.368686868686865</v>
      </c>
      <c r="AP239" s="91">
        <v>1584</v>
      </c>
      <c r="AQ239" s="91">
        <v>329</v>
      </c>
      <c r="AR239" s="91">
        <v>1329</v>
      </c>
      <c r="AS239" s="91">
        <v>255</v>
      </c>
      <c r="AT239" s="91">
        <v>30</v>
      </c>
      <c r="AU239" s="91">
        <v>50</v>
      </c>
      <c r="AV239" s="91">
        <v>136</v>
      </c>
      <c r="AW239" s="91">
        <v>194</v>
      </c>
      <c r="AX239" s="91">
        <v>69</v>
      </c>
      <c r="AY239" s="91">
        <v>57</v>
      </c>
      <c r="AZ239" s="91">
        <v>86</v>
      </c>
      <c r="BA239" s="91">
        <v>112</v>
      </c>
      <c r="BB239" s="91">
        <v>22</v>
      </c>
      <c r="BC239" s="91">
        <v>233</v>
      </c>
      <c r="BD239" s="91">
        <v>29</v>
      </c>
      <c r="BE239" s="91">
        <v>20</v>
      </c>
      <c r="BF239" s="91">
        <v>449</v>
      </c>
      <c r="BG239" s="91">
        <v>17</v>
      </c>
      <c r="BH239" s="91">
        <v>0</v>
      </c>
      <c r="BI239" s="81">
        <v>14.835858585858585</v>
      </c>
      <c r="BJ239" s="103">
        <v>4.5999999999999996</v>
      </c>
      <c r="BK239" s="103">
        <v>5.0999999999999996</v>
      </c>
      <c r="BL239" s="103">
        <v>5.8</v>
      </c>
      <c r="BM239" s="103">
        <v>5.5</v>
      </c>
      <c r="BN239" s="103">
        <v>6.7</v>
      </c>
      <c r="BO239" s="103">
        <v>5.6</v>
      </c>
      <c r="BP239" s="103">
        <v>6</v>
      </c>
      <c r="BQ239" s="103">
        <v>5.8</v>
      </c>
      <c r="BR239" s="103">
        <v>7.6</v>
      </c>
      <c r="BS239" s="103">
        <v>7.3</v>
      </c>
      <c r="BT239" s="103">
        <v>7.9</v>
      </c>
      <c r="BU239" s="103">
        <v>7.7</v>
      </c>
      <c r="BV239" s="103">
        <v>6.5</v>
      </c>
      <c r="BW239" s="103">
        <v>5.4</v>
      </c>
      <c r="BX239" s="103">
        <v>5.2</v>
      </c>
      <c r="BY239" s="103">
        <v>3.2</v>
      </c>
      <c r="BZ239" s="103">
        <v>2.2999999999999998</v>
      </c>
      <c r="CA239" s="103">
        <v>1.8</v>
      </c>
      <c r="CB239" s="103">
        <v>15.5</v>
      </c>
      <c r="CC239" s="103">
        <v>66.599999999999994</v>
      </c>
      <c r="CD239" s="103">
        <v>17.900000000000002</v>
      </c>
    </row>
    <row r="240" spans="1:82" x14ac:dyDescent="0.25">
      <c r="A240" s="69" t="s">
        <v>659</v>
      </c>
      <c r="B240" s="69" t="s">
        <v>660</v>
      </c>
      <c r="C240" s="69" t="s">
        <v>661</v>
      </c>
      <c r="D240" s="69" t="s">
        <v>662</v>
      </c>
      <c r="E240" s="69" t="s">
        <v>663</v>
      </c>
      <c r="F240" s="69" t="s">
        <v>542</v>
      </c>
      <c r="G240" s="69" t="s">
        <v>664</v>
      </c>
      <c r="H240" s="69" t="s">
        <v>665</v>
      </c>
      <c r="I240" s="115" t="s">
        <v>665</v>
      </c>
      <c r="J240" s="69">
        <v>5406004</v>
      </c>
      <c r="K240" s="69" t="s">
        <v>130</v>
      </c>
      <c r="L240" s="98">
        <v>0.40933299118899941</v>
      </c>
      <c r="M240" s="92">
        <v>1119</v>
      </c>
      <c r="N240" s="70">
        <v>2733.7156400455624</v>
      </c>
      <c r="O240" s="92">
        <v>452</v>
      </c>
      <c r="P240" s="70">
        <v>2.34</v>
      </c>
      <c r="Q240" s="92">
        <v>1056</v>
      </c>
      <c r="R240" s="92">
        <v>73</v>
      </c>
      <c r="S240" s="92">
        <v>23</v>
      </c>
      <c r="T240" s="92">
        <v>25</v>
      </c>
      <c r="U240" s="92">
        <v>27</v>
      </c>
      <c r="V240" s="92">
        <v>31</v>
      </c>
      <c r="W240" s="92">
        <v>38</v>
      </c>
      <c r="X240" s="92">
        <v>7</v>
      </c>
      <c r="Y240" s="92">
        <v>36</v>
      </c>
      <c r="Z240" s="92">
        <v>17</v>
      </c>
      <c r="AA240" s="92">
        <v>29</v>
      </c>
      <c r="AB240" s="92">
        <v>38</v>
      </c>
      <c r="AC240" s="92">
        <v>58</v>
      </c>
      <c r="AD240" s="92">
        <v>21</v>
      </c>
      <c r="AE240" s="92">
        <v>12</v>
      </c>
      <c r="AF240" s="92">
        <v>14</v>
      </c>
      <c r="AG240" s="92">
        <v>3</v>
      </c>
      <c r="AH240" s="70">
        <v>26.769911504424783</v>
      </c>
      <c r="AI240" s="70">
        <v>12.831858407079647</v>
      </c>
      <c r="AJ240" s="70">
        <v>21.681415929203538</v>
      </c>
      <c r="AK240" s="70">
        <v>6.4159292035398234</v>
      </c>
      <c r="AL240" s="70">
        <v>32.30088495575221</v>
      </c>
      <c r="AM240" s="92">
        <v>21856</v>
      </c>
      <c r="AN240" s="92">
        <v>40156</v>
      </c>
      <c r="AO240" s="70">
        <v>57.522123893805308</v>
      </c>
      <c r="AP240" s="92">
        <v>452</v>
      </c>
      <c r="AQ240" s="92">
        <v>28</v>
      </c>
      <c r="AR240" s="92">
        <v>321</v>
      </c>
      <c r="AS240" s="92">
        <v>131</v>
      </c>
      <c r="AT240" s="92">
        <v>13</v>
      </c>
      <c r="AU240" s="92">
        <v>15</v>
      </c>
      <c r="AV240" s="92">
        <v>82</v>
      </c>
      <c r="AW240" s="92">
        <v>29</v>
      </c>
      <c r="AX240" s="92">
        <v>44</v>
      </c>
      <c r="AY240" s="92">
        <v>23</v>
      </c>
      <c r="AZ240" s="92">
        <v>44</v>
      </c>
      <c r="BA240" s="92">
        <v>13</v>
      </c>
      <c r="BB240" s="92">
        <v>0</v>
      </c>
      <c r="BC240" s="92">
        <v>56</v>
      </c>
      <c r="BD240" s="92">
        <v>11</v>
      </c>
      <c r="BE240" s="92">
        <v>0</v>
      </c>
      <c r="BF240" s="92">
        <v>100</v>
      </c>
      <c r="BG240" s="92">
        <v>8</v>
      </c>
      <c r="BH240" s="92">
        <v>0</v>
      </c>
      <c r="BI240" s="70">
        <v>23.23008849557522</v>
      </c>
      <c r="BJ240" s="104">
        <v>6.3</v>
      </c>
      <c r="BK240" s="104">
        <v>6.4</v>
      </c>
      <c r="BL240" s="104">
        <v>5.7</v>
      </c>
      <c r="BM240" s="104">
        <v>4.3</v>
      </c>
      <c r="BN240" s="104">
        <v>4.4000000000000004</v>
      </c>
      <c r="BO240" s="104">
        <v>4</v>
      </c>
      <c r="BP240" s="104">
        <v>5</v>
      </c>
      <c r="BQ240" s="104">
        <v>5.3</v>
      </c>
      <c r="BR240" s="104">
        <v>7.1</v>
      </c>
      <c r="BS240" s="104">
        <v>6.8</v>
      </c>
      <c r="BT240" s="104">
        <v>4.5</v>
      </c>
      <c r="BU240" s="104">
        <v>8.1</v>
      </c>
      <c r="BV240" s="104">
        <v>9.3000000000000007</v>
      </c>
      <c r="BW240" s="104">
        <v>9.5</v>
      </c>
      <c r="BX240" s="104">
        <v>5</v>
      </c>
      <c r="BY240" s="104">
        <v>3.6</v>
      </c>
      <c r="BZ240" s="104">
        <v>3</v>
      </c>
      <c r="CA240" s="104">
        <v>1.8</v>
      </c>
      <c r="CB240" s="104">
        <v>18.399999999999999</v>
      </c>
      <c r="CC240" s="104">
        <v>58.8</v>
      </c>
      <c r="CD240" s="104">
        <v>22.900000000000002</v>
      </c>
    </row>
    <row r="241" spans="1:82" x14ac:dyDescent="0.25">
      <c r="A241" s="69" t="s">
        <v>1581</v>
      </c>
      <c r="B241" s="69" t="s">
        <v>1582</v>
      </c>
      <c r="C241" s="69" t="s">
        <v>1583</v>
      </c>
      <c r="D241" s="69" t="s">
        <v>662</v>
      </c>
      <c r="E241" s="69" t="s">
        <v>663</v>
      </c>
      <c r="F241" s="69" t="s">
        <v>542</v>
      </c>
      <c r="G241" s="69" t="s">
        <v>1584</v>
      </c>
      <c r="H241" s="69" t="s">
        <v>1585</v>
      </c>
      <c r="I241" s="115" t="s">
        <v>1585</v>
      </c>
      <c r="J241" s="69">
        <v>5471356</v>
      </c>
      <c r="K241" s="69" t="s">
        <v>298</v>
      </c>
      <c r="L241" s="98">
        <v>1.0256125133194001</v>
      </c>
      <c r="M241" s="92">
        <v>1839</v>
      </c>
      <c r="N241" s="70">
        <v>1793.0748466085572</v>
      </c>
      <c r="O241" s="92">
        <v>832</v>
      </c>
      <c r="P241" s="70">
        <v>2.21</v>
      </c>
      <c r="Q241" s="92">
        <v>1839</v>
      </c>
      <c r="R241" s="92">
        <v>39</v>
      </c>
      <c r="S241" s="92">
        <v>74</v>
      </c>
      <c r="T241" s="92">
        <v>30</v>
      </c>
      <c r="U241" s="92">
        <v>42</v>
      </c>
      <c r="V241" s="92">
        <v>54</v>
      </c>
      <c r="W241" s="92">
        <v>69</v>
      </c>
      <c r="X241" s="92">
        <v>32</v>
      </c>
      <c r="Y241" s="92">
        <v>50</v>
      </c>
      <c r="Z241" s="92">
        <v>40</v>
      </c>
      <c r="AA241" s="92">
        <v>44</v>
      </c>
      <c r="AB241" s="92">
        <v>104</v>
      </c>
      <c r="AC241" s="92">
        <v>85</v>
      </c>
      <c r="AD241" s="92">
        <v>62</v>
      </c>
      <c r="AE241" s="92">
        <v>42</v>
      </c>
      <c r="AF241" s="92">
        <v>53</v>
      </c>
      <c r="AG241" s="92">
        <v>12</v>
      </c>
      <c r="AH241" s="70">
        <v>17.1875</v>
      </c>
      <c r="AI241" s="70">
        <v>11.538461538461538</v>
      </c>
      <c r="AJ241" s="70">
        <v>22.956730769230766</v>
      </c>
      <c r="AK241" s="70">
        <v>5.2884615384615383</v>
      </c>
      <c r="AL241" s="70">
        <v>43.028846153846153</v>
      </c>
      <c r="AM241" s="92">
        <v>28041</v>
      </c>
      <c r="AN241" s="92">
        <v>47941</v>
      </c>
      <c r="AO241" s="70">
        <v>46.875</v>
      </c>
      <c r="AP241" s="92">
        <v>832</v>
      </c>
      <c r="AQ241" s="92">
        <v>169</v>
      </c>
      <c r="AR241" s="92">
        <v>690</v>
      </c>
      <c r="AS241" s="92">
        <v>142</v>
      </c>
      <c r="AT241" s="92">
        <v>15</v>
      </c>
      <c r="AU241" s="92">
        <v>27</v>
      </c>
      <c r="AV241" s="92">
        <v>88</v>
      </c>
      <c r="AW241" s="92">
        <v>61</v>
      </c>
      <c r="AX241" s="92">
        <v>42</v>
      </c>
      <c r="AY241" s="92">
        <v>62</v>
      </c>
      <c r="AZ241" s="92">
        <v>68</v>
      </c>
      <c r="BA241" s="92">
        <v>34</v>
      </c>
      <c r="BB241" s="92">
        <v>20</v>
      </c>
      <c r="BC241" s="92">
        <v>135</v>
      </c>
      <c r="BD241" s="92">
        <v>8</v>
      </c>
      <c r="BE241" s="92">
        <v>5</v>
      </c>
      <c r="BF241" s="92">
        <v>254</v>
      </c>
      <c r="BG241" s="92">
        <v>0</v>
      </c>
      <c r="BH241" s="92">
        <v>0</v>
      </c>
      <c r="BI241" s="70">
        <v>21.033653846153847</v>
      </c>
      <c r="BJ241" s="104">
        <v>3.2</v>
      </c>
      <c r="BK241" s="104">
        <v>6.1</v>
      </c>
      <c r="BL241" s="104">
        <v>3.7</v>
      </c>
      <c r="BM241" s="104">
        <v>5.0999999999999996</v>
      </c>
      <c r="BN241" s="104">
        <v>4.5999999999999996</v>
      </c>
      <c r="BO241" s="104">
        <v>5.2</v>
      </c>
      <c r="BP241" s="104">
        <v>6.3</v>
      </c>
      <c r="BQ241" s="104">
        <v>4.5</v>
      </c>
      <c r="BR241" s="104">
        <v>5.9</v>
      </c>
      <c r="BS241" s="104">
        <v>6.6</v>
      </c>
      <c r="BT241" s="104">
        <v>10.9</v>
      </c>
      <c r="BU241" s="104">
        <v>8.3000000000000007</v>
      </c>
      <c r="BV241" s="104">
        <v>8</v>
      </c>
      <c r="BW241" s="104">
        <v>5.8</v>
      </c>
      <c r="BX241" s="104">
        <v>5.2</v>
      </c>
      <c r="BY241" s="104">
        <v>4.2</v>
      </c>
      <c r="BZ241" s="104">
        <v>2.2999999999999998</v>
      </c>
      <c r="CA241" s="104">
        <v>4</v>
      </c>
      <c r="CB241" s="104">
        <v>13</v>
      </c>
      <c r="CC241" s="104">
        <v>65.400000000000006</v>
      </c>
      <c r="CD241" s="104">
        <v>21.5</v>
      </c>
    </row>
    <row r="242" spans="1:82" s="19" customFormat="1" x14ac:dyDescent="0.25">
      <c r="A242" s="75" t="s">
        <v>76</v>
      </c>
      <c r="B242" s="76" t="s">
        <v>2118</v>
      </c>
      <c r="C242" s="75"/>
      <c r="D242" s="75"/>
      <c r="E242" s="75"/>
      <c r="F242" s="75"/>
      <c r="G242" s="75"/>
      <c r="H242" s="75"/>
      <c r="I242" s="116"/>
      <c r="J242" s="75">
        <v>54073</v>
      </c>
      <c r="K242" s="75" t="s">
        <v>75</v>
      </c>
      <c r="L242" s="99">
        <v>134.45170650347009</v>
      </c>
      <c r="M242" s="93">
        <v>7527</v>
      </c>
      <c r="N242" s="77">
        <v>55.982926477811077</v>
      </c>
      <c r="O242" s="93">
        <v>2868</v>
      </c>
      <c r="P242" s="77">
        <v>2.4300000000000002</v>
      </c>
      <c r="Q242" s="93">
        <v>6965</v>
      </c>
      <c r="R242" s="93">
        <v>188</v>
      </c>
      <c r="S242" s="93">
        <v>154</v>
      </c>
      <c r="T242" s="93">
        <v>164</v>
      </c>
      <c r="U242" s="93">
        <v>138</v>
      </c>
      <c r="V242" s="93">
        <v>222</v>
      </c>
      <c r="W242" s="93">
        <v>221</v>
      </c>
      <c r="X242" s="93">
        <v>149</v>
      </c>
      <c r="Y242" s="93">
        <v>196</v>
      </c>
      <c r="Z242" s="93">
        <v>57</v>
      </c>
      <c r="AA242" s="93">
        <v>204</v>
      </c>
      <c r="AB242" s="93">
        <v>347</v>
      </c>
      <c r="AC242" s="93">
        <v>294</v>
      </c>
      <c r="AD242" s="93">
        <v>176</v>
      </c>
      <c r="AE242" s="93">
        <v>142</v>
      </c>
      <c r="AF242" s="93">
        <v>165</v>
      </c>
      <c r="AG242" s="93">
        <v>51</v>
      </c>
      <c r="AH242" s="77">
        <v>17.642956764295675</v>
      </c>
      <c r="AI242" s="77">
        <v>12.552301255230125</v>
      </c>
      <c r="AJ242" s="77">
        <v>21.722454672245465</v>
      </c>
      <c r="AK242" s="77">
        <v>7.1129707112970717</v>
      </c>
      <c r="AL242" s="77">
        <v>40.969316596931662</v>
      </c>
      <c r="AM242" s="93">
        <v>24605</v>
      </c>
      <c r="AN242" s="93">
        <v>45152</v>
      </c>
      <c r="AO242" s="77">
        <v>49.930264993026505</v>
      </c>
      <c r="AP242" s="93">
        <v>2868</v>
      </c>
      <c r="AQ242" s="93">
        <v>526</v>
      </c>
      <c r="AR242" s="93">
        <v>2340</v>
      </c>
      <c r="AS242" s="93">
        <v>528</v>
      </c>
      <c r="AT242" s="93">
        <v>58</v>
      </c>
      <c r="AU242" s="93">
        <v>92</v>
      </c>
      <c r="AV242" s="93">
        <v>306</v>
      </c>
      <c r="AW242" s="93">
        <v>284</v>
      </c>
      <c r="AX242" s="93">
        <v>155</v>
      </c>
      <c r="AY242" s="93">
        <v>142</v>
      </c>
      <c r="AZ242" s="93">
        <v>198</v>
      </c>
      <c r="BA242" s="93">
        <v>159</v>
      </c>
      <c r="BB242" s="93">
        <v>42</v>
      </c>
      <c r="BC242" s="93">
        <v>424</v>
      </c>
      <c r="BD242" s="93">
        <v>48</v>
      </c>
      <c r="BE242" s="93">
        <v>25</v>
      </c>
      <c r="BF242" s="93">
        <v>803</v>
      </c>
      <c r="BG242" s="93">
        <v>25</v>
      </c>
      <c r="BH242" s="93">
        <v>0</v>
      </c>
      <c r="BI242" s="77">
        <v>17.956764295676429</v>
      </c>
      <c r="BJ242" s="105">
        <v>4.5999999999999996</v>
      </c>
      <c r="BK242" s="105">
        <v>5.0999999999999996</v>
      </c>
      <c r="BL242" s="105">
        <v>5.8</v>
      </c>
      <c r="BM242" s="105">
        <v>5.5</v>
      </c>
      <c r="BN242" s="105">
        <v>6.7</v>
      </c>
      <c r="BO242" s="105">
        <v>5.6</v>
      </c>
      <c r="BP242" s="105">
        <v>6</v>
      </c>
      <c r="BQ242" s="105">
        <v>5.8</v>
      </c>
      <c r="BR242" s="105">
        <v>7.6</v>
      </c>
      <c r="BS242" s="105">
        <v>7.3</v>
      </c>
      <c r="BT242" s="105">
        <v>7.9</v>
      </c>
      <c r="BU242" s="105">
        <v>7.7</v>
      </c>
      <c r="BV242" s="105">
        <v>6.5</v>
      </c>
      <c r="BW242" s="105">
        <v>5.4</v>
      </c>
      <c r="BX242" s="105">
        <v>5.2</v>
      </c>
      <c r="BY242" s="105">
        <v>3.2</v>
      </c>
      <c r="BZ242" s="105">
        <v>2.2999999999999998</v>
      </c>
      <c r="CA242" s="105">
        <v>1.8</v>
      </c>
      <c r="CB242" s="105">
        <v>15.5</v>
      </c>
      <c r="CC242" s="105">
        <v>66.599999999999994</v>
      </c>
      <c r="CD242" s="105">
        <v>17.900000000000002</v>
      </c>
    </row>
    <row r="243" spans="1:82" s="82" customFormat="1" x14ac:dyDescent="0.25">
      <c r="A243" s="80" t="s">
        <v>2082</v>
      </c>
      <c r="B243" s="80" t="s">
        <v>2083</v>
      </c>
      <c r="C243" s="80" t="s">
        <v>2084</v>
      </c>
      <c r="D243" s="80" t="s">
        <v>886</v>
      </c>
      <c r="E243" s="80" t="s">
        <v>887</v>
      </c>
      <c r="F243" s="80" t="s">
        <v>542</v>
      </c>
      <c r="G243" s="80" t="s">
        <v>2085</v>
      </c>
      <c r="H243" s="80" t="s">
        <v>2086</v>
      </c>
      <c r="I243" s="114" t="s">
        <v>2086</v>
      </c>
      <c r="J243" s="80" t="s">
        <v>2111</v>
      </c>
      <c r="K243" s="80" t="s">
        <v>2111</v>
      </c>
      <c r="L243" s="97">
        <v>937.768538281264</v>
      </c>
      <c r="M243" s="91">
        <v>6944</v>
      </c>
      <c r="N243" s="81">
        <v>7.4048122927294164</v>
      </c>
      <c r="O243" s="91">
        <v>2971</v>
      </c>
      <c r="P243" s="81">
        <v>2.2558061258835407</v>
      </c>
      <c r="Q243" s="91">
        <v>6702</v>
      </c>
      <c r="R243" s="91">
        <v>170</v>
      </c>
      <c r="S243" s="91">
        <v>145</v>
      </c>
      <c r="T243" s="91">
        <v>317</v>
      </c>
      <c r="U243" s="91">
        <v>254</v>
      </c>
      <c r="V243" s="91">
        <v>254</v>
      </c>
      <c r="W243" s="91">
        <v>208</v>
      </c>
      <c r="X243" s="91">
        <v>119</v>
      </c>
      <c r="Y243" s="91">
        <v>133</v>
      </c>
      <c r="Z243" s="91">
        <v>163</v>
      </c>
      <c r="AA243" s="91">
        <v>210</v>
      </c>
      <c r="AB243" s="91">
        <v>313</v>
      </c>
      <c r="AC243" s="91">
        <v>280</v>
      </c>
      <c r="AD243" s="91">
        <v>198</v>
      </c>
      <c r="AE243" s="91">
        <v>131</v>
      </c>
      <c r="AF243" s="91">
        <v>45</v>
      </c>
      <c r="AG243" s="91">
        <v>31</v>
      </c>
      <c r="AH243" s="81">
        <v>21.272298889262874</v>
      </c>
      <c r="AI243" s="81">
        <v>17.098619993268262</v>
      </c>
      <c r="AJ243" s="81">
        <v>20.969370582295525</v>
      </c>
      <c r="AK243" s="81">
        <v>7.0683271625715252</v>
      </c>
      <c r="AL243" s="81">
        <v>33.591383372601818</v>
      </c>
      <c r="AM243" s="91">
        <v>23219</v>
      </c>
      <c r="AN243" s="91">
        <v>37111</v>
      </c>
      <c r="AO243" s="81">
        <v>53.85392123864019</v>
      </c>
      <c r="AP243" s="91">
        <v>2971</v>
      </c>
      <c r="AQ243" s="91">
        <v>4957</v>
      </c>
      <c r="AR243" s="91">
        <v>2565</v>
      </c>
      <c r="AS243" s="91">
        <v>406</v>
      </c>
      <c r="AT243" s="91">
        <v>185</v>
      </c>
      <c r="AU243" s="91">
        <v>136</v>
      </c>
      <c r="AV243" s="91">
        <v>222</v>
      </c>
      <c r="AW243" s="91">
        <v>425</v>
      </c>
      <c r="AX243" s="91">
        <v>107</v>
      </c>
      <c r="AY243" s="91">
        <v>153</v>
      </c>
      <c r="AZ243" s="91">
        <v>268</v>
      </c>
      <c r="BA243" s="91">
        <v>98</v>
      </c>
      <c r="BB243" s="91">
        <v>39</v>
      </c>
      <c r="BC243" s="91">
        <v>479</v>
      </c>
      <c r="BD243" s="91">
        <v>16</v>
      </c>
      <c r="BE243" s="91">
        <v>20</v>
      </c>
      <c r="BF243" s="91">
        <v>652</v>
      </c>
      <c r="BG243" s="91">
        <v>16</v>
      </c>
      <c r="BH243" s="91">
        <v>0</v>
      </c>
      <c r="BI243" s="81">
        <v>14.607876135981151</v>
      </c>
      <c r="BJ243" s="103">
        <v>5</v>
      </c>
      <c r="BK243" s="103">
        <v>4.4000000000000004</v>
      </c>
      <c r="BL243" s="103">
        <v>4.9000000000000004</v>
      </c>
      <c r="BM243" s="103">
        <v>4.3</v>
      </c>
      <c r="BN243" s="103">
        <v>5</v>
      </c>
      <c r="BO243" s="103">
        <v>5.3</v>
      </c>
      <c r="BP243" s="103">
        <v>5.4</v>
      </c>
      <c r="BQ243" s="103">
        <v>6.6</v>
      </c>
      <c r="BR243" s="103">
        <v>4.3</v>
      </c>
      <c r="BS243" s="103">
        <v>6.6</v>
      </c>
      <c r="BT243" s="103">
        <v>7.7</v>
      </c>
      <c r="BU243" s="103">
        <v>8.1</v>
      </c>
      <c r="BV243" s="103">
        <v>9.1</v>
      </c>
      <c r="BW243" s="103">
        <v>8.8000000000000007</v>
      </c>
      <c r="BX243" s="103">
        <v>5.0999999999999996</v>
      </c>
      <c r="BY243" s="103">
        <v>5.0999999999999996</v>
      </c>
      <c r="BZ243" s="103">
        <v>2.4</v>
      </c>
      <c r="CA243" s="103">
        <v>1.8</v>
      </c>
      <c r="CB243" s="103">
        <v>14.3</v>
      </c>
      <c r="CC243" s="103">
        <v>62.400000000000006</v>
      </c>
      <c r="CD243" s="103">
        <v>23.2</v>
      </c>
    </row>
    <row r="244" spans="1:82" x14ac:dyDescent="0.25">
      <c r="A244" s="69" t="s">
        <v>883</v>
      </c>
      <c r="B244" s="69" t="s">
        <v>884</v>
      </c>
      <c r="C244" s="69" t="s">
        <v>885</v>
      </c>
      <c r="D244" s="69" t="s">
        <v>886</v>
      </c>
      <c r="E244" s="69" t="s">
        <v>887</v>
      </c>
      <c r="F244" s="69" t="s">
        <v>542</v>
      </c>
      <c r="G244" s="69" t="s">
        <v>888</v>
      </c>
      <c r="H244" s="69" t="s">
        <v>889</v>
      </c>
      <c r="I244" s="115" t="s">
        <v>889</v>
      </c>
      <c r="J244" s="69">
        <v>5422852</v>
      </c>
      <c r="K244" s="69" t="s">
        <v>168</v>
      </c>
      <c r="L244" s="98">
        <v>0.57171139009904581</v>
      </c>
      <c r="M244" s="92">
        <v>260</v>
      </c>
      <c r="N244" s="70">
        <v>454.77491703454859</v>
      </c>
      <c r="O244" s="92">
        <v>101</v>
      </c>
      <c r="P244" s="70">
        <v>2.57</v>
      </c>
      <c r="Q244" s="92">
        <v>260</v>
      </c>
      <c r="R244" s="92">
        <v>11</v>
      </c>
      <c r="S244" s="92">
        <v>0</v>
      </c>
      <c r="T244" s="92">
        <v>5</v>
      </c>
      <c r="U244" s="92">
        <v>10</v>
      </c>
      <c r="V244" s="92">
        <v>7</v>
      </c>
      <c r="W244" s="92">
        <v>19</v>
      </c>
      <c r="X244" s="92">
        <v>11</v>
      </c>
      <c r="Y244" s="92">
        <v>2</v>
      </c>
      <c r="Z244" s="92">
        <v>7</v>
      </c>
      <c r="AA244" s="92">
        <v>8</v>
      </c>
      <c r="AB244" s="92">
        <v>11</v>
      </c>
      <c r="AC244" s="92">
        <v>4</v>
      </c>
      <c r="AD244" s="92">
        <v>0</v>
      </c>
      <c r="AE244" s="92">
        <v>0</v>
      </c>
      <c r="AF244" s="92">
        <v>6</v>
      </c>
      <c r="AG244" s="92">
        <v>0</v>
      </c>
      <c r="AH244" s="70">
        <v>15.841584158415841</v>
      </c>
      <c r="AI244" s="70">
        <v>16.831683168316832</v>
      </c>
      <c r="AJ244" s="70">
        <v>38.613861386138616</v>
      </c>
      <c r="AK244" s="70">
        <v>7.9207920792079207</v>
      </c>
      <c r="AL244" s="70">
        <v>20.792079207920793</v>
      </c>
      <c r="AM244" s="92">
        <v>19804</v>
      </c>
      <c r="AN244" s="92">
        <v>33750</v>
      </c>
      <c r="AO244" s="70">
        <v>64.356435643564353</v>
      </c>
      <c r="AP244" s="92">
        <v>101</v>
      </c>
      <c r="AQ244" s="92">
        <v>63</v>
      </c>
      <c r="AR244" s="92">
        <v>66</v>
      </c>
      <c r="AS244" s="92">
        <v>35</v>
      </c>
      <c r="AT244" s="92">
        <v>5</v>
      </c>
      <c r="AU244" s="92">
        <v>2</v>
      </c>
      <c r="AV244" s="92">
        <v>9</v>
      </c>
      <c r="AW244" s="92">
        <v>17</v>
      </c>
      <c r="AX244" s="92">
        <v>11</v>
      </c>
      <c r="AY244" s="92">
        <v>6</v>
      </c>
      <c r="AZ244" s="92">
        <v>9</v>
      </c>
      <c r="BA244" s="92">
        <v>2</v>
      </c>
      <c r="BB244" s="92">
        <v>9</v>
      </c>
      <c r="BC244" s="92">
        <v>17</v>
      </c>
      <c r="BD244" s="92">
        <v>0</v>
      </c>
      <c r="BE244" s="92">
        <v>2</v>
      </c>
      <c r="BF244" s="92">
        <v>10</v>
      </c>
      <c r="BG244" s="92">
        <v>0</v>
      </c>
      <c r="BH244" s="92">
        <v>0</v>
      </c>
      <c r="BI244" s="70">
        <v>25.742574257425744</v>
      </c>
      <c r="BJ244" s="104">
        <v>1.5</v>
      </c>
      <c r="BK244" s="104">
        <v>13.8</v>
      </c>
      <c r="BL244" s="104">
        <v>4.5999999999999996</v>
      </c>
      <c r="BM244" s="104">
        <v>7.3</v>
      </c>
      <c r="BN244" s="104">
        <v>15</v>
      </c>
      <c r="BO244" s="104">
        <v>5</v>
      </c>
      <c r="BP244" s="104">
        <v>6.2</v>
      </c>
      <c r="BQ244" s="104">
        <v>6.5</v>
      </c>
      <c r="BR244" s="104">
        <v>5.4</v>
      </c>
      <c r="BS244" s="104">
        <v>10</v>
      </c>
      <c r="BT244" s="104">
        <v>5.8</v>
      </c>
      <c r="BU244" s="104">
        <v>1.5</v>
      </c>
      <c r="BV244" s="104">
        <v>2.7</v>
      </c>
      <c r="BW244" s="104">
        <v>6.2</v>
      </c>
      <c r="BX244" s="104">
        <v>4.2</v>
      </c>
      <c r="BY244" s="104">
        <v>2.7</v>
      </c>
      <c r="BZ244" s="104">
        <v>1.5</v>
      </c>
      <c r="CA244" s="104">
        <v>0</v>
      </c>
      <c r="CB244" s="104">
        <v>19.899999999999999</v>
      </c>
      <c r="CC244" s="104">
        <v>65.399999999999991</v>
      </c>
      <c r="CD244" s="104">
        <v>14.600000000000001</v>
      </c>
    </row>
    <row r="245" spans="1:82" x14ac:dyDescent="0.25">
      <c r="A245" s="69" t="s">
        <v>1099</v>
      </c>
      <c r="B245" s="69" t="s">
        <v>1100</v>
      </c>
      <c r="C245" s="69" t="s">
        <v>1101</v>
      </c>
      <c r="D245" s="69" t="s">
        <v>886</v>
      </c>
      <c r="E245" s="69" t="s">
        <v>887</v>
      </c>
      <c r="F245" s="69" t="s">
        <v>542</v>
      </c>
      <c r="G245" s="69" t="s">
        <v>1102</v>
      </c>
      <c r="H245" s="69" t="s">
        <v>1103</v>
      </c>
      <c r="I245" s="115" t="s">
        <v>1103</v>
      </c>
      <c r="J245" s="69">
        <v>5437372</v>
      </c>
      <c r="K245" s="69" t="s">
        <v>207</v>
      </c>
      <c r="L245" s="98">
        <v>0.3588465276439109</v>
      </c>
      <c r="M245" s="92">
        <v>222</v>
      </c>
      <c r="N245" s="70">
        <v>618.6488732595293</v>
      </c>
      <c r="O245" s="92">
        <v>99</v>
      </c>
      <c r="P245" s="70">
        <v>2.2400000000000002</v>
      </c>
      <c r="Q245" s="92">
        <v>222</v>
      </c>
      <c r="R245" s="92">
        <v>16</v>
      </c>
      <c r="S245" s="92">
        <v>15</v>
      </c>
      <c r="T245" s="92">
        <v>16</v>
      </c>
      <c r="U245" s="92">
        <v>0</v>
      </c>
      <c r="V245" s="92">
        <v>12</v>
      </c>
      <c r="W245" s="92">
        <v>10</v>
      </c>
      <c r="X245" s="92">
        <v>3</v>
      </c>
      <c r="Y245" s="92">
        <v>10</v>
      </c>
      <c r="Z245" s="92">
        <v>3</v>
      </c>
      <c r="AA245" s="92">
        <v>7</v>
      </c>
      <c r="AB245" s="92">
        <v>1</v>
      </c>
      <c r="AC245" s="92">
        <v>6</v>
      </c>
      <c r="AD245" s="92">
        <v>0</v>
      </c>
      <c r="AE245" s="92">
        <v>0</v>
      </c>
      <c r="AF245" s="92">
        <v>0</v>
      </c>
      <c r="AG245" s="92">
        <v>0</v>
      </c>
      <c r="AH245" s="70">
        <v>47.474747474747474</v>
      </c>
      <c r="AI245" s="70">
        <v>12.121212121212121</v>
      </c>
      <c r="AJ245" s="70">
        <v>26.262626262626267</v>
      </c>
      <c r="AK245" s="70">
        <v>7.0707070707070701</v>
      </c>
      <c r="AL245" s="70">
        <v>7.0707070707070701</v>
      </c>
      <c r="AM245" s="92">
        <v>12956</v>
      </c>
      <c r="AN245" s="92">
        <v>25781</v>
      </c>
      <c r="AO245" s="70">
        <v>82.828282828282823</v>
      </c>
      <c r="AP245" s="92">
        <v>99</v>
      </c>
      <c r="AQ245" s="92">
        <v>51</v>
      </c>
      <c r="AR245" s="92">
        <v>65</v>
      </c>
      <c r="AS245" s="92">
        <v>34</v>
      </c>
      <c r="AT245" s="92">
        <v>21</v>
      </c>
      <c r="AU245" s="92">
        <v>0</v>
      </c>
      <c r="AV245" s="92">
        <v>19</v>
      </c>
      <c r="AW245" s="92">
        <v>10</v>
      </c>
      <c r="AX245" s="92">
        <v>7</v>
      </c>
      <c r="AY245" s="92">
        <v>2</v>
      </c>
      <c r="AZ245" s="92">
        <v>11</v>
      </c>
      <c r="BA245" s="92">
        <v>0</v>
      </c>
      <c r="BB245" s="92">
        <v>2</v>
      </c>
      <c r="BC245" s="92">
        <v>5</v>
      </c>
      <c r="BD245" s="92">
        <v>3</v>
      </c>
      <c r="BE245" s="92">
        <v>0</v>
      </c>
      <c r="BF245" s="92">
        <v>6</v>
      </c>
      <c r="BG245" s="92">
        <v>0</v>
      </c>
      <c r="BH245" s="92">
        <v>0</v>
      </c>
      <c r="BI245" s="70">
        <v>23.232323232323232</v>
      </c>
      <c r="BJ245" s="104">
        <v>5.9</v>
      </c>
      <c r="BK245" s="104">
        <v>2.7</v>
      </c>
      <c r="BL245" s="104">
        <v>10.8</v>
      </c>
      <c r="BM245" s="104">
        <v>5.9</v>
      </c>
      <c r="BN245" s="104">
        <v>5</v>
      </c>
      <c r="BO245" s="104">
        <v>3.2</v>
      </c>
      <c r="BP245" s="104">
        <v>11.3</v>
      </c>
      <c r="BQ245" s="104">
        <v>9.9</v>
      </c>
      <c r="BR245" s="104">
        <v>7.2</v>
      </c>
      <c r="BS245" s="104">
        <v>2.7</v>
      </c>
      <c r="BT245" s="104">
        <v>9</v>
      </c>
      <c r="BU245" s="104">
        <v>2.2999999999999998</v>
      </c>
      <c r="BV245" s="104">
        <v>4.0999999999999996</v>
      </c>
      <c r="BW245" s="104">
        <v>4.0999999999999996</v>
      </c>
      <c r="BX245" s="104">
        <v>5.4</v>
      </c>
      <c r="BY245" s="104">
        <v>5.4</v>
      </c>
      <c r="BZ245" s="104">
        <v>4.5</v>
      </c>
      <c r="CA245" s="104">
        <v>0.9</v>
      </c>
      <c r="CB245" s="104">
        <v>19.400000000000002</v>
      </c>
      <c r="CC245" s="104">
        <v>60.600000000000009</v>
      </c>
      <c r="CD245" s="104">
        <v>20.299999999999997</v>
      </c>
    </row>
    <row r="246" spans="1:82" x14ac:dyDescent="0.25">
      <c r="A246" s="69" t="s">
        <v>1237</v>
      </c>
      <c r="B246" s="69" t="s">
        <v>1238</v>
      </c>
      <c r="C246" s="69" t="s">
        <v>1239</v>
      </c>
      <c r="D246" s="69" t="s">
        <v>886</v>
      </c>
      <c r="E246" s="69" t="s">
        <v>887</v>
      </c>
      <c r="F246" s="69" t="s">
        <v>542</v>
      </c>
      <c r="G246" s="69" t="s">
        <v>1240</v>
      </c>
      <c r="H246" s="69" t="s">
        <v>1241</v>
      </c>
      <c r="I246" s="115" t="s">
        <v>1241</v>
      </c>
      <c r="J246" s="69">
        <v>5451676</v>
      </c>
      <c r="K246" s="69" t="s">
        <v>233</v>
      </c>
      <c r="L246" s="98">
        <v>2.4454411820101085</v>
      </c>
      <c r="M246" s="92">
        <v>1148</v>
      </c>
      <c r="N246" s="70">
        <v>469.44494451359679</v>
      </c>
      <c r="O246" s="92">
        <v>476</v>
      </c>
      <c r="P246" s="70">
        <v>2.29</v>
      </c>
      <c r="Q246" s="92">
        <v>1091</v>
      </c>
      <c r="R246" s="92">
        <v>106</v>
      </c>
      <c r="S246" s="92">
        <v>44</v>
      </c>
      <c r="T246" s="92">
        <v>18</v>
      </c>
      <c r="U246" s="92">
        <v>60</v>
      </c>
      <c r="V246" s="92">
        <v>51</v>
      </c>
      <c r="W246" s="92">
        <v>13</v>
      </c>
      <c r="X246" s="92">
        <v>32</v>
      </c>
      <c r="Y246" s="92">
        <v>16</v>
      </c>
      <c r="Z246" s="92">
        <v>28</v>
      </c>
      <c r="AA246" s="92">
        <v>24</v>
      </c>
      <c r="AB246" s="92">
        <v>17</v>
      </c>
      <c r="AC246" s="92">
        <v>21</v>
      </c>
      <c r="AD246" s="92">
        <v>20</v>
      </c>
      <c r="AE246" s="92">
        <v>6</v>
      </c>
      <c r="AF246" s="92">
        <v>18</v>
      </c>
      <c r="AG246" s="92">
        <v>2</v>
      </c>
      <c r="AH246" s="70">
        <v>35.294117647058826</v>
      </c>
      <c r="AI246" s="70">
        <v>23.319327731092436</v>
      </c>
      <c r="AJ246" s="70">
        <v>18.69747899159664</v>
      </c>
      <c r="AK246" s="70">
        <v>5.0420168067226889</v>
      </c>
      <c r="AL246" s="70">
        <v>17.647058823529413</v>
      </c>
      <c r="AM246" s="92">
        <v>17850</v>
      </c>
      <c r="AN246" s="92">
        <v>25833</v>
      </c>
      <c r="AO246" s="70">
        <v>71.428571428571431</v>
      </c>
      <c r="AP246" s="92">
        <v>476</v>
      </c>
      <c r="AQ246" s="92">
        <v>185</v>
      </c>
      <c r="AR246" s="92">
        <v>284</v>
      </c>
      <c r="AS246" s="92">
        <v>192</v>
      </c>
      <c r="AT246" s="92">
        <v>0</v>
      </c>
      <c r="AU246" s="92">
        <v>47</v>
      </c>
      <c r="AV246" s="92">
        <v>109</v>
      </c>
      <c r="AW246" s="92">
        <v>28</v>
      </c>
      <c r="AX246" s="92">
        <v>27</v>
      </c>
      <c r="AY246" s="92">
        <v>51</v>
      </c>
      <c r="AZ246" s="92">
        <v>30</v>
      </c>
      <c r="BA246" s="92">
        <v>46</v>
      </c>
      <c r="BB246" s="92">
        <v>0</v>
      </c>
      <c r="BC246" s="92">
        <v>29</v>
      </c>
      <c r="BD246" s="92">
        <v>3</v>
      </c>
      <c r="BE246" s="92">
        <v>5</v>
      </c>
      <c r="BF246" s="92">
        <v>65</v>
      </c>
      <c r="BG246" s="92">
        <v>0</v>
      </c>
      <c r="BH246" s="92">
        <v>0</v>
      </c>
      <c r="BI246" s="70">
        <v>34.663865546218489</v>
      </c>
      <c r="BJ246" s="104">
        <v>5.7</v>
      </c>
      <c r="BK246" s="104">
        <v>4.7</v>
      </c>
      <c r="BL246" s="104">
        <v>7.1</v>
      </c>
      <c r="BM246" s="104">
        <v>6.3</v>
      </c>
      <c r="BN246" s="104">
        <v>5.0999999999999996</v>
      </c>
      <c r="BO246" s="104">
        <v>4.9000000000000004</v>
      </c>
      <c r="BP246" s="104">
        <v>9.1</v>
      </c>
      <c r="BQ246" s="104">
        <v>5.3</v>
      </c>
      <c r="BR246" s="104">
        <v>5.5</v>
      </c>
      <c r="BS246" s="104">
        <v>3.9</v>
      </c>
      <c r="BT246" s="104">
        <v>3.7</v>
      </c>
      <c r="BU246" s="104">
        <v>12.5</v>
      </c>
      <c r="BV246" s="104">
        <v>7.8</v>
      </c>
      <c r="BW246" s="104">
        <v>4.5999999999999996</v>
      </c>
      <c r="BX246" s="104">
        <v>4.4000000000000004</v>
      </c>
      <c r="BY246" s="104">
        <v>3.7</v>
      </c>
      <c r="BZ246" s="104">
        <v>2.8</v>
      </c>
      <c r="CA246" s="104">
        <v>2.7</v>
      </c>
      <c r="CB246" s="104">
        <v>17.5</v>
      </c>
      <c r="CC246" s="104">
        <v>64.100000000000009</v>
      </c>
      <c r="CD246" s="104">
        <v>18.2</v>
      </c>
    </row>
    <row r="247" spans="1:82" s="19" customFormat="1" x14ac:dyDescent="0.25">
      <c r="A247" s="75" t="s">
        <v>78</v>
      </c>
      <c r="B247" s="76" t="s">
        <v>2118</v>
      </c>
      <c r="C247" s="75"/>
      <c r="D247" s="75"/>
      <c r="E247" s="75"/>
      <c r="F247" s="75"/>
      <c r="G247" s="75"/>
      <c r="H247" s="75"/>
      <c r="I247" s="116"/>
      <c r="J247" s="75">
        <v>54075</v>
      </c>
      <c r="K247" s="75" t="s">
        <v>77</v>
      </c>
      <c r="L247" s="99">
        <v>941.14453738101702</v>
      </c>
      <c r="M247" s="93">
        <v>8574</v>
      </c>
      <c r="N247" s="77">
        <v>9.1101840997339441</v>
      </c>
      <c r="O247" s="93">
        <v>3647</v>
      </c>
      <c r="P247" s="77">
        <v>2.27</v>
      </c>
      <c r="Q247" s="93">
        <v>8275</v>
      </c>
      <c r="R247" s="93">
        <v>303</v>
      </c>
      <c r="S247" s="93">
        <v>204</v>
      </c>
      <c r="T247" s="93">
        <v>356</v>
      </c>
      <c r="U247" s="93">
        <v>324</v>
      </c>
      <c r="V247" s="93">
        <v>324</v>
      </c>
      <c r="W247" s="93">
        <v>250</v>
      </c>
      <c r="X247" s="93">
        <v>165</v>
      </c>
      <c r="Y247" s="93">
        <v>161</v>
      </c>
      <c r="Z247" s="93">
        <v>201</v>
      </c>
      <c r="AA247" s="93">
        <v>249</v>
      </c>
      <c r="AB247" s="93">
        <v>342</v>
      </c>
      <c r="AC247" s="93">
        <v>311</v>
      </c>
      <c r="AD247" s="93">
        <v>218</v>
      </c>
      <c r="AE247" s="93">
        <v>137</v>
      </c>
      <c r="AF247" s="93">
        <v>69</v>
      </c>
      <c r="AG247" s="93">
        <v>33</v>
      </c>
      <c r="AH247" s="77">
        <v>23.663284891691802</v>
      </c>
      <c r="AI247" s="77">
        <v>17.768028516588977</v>
      </c>
      <c r="AJ247" s="77">
        <v>21.305182341650671</v>
      </c>
      <c r="AK247" s="77">
        <v>6.8275294762818755</v>
      </c>
      <c r="AL247" s="77">
        <v>30.435974773786672</v>
      </c>
      <c r="AM247" s="93">
        <v>23219</v>
      </c>
      <c r="AN247" s="93">
        <v>37111</v>
      </c>
      <c r="AO247" s="77">
        <v>57.225116534137641</v>
      </c>
      <c r="AP247" s="93">
        <v>3647</v>
      </c>
      <c r="AQ247" s="93">
        <v>5256</v>
      </c>
      <c r="AR247" s="93">
        <v>2980</v>
      </c>
      <c r="AS247" s="93">
        <v>667</v>
      </c>
      <c r="AT247" s="93">
        <v>211</v>
      </c>
      <c r="AU247" s="93">
        <v>185</v>
      </c>
      <c r="AV247" s="93">
        <v>359</v>
      </c>
      <c r="AW247" s="93">
        <v>480</v>
      </c>
      <c r="AX247" s="93">
        <v>152</v>
      </c>
      <c r="AY247" s="93">
        <v>212</v>
      </c>
      <c r="AZ247" s="93">
        <v>318</v>
      </c>
      <c r="BA247" s="93">
        <v>146</v>
      </c>
      <c r="BB247" s="93">
        <v>50</v>
      </c>
      <c r="BC247" s="93">
        <v>530</v>
      </c>
      <c r="BD247" s="93">
        <v>22</v>
      </c>
      <c r="BE247" s="93">
        <v>27</v>
      </c>
      <c r="BF247" s="93">
        <v>733</v>
      </c>
      <c r="BG247" s="93">
        <v>16</v>
      </c>
      <c r="BH247" s="93">
        <v>0</v>
      </c>
      <c r="BI247" s="77">
        <v>17.768028516588977</v>
      </c>
      <c r="BJ247" s="105">
        <v>5</v>
      </c>
      <c r="BK247" s="105">
        <v>4.4000000000000004</v>
      </c>
      <c r="BL247" s="105">
        <v>4.9000000000000004</v>
      </c>
      <c r="BM247" s="105">
        <v>4.3</v>
      </c>
      <c r="BN247" s="105">
        <v>5</v>
      </c>
      <c r="BO247" s="105">
        <v>5.3</v>
      </c>
      <c r="BP247" s="105">
        <v>5.4</v>
      </c>
      <c r="BQ247" s="105">
        <v>6.6</v>
      </c>
      <c r="BR247" s="105">
        <v>4.3</v>
      </c>
      <c r="BS247" s="105">
        <v>6.6</v>
      </c>
      <c r="BT247" s="105">
        <v>7.7</v>
      </c>
      <c r="BU247" s="105">
        <v>8.1</v>
      </c>
      <c r="BV247" s="105">
        <v>9.1</v>
      </c>
      <c r="BW247" s="105">
        <v>8.8000000000000007</v>
      </c>
      <c r="BX247" s="105">
        <v>5.0999999999999996</v>
      </c>
      <c r="BY247" s="105">
        <v>5.0999999999999996</v>
      </c>
      <c r="BZ247" s="105">
        <v>2.4</v>
      </c>
      <c r="CA247" s="105">
        <v>1.8</v>
      </c>
      <c r="CB247" s="105">
        <v>14.3</v>
      </c>
      <c r="CC247" s="105">
        <v>62.400000000000006</v>
      </c>
      <c r="CD247" s="105">
        <v>23.2</v>
      </c>
    </row>
    <row r="248" spans="1:82" s="82" customFormat="1" x14ac:dyDescent="0.25">
      <c r="A248" s="80" t="s">
        <v>1982</v>
      </c>
      <c r="B248" s="80" t="s">
        <v>1983</v>
      </c>
      <c r="C248" s="80" t="s">
        <v>1984</v>
      </c>
      <c r="D248" s="80" t="s">
        <v>548</v>
      </c>
      <c r="E248" s="80" t="s">
        <v>549</v>
      </c>
      <c r="F248" s="80" t="s">
        <v>542</v>
      </c>
      <c r="G248" s="80" t="s">
        <v>1985</v>
      </c>
      <c r="H248" s="80" t="s">
        <v>1986</v>
      </c>
      <c r="I248" s="114" t="s">
        <v>1986</v>
      </c>
      <c r="J248" s="80" t="s">
        <v>2111</v>
      </c>
      <c r="K248" s="80" t="s">
        <v>2111</v>
      </c>
      <c r="L248" s="97">
        <v>643.55286492031939</v>
      </c>
      <c r="M248" s="91">
        <v>26538</v>
      </c>
      <c r="N248" s="81">
        <v>41.236705555317144</v>
      </c>
      <c r="O248" s="91">
        <v>9516</v>
      </c>
      <c r="P248" s="81">
        <v>2.512084909625893</v>
      </c>
      <c r="Q248" s="91">
        <v>23905</v>
      </c>
      <c r="R248" s="91">
        <v>701</v>
      </c>
      <c r="S248" s="91">
        <v>626</v>
      </c>
      <c r="T248" s="91">
        <v>633</v>
      </c>
      <c r="U248" s="91">
        <v>500</v>
      </c>
      <c r="V248" s="91">
        <v>339</v>
      </c>
      <c r="W248" s="91">
        <v>466</v>
      </c>
      <c r="X248" s="91">
        <v>622</v>
      </c>
      <c r="Y248" s="91">
        <v>586</v>
      </c>
      <c r="Z248" s="91">
        <v>444</v>
      </c>
      <c r="AA248" s="91">
        <v>789</v>
      </c>
      <c r="AB248" s="91">
        <v>1079</v>
      </c>
      <c r="AC248" s="91">
        <v>1075</v>
      </c>
      <c r="AD248" s="91">
        <v>754</v>
      </c>
      <c r="AE248" s="91">
        <v>445</v>
      </c>
      <c r="AF248" s="91">
        <v>308</v>
      </c>
      <c r="AG248" s="91">
        <v>149</v>
      </c>
      <c r="AH248" s="81">
        <v>20.596889449348467</v>
      </c>
      <c r="AI248" s="81">
        <v>8.8167297183690625</v>
      </c>
      <c r="AJ248" s="81">
        <v>22.257250945775535</v>
      </c>
      <c r="AK248" s="81">
        <v>8.2912988650693578</v>
      </c>
      <c r="AL248" s="81">
        <v>40.037831021437583</v>
      </c>
      <c r="AM248" s="91">
        <v>22540</v>
      </c>
      <c r="AN248" s="91">
        <v>46673</v>
      </c>
      <c r="AO248" s="81">
        <v>47.005044136191678</v>
      </c>
      <c r="AP248" s="91">
        <v>9516</v>
      </c>
      <c r="AQ248" s="91">
        <v>2145</v>
      </c>
      <c r="AR248" s="91">
        <v>8005</v>
      </c>
      <c r="AS248" s="91">
        <v>1511</v>
      </c>
      <c r="AT248" s="91">
        <v>525</v>
      </c>
      <c r="AU248" s="91">
        <v>249</v>
      </c>
      <c r="AV248" s="91">
        <v>971</v>
      </c>
      <c r="AW248" s="91">
        <v>702</v>
      </c>
      <c r="AX248" s="91">
        <v>228</v>
      </c>
      <c r="AY248" s="91">
        <v>322</v>
      </c>
      <c r="AZ248" s="91">
        <v>1062</v>
      </c>
      <c r="BA248" s="91">
        <v>323</v>
      </c>
      <c r="BB248" s="91">
        <v>174</v>
      </c>
      <c r="BC248" s="91">
        <v>1457</v>
      </c>
      <c r="BD248" s="91">
        <v>286</v>
      </c>
      <c r="BE248" s="91">
        <v>51</v>
      </c>
      <c r="BF248" s="91">
        <v>2347</v>
      </c>
      <c r="BG248" s="91">
        <v>254</v>
      </c>
      <c r="BH248" s="91">
        <v>51</v>
      </c>
      <c r="BI248" s="81">
        <v>16.488020176544765</v>
      </c>
      <c r="BJ248" s="103">
        <v>5.2</v>
      </c>
      <c r="BK248" s="103">
        <v>6</v>
      </c>
      <c r="BL248" s="103">
        <v>4.9000000000000004</v>
      </c>
      <c r="BM248" s="103">
        <v>5.0999999999999996</v>
      </c>
      <c r="BN248" s="103">
        <v>5.4</v>
      </c>
      <c r="BO248" s="103">
        <v>6.7</v>
      </c>
      <c r="BP248" s="103">
        <v>6.6</v>
      </c>
      <c r="BQ248" s="103">
        <v>7.2</v>
      </c>
      <c r="BR248" s="103">
        <v>5.8</v>
      </c>
      <c r="BS248" s="103">
        <v>6.8</v>
      </c>
      <c r="BT248" s="103">
        <v>7.4</v>
      </c>
      <c r="BU248" s="103">
        <v>7</v>
      </c>
      <c r="BV248" s="103">
        <v>7.7</v>
      </c>
      <c r="BW248" s="103">
        <v>6.5</v>
      </c>
      <c r="BX248" s="103">
        <v>4.4000000000000004</v>
      </c>
      <c r="BY248" s="103">
        <v>3.8</v>
      </c>
      <c r="BZ248" s="103">
        <v>1.5</v>
      </c>
      <c r="CA248" s="103">
        <v>2.1</v>
      </c>
      <c r="CB248" s="103">
        <v>16.100000000000001</v>
      </c>
      <c r="CC248" s="103">
        <v>65.699999999999989</v>
      </c>
      <c r="CD248" s="103">
        <v>18.3</v>
      </c>
    </row>
    <row r="249" spans="1:82" x14ac:dyDescent="0.25">
      <c r="A249" s="69" t="s">
        <v>545</v>
      </c>
      <c r="B249" s="69" t="s">
        <v>546</v>
      </c>
      <c r="C249" s="69" t="s">
        <v>547</v>
      </c>
      <c r="D249" s="69" t="s">
        <v>548</v>
      </c>
      <c r="E249" s="69" t="s">
        <v>549</v>
      </c>
      <c r="F249" s="69" t="s">
        <v>542</v>
      </c>
      <c r="G249" s="69" t="s">
        <v>550</v>
      </c>
      <c r="H249" s="69" t="s">
        <v>551</v>
      </c>
      <c r="I249" s="115" t="s">
        <v>551</v>
      </c>
      <c r="J249" s="69">
        <v>5400748</v>
      </c>
      <c r="K249" s="69" t="s">
        <v>114</v>
      </c>
      <c r="L249" s="98">
        <v>0.27309986812686976</v>
      </c>
      <c r="M249" s="92">
        <v>314</v>
      </c>
      <c r="N249" s="70">
        <v>1149.7625471357969</v>
      </c>
      <c r="O249" s="92">
        <v>109</v>
      </c>
      <c r="P249" s="70">
        <v>2.88</v>
      </c>
      <c r="Q249" s="92">
        <v>314</v>
      </c>
      <c r="R249" s="92">
        <v>13</v>
      </c>
      <c r="S249" s="92">
        <v>18</v>
      </c>
      <c r="T249" s="92">
        <v>10</v>
      </c>
      <c r="U249" s="92">
        <v>9</v>
      </c>
      <c r="V249" s="92">
        <v>7</v>
      </c>
      <c r="W249" s="92">
        <v>2</v>
      </c>
      <c r="X249" s="92">
        <v>1</v>
      </c>
      <c r="Y249" s="92">
        <v>9</v>
      </c>
      <c r="Z249" s="92">
        <v>10</v>
      </c>
      <c r="AA249" s="92">
        <v>14</v>
      </c>
      <c r="AB249" s="92">
        <v>3</v>
      </c>
      <c r="AC249" s="92">
        <v>8</v>
      </c>
      <c r="AD249" s="92">
        <v>4</v>
      </c>
      <c r="AE249" s="92">
        <v>1</v>
      </c>
      <c r="AF249" s="92">
        <v>0</v>
      </c>
      <c r="AG249" s="92">
        <v>0</v>
      </c>
      <c r="AH249" s="70">
        <v>37.61467889908257</v>
      </c>
      <c r="AI249" s="70">
        <v>14.678899082568808</v>
      </c>
      <c r="AJ249" s="70">
        <v>20.183486238532112</v>
      </c>
      <c r="AK249" s="70">
        <v>12.844036697247708</v>
      </c>
      <c r="AL249" s="70">
        <v>14.678899082568808</v>
      </c>
      <c r="AM249" s="92">
        <v>13346</v>
      </c>
      <c r="AN249" s="92">
        <v>27917</v>
      </c>
      <c r="AO249" s="70">
        <v>63.302752293577981</v>
      </c>
      <c r="AP249" s="92">
        <v>109</v>
      </c>
      <c r="AQ249" s="92">
        <v>0</v>
      </c>
      <c r="AR249" s="92">
        <v>77</v>
      </c>
      <c r="AS249" s="92">
        <v>32</v>
      </c>
      <c r="AT249" s="92">
        <v>2</v>
      </c>
      <c r="AU249" s="92">
        <v>13</v>
      </c>
      <c r="AV249" s="92">
        <v>23</v>
      </c>
      <c r="AW249" s="92">
        <v>6</v>
      </c>
      <c r="AX249" s="92">
        <v>10</v>
      </c>
      <c r="AY249" s="92">
        <v>2</v>
      </c>
      <c r="AZ249" s="92">
        <v>13</v>
      </c>
      <c r="BA249" s="92">
        <v>2</v>
      </c>
      <c r="BB249" s="92">
        <v>5</v>
      </c>
      <c r="BC249" s="92">
        <v>17</v>
      </c>
      <c r="BD249" s="92">
        <v>0</v>
      </c>
      <c r="BE249" s="92">
        <v>0</v>
      </c>
      <c r="BF249" s="92">
        <v>13</v>
      </c>
      <c r="BG249" s="92">
        <v>0</v>
      </c>
      <c r="BH249" s="92">
        <v>0</v>
      </c>
      <c r="BI249" s="70">
        <v>27.522935779816514</v>
      </c>
      <c r="BJ249" s="104">
        <v>6.1</v>
      </c>
      <c r="BK249" s="104">
        <v>7</v>
      </c>
      <c r="BL249" s="104">
        <v>6.4</v>
      </c>
      <c r="BM249" s="104">
        <v>9.9</v>
      </c>
      <c r="BN249" s="104">
        <v>9.1999999999999993</v>
      </c>
      <c r="BO249" s="104">
        <v>8</v>
      </c>
      <c r="BP249" s="104">
        <v>3.5</v>
      </c>
      <c r="BQ249" s="104">
        <v>8.9</v>
      </c>
      <c r="BR249" s="104">
        <v>12.4</v>
      </c>
      <c r="BS249" s="104">
        <v>1</v>
      </c>
      <c r="BT249" s="104">
        <v>5.0999999999999996</v>
      </c>
      <c r="BU249" s="104">
        <v>7</v>
      </c>
      <c r="BV249" s="104">
        <v>3.2</v>
      </c>
      <c r="BW249" s="104">
        <v>4.0999999999999996</v>
      </c>
      <c r="BX249" s="104">
        <v>6.7</v>
      </c>
      <c r="BY249" s="104">
        <v>0.6</v>
      </c>
      <c r="BZ249" s="104">
        <v>0.6</v>
      </c>
      <c r="CA249" s="104">
        <v>0.3</v>
      </c>
      <c r="CB249" s="104">
        <v>19.5</v>
      </c>
      <c r="CC249" s="104">
        <v>68.2</v>
      </c>
      <c r="CD249" s="104">
        <v>12.3</v>
      </c>
    </row>
    <row r="250" spans="1:82" x14ac:dyDescent="0.25">
      <c r="A250" s="69" t="s">
        <v>721</v>
      </c>
      <c r="B250" s="69" t="s">
        <v>722</v>
      </c>
      <c r="C250" s="69" t="s">
        <v>723</v>
      </c>
      <c r="D250" s="69" t="s">
        <v>548</v>
      </c>
      <c r="E250" s="69" t="s">
        <v>549</v>
      </c>
      <c r="F250" s="69" t="s">
        <v>542</v>
      </c>
      <c r="G250" s="69" t="s">
        <v>724</v>
      </c>
      <c r="H250" s="69" t="s">
        <v>725</v>
      </c>
      <c r="I250" s="115" t="s">
        <v>725</v>
      </c>
      <c r="J250" s="69">
        <v>5409844</v>
      </c>
      <c r="K250" s="69" t="s">
        <v>140</v>
      </c>
      <c r="L250" s="98">
        <v>0.38521879721306118</v>
      </c>
      <c r="M250" s="92">
        <v>117</v>
      </c>
      <c r="N250" s="70">
        <v>303.72349648163276</v>
      </c>
      <c r="O250" s="92">
        <v>61</v>
      </c>
      <c r="P250" s="70">
        <v>1.92</v>
      </c>
      <c r="Q250" s="92">
        <v>117</v>
      </c>
      <c r="R250" s="92">
        <v>4</v>
      </c>
      <c r="S250" s="92">
        <v>1</v>
      </c>
      <c r="T250" s="92">
        <v>2</v>
      </c>
      <c r="U250" s="92">
        <v>0</v>
      </c>
      <c r="V250" s="92">
        <v>2</v>
      </c>
      <c r="W250" s="92">
        <v>0</v>
      </c>
      <c r="X250" s="92">
        <v>0</v>
      </c>
      <c r="Y250" s="92">
        <v>3</v>
      </c>
      <c r="Z250" s="92">
        <v>1</v>
      </c>
      <c r="AA250" s="92">
        <v>5</v>
      </c>
      <c r="AB250" s="92">
        <v>28</v>
      </c>
      <c r="AC250" s="92">
        <v>1</v>
      </c>
      <c r="AD250" s="92">
        <v>0</v>
      </c>
      <c r="AE250" s="92">
        <v>13</v>
      </c>
      <c r="AF250" s="92">
        <v>0</v>
      </c>
      <c r="AG250" s="92">
        <v>1</v>
      </c>
      <c r="AH250" s="70">
        <v>11.475409836065573</v>
      </c>
      <c r="AI250" s="70">
        <v>3.278688524590164</v>
      </c>
      <c r="AJ250" s="70">
        <v>6.557377049180328</v>
      </c>
      <c r="AK250" s="70">
        <v>8.1967213114754092</v>
      </c>
      <c r="AL250" s="70">
        <v>70.491803278688522</v>
      </c>
      <c r="AM250" s="92">
        <v>40932</v>
      </c>
      <c r="AN250" s="92">
        <v>70515</v>
      </c>
      <c r="AO250" s="70">
        <v>19.672131147540984</v>
      </c>
      <c r="AP250" s="92">
        <v>61</v>
      </c>
      <c r="AQ250" s="92">
        <v>8</v>
      </c>
      <c r="AR250" s="92">
        <v>26</v>
      </c>
      <c r="AS250" s="92">
        <v>35</v>
      </c>
      <c r="AT250" s="92">
        <v>0</v>
      </c>
      <c r="AU250" s="92">
        <v>0</v>
      </c>
      <c r="AV250" s="92">
        <v>7</v>
      </c>
      <c r="AW250" s="92">
        <v>2</v>
      </c>
      <c r="AX250" s="92">
        <v>0</v>
      </c>
      <c r="AY250" s="92">
        <v>0</v>
      </c>
      <c r="AZ250" s="92">
        <v>1</v>
      </c>
      <c r="BA250" s="92">
        <v>3</v>
      </c>
      <c r="BB250" s="92">
        <v>0</v>
      </c>
      <c r="BC250" s="92">
        <v>24</v>
      </c>
      <c r="BD250" s="92">
        <v>4</v>
      </c>
      <c r="BE250" s="92">
        <v>0</v>
      </c>
      <c r="BF250" s="92">
        <v>14</v>
      </c>
      <c r="BG250" s="92">
        <v>0</v>
      </c>
      <c r="BH250" s="92">
        <v>0</v>
      </c>
      <c r="BI250" s="70">
        <v>11.475409836065573</v>
      </c>
      <c r="BJ250" s="104">
        <v>8.5</v>
      </c>
      <c r="BK250" s="104">
        <v>8.5</v>
      </c>
      <c r="BL250" s="104">
        <v>5.0999999999999996</v>
      </c>
      <c r="BM250" s="104">
        <v>3.4</v>
      </c>
      <c r="BN250" s="104">
        <v>0</v>
      </c>
      <c r="BO250" s="104">
        <v>0</v>
      </c>
      <c r="BP250" s="104">
        <v>0</v>
      </c>
      <c r="BQ250" s="104">
        <v>23.1</v>
      </c>
      <c r="BR250" s="104">
        <v>3.4</v>
      </c>
      <c r="BS250" s="104">
        <v>0</v>
      </c>
      <c r="BT250" s="104">
        <v>3.4</v>
      </c>
      <c r="BU250" s="104">
        <v>16.2</v>
      </c>
      <c r="BV250" s="104">
        <v>8.5</v>
      </c>
      <c r="BW250" s="104">
        <v>10.3</v>
      </c>
      <c r="BX250" s="104">
        <v>1.7</v>
      </c>
      <c r="BY250" s="104">
        <v>2.6</v>
      </c>
      <c r="BZ250" s="104">
        <v>0</v>
      </c>
      <c r="CA250" s="104">
        <v>5.0999999999999996</v>
      </c>
      <c r="CB250" s="104">
        <v>22.1</v>
      </c>
      <c r="CC250" s="104">
        <v>58</v>
      </c>
      <c r="CD250" s="104">
        <v>19.7</v>
      </c>
    </row>
    <row r="251" spans="1:82" x14ac:dyDescent="0.25">
      <c r="A251" s="69" t="s">
        <v>731</v>
      </c>
      <c r="B251" s="69" t="s">
        <v>732</v>
      </c>
      <c r="C251" s="69" t="s">
        <v>733</v>
      </c>
      <c r="D251" s="69" t="s">
        <v>548</v>
      </c>
      <c r="E251" s="69" t="s">
        <v>549</v>
      </c>
      <c r="F251" s="69" t="s">
        <v>542</v>
      </c>
      <c r="G251" s="69" t="s">
        <v>734</v>
      </c>
      <c r="H251" s="69" t="s">
        <v>735</v>
      </c>
      <c r="I251" s="115" t="s">
        <v>735</v>
      </c>
      <c r="J251" s="69">
        <v>5410852</v>
      </c>
      <c r="K251" s="69" t="s">
        <v>142</v>
      </c>
      <c r="L251" s="98">
        <v>5.5427232805478087E-2</v>
      </c>
      <c r="M251" s="92">
        <v>50</v>
      </c>
      <c r="N251" s="70">
        <v>902.08364136587943</v>
      </c>
      <c r="O251" s="92">
        <v>25</v>
      </c>
      <c r="P251" s="70">
        <v>2</v>
      </c>
      <c r="Q251" s="92">
        <v>50</v>
      </c>
      <c r="R251" s="92">
        <v>1</v>
      </c>
      <c r="S251" s="92">
        <v>1</v>
      </c>
      <c r="T251" s="92">
        <v>1</v>
      </c>
      <c r="U251" s="92">
        <v>0</v>
      </c>
      <c r="V251" s="92">
        <v>4</v>
      </c>
      <c r="W251" s="92">
        <v>2</v>
      </c>
      <c r="X251" s="92">
        <v>0</v>
      </c>
      <c r="Y251" s="92">
        <v>3</v>
      </c>
      <c r="Z251" s="92">
        <v>2</v>
      </c>
      <c r="AA251" s="92">
        <v>6</v>
      </c>
      <c r="AB251" s="92">
        <v>0</v>
      </c>
      <c r="AC251" s="92">
        <v>5</v>
      </c>
      <c r="AD251" s="92">
        <v>0</v>
      </c>
      <c r="AE251" s="92">
        <v>0</v>
      </c>
      <c r="AF251" s="92">
        <v>0</v>
      </c>
      <c r="AG251" s="92">
        <v>0</v>
      </c>
      <c r="AH251" s="70">
        <v>12</v>
      </c>
      <c r="AI251" s="70">
        <v>16</v>
      </c>
      <c r="AJ251" s="70">
        <v>28.000000000000004</v>
      </c>
      <c r="AK251" s="70">
        <v>24</v>
      </c>
      <c r="AL251" s="70">
        <v>20</v>
      </c>
      <c r="AM251" s="92">
        <v>25230</v>
      </c>
      <c r="AN251" s="92">
        <v>48125</v>
      </c>
      <c r="AO251" s="70">
        <v>48</v>
      </c>
      <c r="AP251" s="92">
        <v>25</v>
      </c>
      <c r="AQ251" s="92">
        <v>0</v>
      </c>
      <c r="AR251" s="92">
        <v>14</v>
      </c>
      <c r="AS251" s="92">
        <v>11</v>
      </c>
      <c r="AT251" s="92">
        <v>0</v>
      </c>
      <c r="AU251" s="92">
        <v>0</v>
      </c>
      <c r="AV251" s="92">
        <v>1</v>
      </c>
      <c r="AW251" s="92">
        <v>4</v>
      </c>
      <c r="AX251" s="92">
        <v>0</v>
      </c>
      <c r="AY251" s="92">
        <v>2</v>
      </c>
      <c r="AZ251" s="92">
        <v>3</v>
      </c>
      <c r="BA251" s="92">
        <v>0</v>
      </c>
      <c r="BB251" s="92">
        <v>0</v>
      </c>
      <c r="BC251" s="92">
        <v>4</v>
      </c>
      <c r="BD251" s="92">
        <v>2</v>
      </c>
      <c r="BE251" s="92">
        <v>0</v>
      </c>
      <c r="BF251" s="92">
        <v>5</v>
      </c>
      <c r="BG251" s="92">
        <v>0</v>
      </c>
      <c r="BH251" s="92">
        <v>0</v>
      </c>
      <c r="BI251" s="70">
        <v>12</v>
      </c>
      <c r="BJ251" s="104">
        <v>0</v>
      </c>
      <c r="BK251" s="104">
        <v>0</v>
      </c>
      <c r="BL251" s="104">
        <v>6</v>
      </c>
      <c r="BM251" s="104">
        <v>10</v>
      </c>
      <c r="BN251" s="104">
        <v>0</v>
      </c>
      <c r="BO251" s="104">
        <v>6</v>
      </c>
      <c r="BP251" s="104">
        <v>0</v>
      </c>
      <c r="BQ251" s="104">
        <v>4</v>
      </c>
      <c r="BR251" s="104">
        <v>8</v>
      </c>
      <c r="BS251" s="104">
        <v>2</v>
      </c>
      <c r="BT251" s="104">
        <v>6</v>
      </c>
      <c r="BU251" s="104">
        <v>28</v>
      </c>
      <c r="BV251" s="104">
        <v>10</v>
      </c>
      <c r="BW251" s="104">
        <v>2</v>
      </c>
      <c r="BX251" s="104">
        <v>0</v>
      </c>
      <c r="BY251" s="104">
        <v>8</v>
      </c>
      <c r="BZ251" s="104">
        <v>10</v>
      </c>
      <c r="CA251" s="104">
        <v>0</v>
      </c>
      <c r="CB251" s="104">
        <v>6</v>
      </c>
      <c r="CC251" s="104">
        <v>74</v>
      </c>
      <c r="CD251" s="104">
        <v>20</v>
      </c>
    </row>
    <row r="252" spans="1:82" x14ac:dyDescent="0.25">
      <c r="A252" s="69" t="s">
        <v>1177</v>
      </c>
      <c r="B252" s="69" t="s">
        <v>1178</v>
      </c>
      <c r="C252" s="69" t="s">
        <v>1179</v>
      </c>
      <c r="D252" s="69" t="s">
        <v>548</v>
      </c>
      <c r="E252" s="69" t="s">
        <v>549</v>
      </c>
      <c r="F252" s="69" t="s">
        <v>542</v>
      </c>
      <c r="G252" s="69" t="s">
        <v>1180</v>
      </c>
      <c r="H252" s="69" t="s">
        <v>1181</v>
      </c>
      <c r="I252" s="115" t="s">
        <v>1181</v>
      </c>
      <c r="J252" s="69">
        <v>5444044</v>
      </c>
      <c r="K252" s="69" t="s">
        <v>221</v>
      </c>
      <c r="L252" s="98">
        <v>2.4281168116605856</v>
      </c>
      <c r="M252" s="92">
        <v>2942</v>
      </c>
      <c r="N252" s="70">
        <v>1211.6385776300319</v>
      </c>
      <c r="O252" s="92">
        <v>1180</v>
      </c>
      <c r="P252" s="70">
        <v>2.4900000000000002</v>
      </c>
      <c r="Q252" s="92">
        <v>2942</v>
      </c>
      <c r="R252" s="92">
        <v>100</v>
      </c>
      <c r="S252" s="92">
        <v>60</v>
      </c>
      <c r="T252" s="92">
        <v>93</v>
      </c>
      <c r="U252" s="92">
        <v>75</v>
      </c>
      <c r="V252" s="92">
        <v>41</v>
      </c>
      <c r="W252" s="92">
        <v>91</v>
      </c>
      <c r="X252" s="92">
        <v>55</v>
      </c>
      <c r="Y252" s="92">
        <v>32</v>
      </c>
      <c r="Z252" s="92">
        <v>90</v>
      </c>
      <c r="AA252" s="92">
        <v>87</v>
      </c>
      <c r="AB252" s="92">
        <v>94</v>
      </c>
      <c r="AC252" s="92">
        <v>196</v>
      </c>
      <c r="AD252" s="92">
        <v>62</v>
      </c>
      <c r="AE252" s="92">
        <v>58</v>
      </c>
      <c r="AF252" s="92">
        <v>18</v>
      </c>
      <c r="AG252" s="92">
        <v>28</v>
      </c>
      <c r="AH252" s="70">
        <v>21.440677966101696</v>
      </c>
      <c r="AI252" s="70">
        <v>9.8305084745762716</v>
      </c>
      <c r="AJ252" s="70">
        <v>22.711864406779661</v>
      </c>
      <c r="AK252" s="70">
        <v>7.3728813559322042</v>
      </c>
      <c r="AL252" s="70">
        <v>38.644067796610173</v>
      </c>
      <c r="AM252" s="92">
        <v>23872</v>
      </c>
      <c r="AN252" s="92">
        <v>47337</v>
      </c>
      <c r="AO252" s="70">
        <v>46.355932203389834</v>
      </c>
      <c r="AP252" s="92">
        <v>1180</v>
      </c>
      <c r="AQ252" s="92">
        <v>186</v>
      </c>
      <c r="AR252" s="92">
        <v>875</v>
      </c>
      <c r="AS252" s="92">
        <v>305</v>
      </c>
      <c r="AT252" s="92">
        <v>13</v>
      </c>
      <c r="AU252" s="92">
        <v>41</v>
      </c>
      <c r="AV252" s="92">
        <v>138</v>
      </c>
      <c r="AW252" s="92">
        <v>90</v>
      </c>
      <c r="AX252" s="92">
        <v>21</v>
      </c>
      <c r="AY252" s="92">
        <v>96</v>
      </c>
      <c r="AZ252" s="92">
        <v>92</v>
      </c>
      <c r="BA252" s="92">
        <v>37</v>
      </c>
      <c r="BB252" s="92">
        <v>48</v>
      </c>
      <c r="BC252" s="92">
        <v>117</v>
      </c>
      <c r="BD252" s="92">
        <v>37</v>
      </c>
      <c r="BE252" s="92">
        <v>13</v>
      </c>
      <c r="BF252" s="92">
        <v>352</v>
      </c>
      <c r="BG252" s="92">
        <v>10</v>
      </c>
      <c r="BH252" s="92">
        <v>0</v>
      </c>
      <c r="BI252" s="70">
        <v>25</v>
      </c>
      <c r="BJ252" s="104">
        <v>7.2</v>
      </c>
      <c r="BK252" s="104">
        <v>7.4</v>
      </c>
      <c r="BL252" s="104">
        <v>6.9</v>
      </c>
      <c r="BM252" s="104">
        <v>4.7</v>
      </c>
      <c r="BN252" s="104">
        <v>3.6</v>
      </c>
      <c r="BO252" s="104">
        <v>8.1</v>
      </c>
      <c r="BP252" s="104">
        <v>5.5</v>
      </c>
      <c r="BQ252" s="104">
        <v>9.3000000000000007</v>
      </c>
      <c r="BR252" s="104">
        <v>5.2</v>
      </c>
      <c r="BS252" s="104">
        <v>4</v>
      </c>
      <c r="BT252" s="104">
        <v>5.4</v>
      </c>
      <c r="BU252" s="104">
        <v>7.2</v>
      </c>
      <c r="BV252" s="104">
        <v>7.3</v>
      </c>
      <c r="BW252" s="104">
        <v>4.5999999999999996</v>
      </c>
      <c r="BX252" s="104">
        <v>2.2000000000000002</v>
      </c>
      <c r="BY252" s="104">
        <v>6.5</v>
      </c>
      <c r="BZ252" s="104">
        <v>2.1</v>
      </c>
      <c r="CA252" s="104">
        <v>2.7</v>
      </c>
      <c r="CB252" s="104">
        <v>21.5</v>
      </c>
      <c r="CC252" s="104">
        <v>60.3</v>
      </c>
      <c r="CD252" s="104">
        <v>18.100000000000001</v>
      </c>
    </row>
    <row r="253" spans="1:82" x14ac:dyDescent="0.25">
      <c r="A253" s="69" t="s">
        <v>1257</v>
      </c>
      <c r="B253" s="69" t="s">
        <v>1258</v>
      </c>
      <c r="C253" s="69" t="s">
        <v>1259</v>
      </c>
      <c r="D253" s="69" t="s">
        <v>548</v>
      </c>
      <c r="E253" s="69" t="s">
        <v>549</v>
      </c>
      <c r="F253" s="69" t="s">
        <v>542</v>
      </c>
      <c r="G253" s="69" t="s">
        <v>1260</v>
      </c>
      <c r="H253" s="69" t="s">
        <v>1261</v>
      </c>
      <c r="I253" s="115" t="s">
        <v>1261</v>
      </c>
      <c r="J253" s="69">
        <v>5452228</v>
      </c>
      <c r="K253" s="69" t="s">
        <v>237</v>
      </c>
      <c r="L253" s="98">
        <v>0.27793685816747238</v>
      </c>
      <c r="M253" s="92">
        <v>611</v>
      </c>
      <c r="N253" s="70">
        <v>2198.3410333862184</v>
      </c>
      <c r="O253" s="92">
        <v>289</v>
      </c>
      <c r="P253" s="70">
        <v>2.11</v>
      </c>
      <c r="Q253" s="92">
        <v>611</v>
      </c>
      <c r="R253" s="92">
        <v>13</v>
      </c>
      <c r="S253" s="92">
        <v>6</v>
      </c>
      <c r="T253" s="92">
        <v>8</v>
      </c>
      <c r="U253" s="92">
        <v>14</v>
      </c>
      <c r="V253" s="92">
        <v>29</v>
      </c>
      <c r="W253" s="92">
        <v>47</v>
      </c>
      <c r="X253" s="92">
        <v>9</v>
      </c>
      <c r="Y253" s="92">
        <v>15</v>
      </c>
      <c r="Z253" s="92">
        <v>32</v>
      </c>
      <c r="AA253" s="92">
        <v>58</v>
      </c>
      <c r="AB253" s="92">
        <v>18</v>
      </c>
      <c r="AC253" s="92">
        <v>22</v>
      </c>
      <c r="AD253" s="92">
        <v>15</v>
      </c>
      <c r="AE253" s="92">
        <v>0</v>
      </c>
      <c r="AF253" s="92">
        <v>3</v>
      </c>
      <c r="AG253" s="92">
        <v>0</v>
      </c>
      <c r="AH253" s="70">
        <v>9.3425605536332181</v>
      </c>
      <c r="AI253" s="70">
        <v>14.878892733564014</v>
      </c>
      <c r="AJ253" s="70">
        <v>35.640138408304502</v>
      </c>
      <c r="AK253" s="70">
        <v>20.069204152249135</v>
      </c>
      <c r="AL253" s="70">
        <v>20.069204152249135</v>
      </c>
      <c r="AM253" s="92">
        <v>22836</v>
      </c>
      <c r="AN253" s="92">
        <v>46250</v>
      </c>
      <c r="AO253" s="70">
        <v>48.788927335640139</v>
      </c>
      <c r="AP253" s="92">
        <v>289</v>
      </c>
      <c r="AQ253" s="92">
        <v>52</v>
      </c>
      <c r="AR253" s="92">
        <v>234</v>
      </c>
      <c r="AS253" s="92">
        <v>55</v>
      </c>
      <c r="AT253" s="92">
        <v>0</v>
      </c>
      <c r="AU253" s="92">
        <v>8</v>
      </c>
      <c r="AV253" s="92">
        <v>19</v>
      </c>
      <c r="AW253" s="92">
        <v>39</v>
      </c>
      <c r="AX253" s="92">
        <v>31</v>
      </c>
      <c r="AY253" s="92">
        <v>20</v>
      </c>
      <c r="AZ253" s="92">
        <v>45</v>
      </c>
      <c r="BA253" s="92">
        <v>6</v>
      </c>
      <c r="BB253" s="92">
        <v>0</v>
      </c>
      <c r="BC253" s="92">
        <v>58</v>
      </c>
      <c r="BD253" s="92">
        <v>13</v>
      </c>
      <c r="BE253" s="92">
        <v>5</v>
      </c>
      <c r="BF253" s="92">
        <v>38</v>
      </c>
      <c r="BG253" s="92">
        <v>0</v>
      </c>
      <c r="BH253" s="92">
        <v>0</v>
      </c>
      <c r="BI253" s="70">
        <v>15.224913494809689</v>
      </c>
      <c r="BJ253" s="104">
        <v>6.5</v>
      </c>
      <c r="BK253" s="104">
        <v>4.7</v>
      </c>
      <c r="BL253" s="104">
        <v>3.8</v>
      </c>
      <c r="BM253" s="104">
        <v>8.5</v>
      </c>
      <c r="BN253" s="104">
        <v>4.9000000000000004</v>
      </c>
      <c r="BO253" s="104">
        <v>10.1</v>
      </c>
      <c r="BP253" s="104">
        <v>4.9000000000000004</v>
      </c>
      <c r="BQ253" s="104">
        <v>5.6</v>
      </c>
      <c r="BR253" s="104">
        <v>6.1</v>
      </c>
      <c r="BS253" s="104">
        <v>5.2</v>
      </c>
      <c r="BT253" s="104">
        <v>6.5</v>
      </c>
      <c r="BU253" s="104">
        <v>2.6</v>
      </c>
      <c r="BV253" s="104">
        <v>5.7</v>
      </c>
      <c r="BW253" s="104">
        <v>11.9</v>
      </c>
      <c r="BX253" s="104">
        <v>4.3</v>
      </c>
      <c r="BY253" s="104">
        <v>1.5</v>
      </c>
      <c r="BZ253" s="104">
        <v>3.1</v>
      </c>
      <c r="CA253" s="104">
        <v>3.9</v>
      </c>
      <c r="CB253" s="104">
        <v>15</v>
      </c>
      <c r="CC253" s="104">
        <v>60.100000000000009</v>
      </c>
      <c r="CD253" s="104">
        <v>24.7</v>
      </c>
    </row>
    <row r="254" spans="1:82" x14ac:dyDescent="0.25">
      <c r="A254" s="69" t="s">
        <v>1343</v>
      </c>
      <c r="B254" s="69" t="s">
        <v>1344</v>
      </c>
      <c r="C254" s="69" t="s">
        <v>1345</v>
      </c>
      <c r="D254" s="69" t="s">
        <v>548</v>
      </c>
      <c r="E254" s="69" t="s">
        <v>549</v>
      </c>
      <c r="F254" s="69" t="s">
        <v>542</v>
      </c>
      <c r="G254" s="69" t="s">
        <v>1346</v>
      </c>
      <c r="H254" s="69" t="s">
        <v>1347</v>
      </c>
      <c r="I254" s="115" t="s">
        <v>1347</v>
      </c>
      <c r="J254" s="69">
        <v>5458300</v>
      </c>
      <c r="K254" s="69" t="s">
        <v>253</v>
      </c>
      <c r="L254" s="98">
        <v>0.78456188383452652</v>
      </c>
      <c r="M254" s="92">
        <v>408</v>
      </c>
      <c r="N254" s="70">
        <v>520.03545979816181</v>
      </c>
      <c r="O254" s="92">
        <v>139</v>
      </c>
      <c r="P254" s="70">
        <v>2.94</v>
      </c>
      <c r="Q254" s="92">
        <v>408</v>
      </c>
      <c r="R254" s="92">
        <v>0</v>
      </c>
      <c r="S254" s="92">
        <v>7</v>
      </c>
      <c r="T254" s="92">
        <v>16</v>
      </c>
      <c r="U254" s="92">
        <v>9</v>
      </c>
      <c r="V254" s="92">
        <v>11</v>
      </c>
      <c r="W254" s="92">
        <v>10</v>
      </c>
      <c r="X254" s="92">
        <v>6</v>
      </c>
      <c r="Y254" s="92">
        <v>13</v>
      </c>
      <c r="Z254" s="92">
        <v>4</v>
      </c>
      <c r="AA254" s="92">
        <v>5</v>
      </c>
      <c r="AB254" s="92">
        <v>30</v>
      </c>
      <c r="AC254" s="92">
        <v>16</v>
      </c>
      <c r="AD254" s="92">
        <v>6</v>
      </c>
      <c r="AE254" s="92">
        <v>2</v>
      </c>
      <c r="AF254" s="92">
        <v>4</v>
      </c>
      <c r="AG254" s="92">
        <v>0</v>
      </c>
      <c r="AH254" s="70">
        <v>16.546762589928058</v>
      </c>
      <c r="AI254" s="70">
        <v>14.388489208633093</v>
      </c>
      <c r="AJ254" s="70">
        <v>23.741007194244602</v>
      </c>
      <c r="AK254" s="70">
        <v>3.5971223021582732</v>
      </c>
      <c r="AL254" s="70">
        <v>41.726618705035975</v>
      </c>
      <c r="AM254" s="92">
        <v>18623</v>
      </c>
      <c r="AN254" s="92">
        <v>43438</v>
      </c>
      <c r="AO254" s="70">
        <v>51.798561151079134</v>
      </c>
      <c r="AP254" s="92">
        <v>139</v>
      </c>
      <c r="AQ254" s="92">
        <v>26</v>
      </c>
      <c r="AR254" s="92">
        <v>109</v>
      </c>
      <c r="AS254" s="92">
        <v>30</v>
      </c>
      <c r="AT254" s="92">
        <v>3</v>
      </c>
      <c r="AU254" s="92">
        <v>2</v>
      </c>
      <c r="AV254" s="92">
        <v>11</v>
      </c>
      <c r="AW254" s="92">
        <v>22</v>
      </c>
      <c r="AX254" s="92">
        <v>1</v>
      </c>
      <c r="AY254" s="92">
        <v>7</v>
      </c>
      <c r="AZ254" s="92">
        <v>20</v>
      </c>
      <c r="BA254" s="92">
        <v>1</v>
      </c>
      <c r="BB254" s="92">
        <v>0</v>
      </c>
      <c r="BC254" s="92">
        <v>28</v>
      </c>
      <c r="BD254" s="92">
        <v>6</v>
      </c>
      <c r="BE254" s="92">
        <v>1</v>
      </c>
      <c r="BF254" s="92">
        <v>28</v>
      </c>
      <c r="BG254" s="92">
        <v>0</v>
      </c>
      <c r="BH254" s="92">
        <v>0</v>
      </c>
      <c r="BI254" s="70">
        <v>13.669064748201439</v>
      </c>
      <c r="BJ254" s="104">
        <v>2.9</v>
      </c>
      <c r="BK254" s="104">
        <v>7.1</v>
      </c>
      <c r="BL254" s="104">
        <v>5.6</v>
      </c>
      <c r="BM254" s="104">
        <v>7.1</v>
      </c>
      <c r="BN254" s="104">
        <v>9.6</v>
      </c>
      <c r="BO254" s="104">
        <v>7.1</v>
      </c>
      <c r="BP254" s="104">
        <v>2.2000000000000002</v>
      </c>
      <c r="BQ254" s="104">
        <v>5.0999999999999996</v>
      </c>
      <c r="BR254" s="104">
        <v>5.6</v>
      </c>
      <c r="BS254" s="104">
        <v>7.6</v>
      </c>
      <c r="BT254" s="104">
        <v>4.9000000000000004</v>
      </c>
      <c r="BU254" s="104">
        <v>10.3</v>
      </c>
      <c r="BV254" s="104">
        <v>8.8000000000000007</v>
      </c>
      <c r="BW254" s="104">
        <v>6.9</v>
      </c>
      <c r="BX254" s="104">
        <v>3.4</v>
      </c>
      <c r="BY254" s="104">
        <v>2.7</v>
      </c>
      <c r="BZ254" s="104">
        <v>2.2000000000000002</v>
      </c>
      <c r="CA254" s="104">
        <v>0.7</v>
      </c>
      <c r="CB254" s="104">
        <v>15.6</v>
      </c>
      <c r="CC254" s="104">
        <v>68.3</v>
      </c>
      <c r="CD254" s="104">
        <v>15.899999999999999</v>
      </c>
    </row>
    <row r="255" spans="1:82" x14ac:dyDescent="0.25">
      <c r="A255" s="69" t="s">
        <v>1517</v>
      </c>
      <c r="B255" s="69" t="s">
        <v>1518</v>
      </c>
      <c r="C255" s="69" t="s">
        <v>1519</v>
      </c>
      <c r="D255" s="69" t="s">
        <v>548</v>
      </c>
      <c r="E255" s="69" t="s">
        <v>549</v>
      </c>
      <c r="F255" s="69" t="s">
        <v>542</v>
      </c>
      <c r="G255" s="69" t="s">
        <v>1520</v>
      </c>
      <c r="H255" s="69" t="s">
        <v>1521</v>
      </c>
      <c r="I255" s="115" t="s">
        <v>1521</v>
      </c>
      <c r="J255" s="69">
        <v>5467636</v>
      </c>
      <c r="K255" s="69" t="s">
        <v>286</v>
      </c>
      <c r="L255" s="98">
        <v>0.64864578642977511</v>
      </c>
      <c r="M255" s="92">
        <v>427</v>
      </c>
      <c r="N255" s="70">
        <v>658.29457144901789</v>
      </c>
      <c r="O255" s="92">
        <v>195</v>
      </c>
      <c r="P255" s="70">
        <v>2.19</v>
      </c>
      <c r="Q255" s="92">
        <v>427</v>
      </c>
      <c r="R255" s="92">
        <v>6</v>
      </c>
      <c r="S255" s="92">
        <v>5</v>
      </c>
      <c r="T255" s="92">
        <v>0</v>
      </c>
      <c r="U255" s="92">
        <v>16</v>
      </c>
      <c r="V255" s="92">
        <v>20</v>
      </c>
      <c r="W255" s="92">
        <v>3</v>
      </c>
      <c r="X255" s="92">
        <v>12</v>
      </c>
      <c r="Y255" s="92">
        <v>22</v>
      </c>
      <c r="Z255" s="92">
        <v>9</v>
      </c>
      <c r="AA255" s="92">
        <v>24</v>
      </c>
      <c r="AB255" s="92">
        <v>36</v>
      </c>
      <c r="AC255" s="92">
        <v>26</v>
      </c>
      <c r="AD255" s="92">
        <v>11</v>
      </c>
      <c r="AE255" s="92">
        <v>0</v>
      </c>
      <c r="AF255" s="92">
        <v>2</v>
      </c>
      <c r="AG255" s="92">
        <v>3</v>
      </c>
      <c r="AH255" s="70">
        <v>5.6410256410256414</v>
      </c>
      <c r="AI255" s="70">
        <v>18.461538461538463</v>
      </c>
      <c r="AJ255" s="70">
        <v>23.589743589743588</v>
      </c>
      <c r="AK255" s="70">
        <v>12.307692307692308</v>
      </c>
      <c r="AL255" s="70">
        <v>40</v>
      </c>
      <c r="AM255" s="92">
        <v>26841</v>
      </c>
      <c r="AN255" s="92">
        <v>53438</v>
      </c>
      <c r="AO255" s="70">
        <v>43.07692307692308</v>
      </c>
      <c r="AP255" s="92">
        <v>195</v>
      </c>
      <c r="AQ255" s="92">
        <v>30</v>
      </c>
      <c r="AR255" s="92">
        <v>123</v>
      </c>
      <c r="AS255" s="92">
        <v>72</v>
      </c>
      <c r="AT255" s="92">
        <v>0</v>
      </c>
      <c r="AU255" s="92">
        <v>2</v>
      </c>
      <c r="AV255" s="92">
        <v>9</v>
      </c>
      <c r="AW255" s="92">
        <v>14</v>
      </c>
      <c r="AX255" s="92">
        <v>25</v>
      </c>
      <c r="AY255" s="92">
        <v>0</v>
      </c>
      <c r="AZ255" s="92">
        <v>37</v>
      </c>
      <c r="BA255" s="92">
        <v>4</v>
      </c>
      <c r="BB255" s="92">
        <v>2</v>
      </c>
      <c r="BC255" s="92">
        <v>42</v>
      </c>
      <c r="BD255" s="92">
        <v>14</v>
      </c>
      <c r="BE255" s="92">
        <v>4</v>
      </c>
      <c r="BF255" s="92">
        <v>37</v>
      </c>
      <c r="BG255" s="92">
        <v>5</v>
      </c>
      <c r="BH255" s="92">
        <v>0</v>
      </c>
      <c r="BI255" s="70">
        <v>7.6923076923076925</v>
      </c>
      <c r="BJ255" s="104">
        <v>6.8</v>
      </c>
      <c r="BK255" s="104">
        <v>7</v>
      </c>
      <c r="BL255" s="104">
        <v>2.6</v>
      </c>
      <c r="BM255" s="104">
        <v>3</v>
      </c>
      <c r="BN255" s="104">
        <v>11.9</v>
      </c>
      <c r="BO255" s="104">
        <v>8.9</v>
      </c>
      <c r="BP255" s="104">
        <v>3.7</v>
      </c>
      <c r="BQ255" s="104">
        <v>6.3</v>
      </c>
      <c r="BR255" s="104">
        <v>4.9000000000000004</v>
      </c>
      <c r="BS255" s="104">
        <v>4.4000000000000004</v>
      </c>
      <c r="BT255" s="104">
        <v>8</v>
      </c>
      <c r="BU255" s="104">
        <v>5.2</v>
      </c>
      <c r="BV255" s="104">
        <v>6.8</v>
      </c>
      <c r="BW255" s="104">
        <v>8.6999999999999993</v>
      </c>
      <c r="BX255" s="104">
        <v>5.4</v>
      </c>
      <c r="BY255" s="104">
        <v>3</v>
      </c>
      <c r="BZ255" s="104">
        <v>1.4</v>
      </c>
      <c r="CA255" s="104">
        <v>1.9</v>
      </c>
      <c r="CB255" s="104">
        <v>16.400000000000002</v>
      </c>
      <c r="CC255" s="104">
        <v>63.099999999999994</v>
      </c>
      <c r="CD255" s="104">
        <v>20.399999999999999</v>
      </c>
    </row>
    <row r="256" spans="1:82" x14ac:dyDescent="0.25">
      <c r="A256" s="69" t="s">
        <v>1566</v>
      </c>
      <c r="B256" s="69" t="s">
        <v>1567</v>
      </c>
      <c r="C256" s="69" t="s">
        <v>1568</v>
      </c>
      <c r="D256" s="69" t="s">
        <v>548</v>
      </c>
      <c r="E256" s="69" t="s">
        <v>549</v>
      </c>
      <c r="F256" s="69" t="s">
        <v>542</v>
      </c>
      <c r="G256" s="69" t="s">
        <v>1569</v>
      </c>
      <c r="H256" s="69" t="s">
        <v>1570</v>
      </c>
      <c r="I256" s="115" t="s">
        <v>1570</v>
      </c>
      <c r="J256" s="69">
        <v>5470588</v>
      </c>
      <c r="K256" s="69" t="s">
        <v>295</v>
      </c>
      <c r="L256" s="98">
        <v>1.0965657857927189</v>
      </c>
      <c r="M256" s="92">
        <v>518</v>
      </c>
      <c r="N256" s="70">
        <v>472.38387948200699</v>
      </c>
      <c r="O256" s="92">
        <v>204</v>
      </c>
      <c r="P256" s="70">
        <v>2.54</v>
      </c>
      <c r="Q256" s="92">
        <v>518</v>
      </c>
      <c r="R256" s="92">
        <v>17</v>
      </c>
      <c r="S256" s="92">
        <v>17</v>
      </c>
      <c r="T256" s="92">
        <v>10</v>
      </c>
      <c r="U256" s="92">
        <v>10</v>
      </c>
      <c r="V256" s="92">
        <v>28</v>
      </c>
      <c r="W256" s="92">
        <v>24</v>
      </c>
      <c r="X256" s="92">
        <v>9</v>
      </c>
      <c r="Y256" s="92">
        <v>23</v>
      </c>
      <c r="Z256" s="92">
        <v>14</v>
      </c>
      <c r="AA256" s="92">
        <v>14</v>
      </c>
      <c r="AB256" s="92">
        <v>14</v>
      </c>
      <c r="AC256" s="92">
        <v>12</v>
      </c>
      <c r="AD256" s="92">
        <v>12</v>
      </c>
      <c r="AE256" s="92">
        <v>0</v>
      </c>
      <c r="AF256" s="92">
        <v>0</v>
      </c>
      <c r="AG256" s="92">
        <v>0</v>
      </c>
      <c r="AH256" s="70">
        <v>21.568627450980394</v>
      </c>
      <c r="AI256" s="70">
        <v>18.627450980392158</v>
      </c>
      <c r="AJ256" s="70">
        <v>34.313725490196077</v>
      </c>
      <c r="AK256" s="70">
        <v>6.8627450980392162</v>
      </c>
      <c r="AL256" s="70">
        <v>18.627450980392158</v>
      </c>
      <c r="AM256" s="92">
        <v>16253</v>
      </c>
      <c r="AN256" s="92">
        <v>34091</v>
      </c>
      <c r="AO256" s="70">
        <v>67.64705882352942</v>
      </c>
      <c r="AP256" s="92">
        <v>204</v>
      </c>
      <c r="AQ256" s="92">
        <v>118</v>
      </c>
      <c r="AR256" s="92">
        <v>166</v>
      </c>
      <c r="AS256" s="92">
        <v>38</v>
      </c>
      <c r="AT256" s="92">
        <v>4</v>
      </c>
      <c r="AU256" s="92">
        <v>16</v>
      </c>
      <c r="AV256" s="92">
        <v>24</v>
      </c>
      <c r="AW256" s="92">
        <v>26</v>
      </c>
      <c r="AX256" s="92">
        <v>12</v>
      </c>
      <c r="AY256" s="92">
        <v>14</v>
      </c>
      <c r="AZ256" s="92">
        <v>38</v>
      </c>
      <c r="BA256" s="92">
        <v>3</v>
      </c>
      <c r="BB256" s="92">
        <v>0</v>
      </c>
      <c r="BC256" s="92">
        <v>25</v>
      </c>
      <c r="BD256" s="92">
        <v>0</v>
      </c>
      <c r="BE256" s="92">
        <v>0</v>
      </c>
      <c r="BF256" s="92">
        <v>24</v>
      </c>
      <c r="BG256" s="92">
        <v>0</v>
      </c>
      <c r="BH256" s="92">
        <v>0</v>
      </c>
      <c r="BI256" s="70">
        <v>18.627450980392158</v>
      </c>
      <c r="BJ256" s="104">
        <v>6</v>
      </c>
      <c r="BK256" s="104">
        <v>6.8</v>
      </c>
      <c r="BL256" s="104">
        <v>6.2</v>
      </c>
      <c r="BM256" s="104">
        <v>7.7</v>
      </c>
      <c r="BN256" s="104">
        <v>2.1</v>
      </c>
      <c r="BO256" s="104">
        <v>6.4</v>
      </c>
      <c r="BP256" s="104">
        <v>3.7</v>
      </c>
      <c r="BQ256" s="104">
        <v>1.5</v>
      </c>
      <c r="BR256" s="104">
        <v>4.4000000000000004</v>
      </c>
      <c r="BS256" s="104">
        <v>7.9</v>
      </c>
      <c r="BT256" s="104">
        <v>6.4</v>
      </c>
      <c r="BU256" s="104">
        <v>8.6999999999999993</v>
      </c>
      <c r="BV256" s="104">
        <v>6.8</v>
      </c>
      <c r="BW256" s="104">
        <v>8.3000000000000007</v>
      </c>
      <c r="BX256" s="104">
        <v>4.0999999999999996</v>
      </c>
      <c r="BY256" s="104">
        <v>4.4000000000000004</v>
      </c>
      <c r="BZ256" s="104">
        <v>5.8</v>
      </c>
      <c r="CA256" s="104">
        <v>2.9</v>
      </c>
      <c r="CB256" s="104">
        <v>19</v>
      </c>
      <c r="CC256" s="104">
        <v>55.599999999999994</v>
      </c>
      <c r="CD256" s="104">
        <v>25.5</v>
      </c>
    </row>
    <row r="257" spans="1:82" x14ac:dyDescent="0.25">
      <c r="A257" s="69" t="s">
        <v>1662</v>
      </c>
      <c r="B257" s="69" t="s">
        <v>1663</v>
      </c>
      <c r="C257" s="69" t="s">
        <v>1664</v>
      </c>
      <c r="D257" s="69" t="s">
        <v>548</v>
      </c>
      <c r="E257" s="69" t="s">
        <v>549</v>
      </c>
      <c r="F257" s="69" t="s">
        <v>542</v>
      </c>
      <c r="G257" s="69" t="s">
        <v>1665</v>
      </c>
      <c r="H257" s="69" t="s">
        <v>1666</v>
      </c>
      <c r="I257" s="115" t="s">
        <v>1666</v>
      </c>
      <c r="J257" s="69">
        <v>5479708</v>
      </c>
      <c r="K257" s="69" t="s">
        <v>314</v>
      </c>
      <c r="L257" s="98">
        <v>1.184742505933404</v>
      </c>
      <c r="M257" s="92">
        <v>1566</v>
      </c>
      <c r="N257" s="70">
        <v>1321.8062086547834</v>
      </c>
      <c r="O257" s="92">
        <v>613</v>
      </c>
      <c r="P257" s="70">
        <v>2.5499999999999998</v>
      </c>
      <c r="Q257" s="92">
        <v>1561</v>
      </c>
      <c r="R257" s="92">
        <v>73</v>
      </c>
      <c r="S257" s="92">
        <v>59</v>
      </c>
      <c r="T257" s="92">
        <v>48</v>
      </c>
      <c r="U257" s="92">
        <v>81</v>
      </c>
      <c r="V257" s="92">
        <v>28</v>
      </c>
      <c r="W257" s="92">
        <v>15</v>
      </c>
      <c r="X257" s="92">
        <v>27</v>
      </c>
      <c r="Y257" s="92">
        <v>18</v>
      </c>
      <c r="Z257" s="92">
        <v>52</v>
      </c>
      <c r="AA257" s="92">
        <v>69</v>
      </c>
      <c r="AB257" s="92">
        <v>52</v>
      </c>
      <c r="AC257" s="92">
        <v>56</v>
      </c>
      <c r="AD257" s="92">
        <v>30</v>
      </c>
      <c r="AE257" s="92">
        <v>5</v>
      </c>
      <c r="AF257" s="92">
        <v>0</v>
      </c>
      <c r="AG257" s="92">
        <v>0</v>
      </c>
      <c r="AH257" s="70">
        <v>29.363784665579118</v>
      </c>
      <c r="AI257" s="70">
        <v>17.781402936378466</v>
      </c>
      <c r="AJ257" s="70">
        <v>18.270799347471453</v>
      </c>
      <c r="AK257" s="70">
        <v>11.256117455138662</v>
      </c>
      <c r="AL257" s="70">
        <v>23.327895595432299</v>
      </c>
      <c r="AM257" s="92">
        <v>16713</v>
      </c>
      <c r="AN257" s="92">
        <v>35417</v>
      </c>
      <c r="AO257" s="70">
        <v>56.933115823817296</v>
      </c>
      <c r="AP257" s="92">
        <v>613</v>
      </c>
      <c r="AQ257" s="92">
        <v>114</v>
      </c>
      <c r="AR257" s="92">
        <v>462</v>
      </c>
      <c r="AS257" s="92">
        <v>151</v>
      </c>
      <c r="AT257" s="92">
        <v>34</v>
      </c>
      <c r="AU257" s="92">
        <v>14</v>
      </c>
      <c r="AV257" s="92">
        <v>127</v>
      </c>
      <c r="AW257" s="92">
        <v>39</v>
      </c>
      <c r="AX257" s="92">
        <v>39</v>
      </c>
      <c r="AY257" s="92">
        <v>33</v>
      </c>
      <c r="AZ257" s="92">
        <v>62</v>
      </c>
      <c r="BA257" s="92">
        <v>25</v>
      </c>
      <c r="BB257" s="92">
        <v>3</v>
      </c>
      <c r="BC257" s="92">
        <v>117</v>
      </c>
      <c r="BD257" s="92">
        <v>0</v>
      </c>
      <c r="BE257" s="92">
        <v>0</v>
      </c>
      <c r="BF257" s="92">
        <v>88</v>
      </c>
      <c r="BG257" s="92">
        <v>3</v>
      </c>
      <c r="BH257" s="92">
        <v>0</v>
      </c>
      <c r="BI257" s="70">
        <v>26.590538336052198</v>
      </c>
      <c r="BJ257" s="104">
        <v>4.7</v>
      </c>
      <c r="BK257" s="104">
        <v>7.3</v>
      </c>
      <c r="BL257" s="104">
        <v>6.8</v>
      </c>
      <c r="BM257" s="104">
        <v>6.8</v>
      </c>
      <c r="BN257" s="104">
        <v>8.3000000000000007</v>
      </c>
      <c r="BO257" s="104">
        <v>7.5</v>
      </c>
      <c r="BP257" s="104">
        <v>5.7</v>
      </c>
      <c r="BQ257" s="104">
        <v>8.1999999999999993</v>
      </c>
      <c r="BR257" s="104">
        <v>5.6</v>
      </c>
      <c r="BS257" s="104">
        <v>6.3</v>
      </c>
      <c r="BT257" s="104">
        <v>4.7</v>
      </c>
      <c r="BU257" s="104">
        <v>6.3</v>
      </c>
      <c r="BV257" s="104">
        <v>6.3</v>
      </c>
      <c r="BW257" s="104">
        <v>5.6</v>
      </c>
      <c r="BX257" s="104">
        <v>4</v>
      </c>
      <c r="BY257" s="104">
        <v>3.1</v>
      </c>
      <c r="BZ257" s="104">
        <v>1</v>
      </c>
      <c r="CA257" s="104">
        <v>1.7</v>
      </c>
      <c r="CB257" s="104">
        <v>18.8</v>
      </c>
      <c r="CC257" s="104">
        <v>65.7</v>
      </c>
      <c r="CD257" s="104">
        <v>15.399999999999999</v>
      </c>
    </row>
    <row r="258" spans="1:82" x14ac:dyDescent="0.25">
      <c r="A258" s="69" t="s">
        <v>1682</v>
      </c>
      <c r="B258" s="69" t="s">
        <v>1683</v>
      </c>
      <c r="C258" s="69" t="s">
        <v>1684</v>
      </c>
      <c r="D258" s="69" t="s">
        <v>548</v>
      </c>
      <c r="E258" s="69" t="s">
        <v>549</v>
      </c>
      <c r="F258" s="69" t="s">
        <v>542</v>
      </c>
      <c r="G258" s="69" t="s">
        <v>1685</v>
      </c>
      <c r="H258" s="69" t="s">
        <v>1686</v>
      </c>
      <c r="I258" s="115" t="s">
        <v>1686</v>
      </c>
      <c r="J258" s="69">
        <v>5481268</v>
      </c>
      <c r="K258" s="69" t="s">
        <v>318</v>
      </c>
      <c r="L258" s="98">
        <v>0.33465727543715046</v>
      </c>
      <c r="M258" s="92">
        <v>269</v>
      </c>
      <c r="N258" s="70">
        <v>803.8074165535927</v>
      </c>
      <c r="O258" s="92">
        <v>89</v>
      </c>
      <c r="P258" s="70">
        <v>3.02</v>
      </c>
      <c r="Q258" s="92">
        <v>269</v>
      </c>
      <c r="R258" s="92">
        <v>5</v>
      </c>
      <c r="S258" s="92">
        <v>5</v>
      </c>
      <c r="T258" s="92">
        <v>11</v>
      </c>
      <c r="U258" s="92">
        <v>2</v>
      </c>
      <c r="V258" s="92">
        <v>2</v>
      </c>
      <c r="W258" s="92">
        <v>11</v>
      </c>
      <c r="X258" s="92">
        <v>7</v>
      </c>
      <c r="Y258" s="92">
        <v>7</v>
      </c>
      <c r="Z258" s="92">
        <v>10</v>
      </c>
      <c r="AA258" s="92">
        <v>10</v>
      </c>
      <c r="AB258" s="92">
        <v>13</v>
      </c>
      <c r="AC258" s="92">
        <v>3</v>
      </c>
      <c r="AD258" s="92">
        <v>0</v>
      </c>
      <c r="AE258" s="92">
        <v>1</v>
      </c>
      <c r="AF258" s="92">
        <v>0</v>
      </c>
      <c r="AG258" s="92">
        <v>2</v>
      </c>
      <c r="AH258" s="70">
        <v>23.595505617977526</v>
      </c>
      <c r="AI258" s="70">
        <v>4.4943820224719104</v>
      </c>
      <c r="AJ258" s="70">
        <v>39.325842696629216</v>
      </c>
      <c r="AK258" s="70">
        <v>11.235955056179774</v>
      </c>
      <c r="AL258" s="70">
        <v>21.348314606741571</v>
      </c>
      <c r="AM258" s="92">
        <v>15608</v>
      </c>
      <c r="AN258" s="92">
        <v>40750</v>
      </c>
      <c r="AO258" s="70">
        <v>56.17977528089888</v>
      </c>
      <c r="AP258" s="92">
        <v>89</v>
      </c>
      <c r="AQ258" s="92">
        <v>14</v>
      </c>
      <c r="AR258" s="92">
        <v>69</v>
      </c>
      <c r="AS258" s="92">
        <v>20</v>
      </c>
      <c r="AT258" s="92">
        <v>4</v>
      </c>
      <c r="AU258" s="92">
        <v>8</v>
      </c>
      <c r="AV258" s="92">
        <v>9</v>
      </c>
      <c r="AW258" s="92">
        <v>0</v>
      </c>
      <c r="AX258" s="92">
        <v>6</v>
      </c>
      <c r="AY258" s="92">
        <v>8</v>
      </c>
      <c r="AZ258" s="92">
        <v>21</v>
      </c>
      <c r="BA258" s="92">
        <v>3</v>
      </c>
      <c r="BB258" s="92">
        <v>0</v>
      </c>
      <c r="BC258" s="92">
        <v>15</v>
      </c>
      <c r="BD258" s="92">
        <v>1</v>
      </c>
      <c r="BE258" s="92">
        <v>1</v>
      </c>
      <c r="BF258" s="92">
        <v>6</v>
      </c>
      <c r="BG258" s="92">
        <v>0</v>
      </c>
      <c r="BH258" s="92">
        <v>0</v>
      </c>
      <c r="BI258" s="70">
        <v>20.224719101123593</v>
      </c>
      <c r="BJ258" s="104">
        <v>4.8</v>
      </c>
      <c r="BK258" s="104">
        <v>7.8</v>
      </c>
      <c r="BL258" s="104">
        <v>10</v>
      </c>
      <c r="BM258" s="104">
        <v>11.9</v>
      </c>
      <c r="BN258" s="104">
        <v>3.3</v>
      </c>
      <c r="BO258" s="104">
        <v>2.6</v>
      </c>
      <c r="BP258" s="104">
        <v>7.4</v>
      </c>
      <c r="BQ258" s="104">
        <v>10.4</v>
      </c>
      <c r="BR258" s="104">
        <v>10.4</v>
      </c>
      <c r="BS258" s="104">
        <v>3.3</v>
      </c>
      <c r="BT258" s="104">
        <v>7.4</v>
      </c>
      <c r="BU258" s="104">
        <v>5.9</v>
      </c>
      <c r="BV258" s="104">
        <v>1.9</v>
      </c>
      <c r="BW258" s="104">
        <v>3.3</v>
      </c>
      <c r="BX258" s="104">
        <v>4.5</v>
      </c>
      <c r="BY258" s="104">
        <v>1.9</v>
      </c>
      <c r="BZ258" s="104">
        <v>0</v>
      </c>
      <c r="CA258" s="104">
        <v>3</v>
      </c>
      <c r="CB258" s="104">
        <v>22.6</v>
      </c>
      <c r="CC258" s="104">
        <v>64.5</v>
      </c>
      <c r="CD258" s="104">
        <v>12.7</v>
      </c>
    </row>
    <row r="259" spans="1:82" s="19" customFormat="1" x14ac:dyDescent="0.25">
      <c r="A259" s="75" t="s">
        <v>80</v>
      </c>
      <c r="B259" s="76" t="s">
        <v>2118</v>
      </c>
      <c r="C259" s="75"/>
      <c r="D259" s="75"/>
      <c r="E259" s="75"/>
      <c r="F259" s="75"/>
      <c r="G259" s="75"/>
      <c r="H259" s="75"/>
      <c r="I259" s="116"/>
      <c r="J259" s="75">
        <v>54077</v>
      </c>
      <c r="K259" s="75" t="s">
        <v>79</v>
      </c>
      <c r="L259" s="99">
        <v>651.0218377257205</v>
      </c>
      <c r="M259" s="93">
        <v>33760</v>
      </c>
      <c r="N259" s="77">
        <v>51.856939419938932</v>
      </c>
      <c r="O259" s="93">
        <v>12420</v>
      </c>
      <c r="P259" s="77">
        <v>2.5099999999999998</v>
      </c>
      <c r="Q259" s="93">
        <v>31122</v>
      </c>
      <c r="R259" s="93">
        <v>933</v>
      </c>
      <c r="S259" s="93">
        <v>805</v>
      </c>
      <c r="T259" s="93">
        <v>832</v>
      </c>
      <c r="U259" s="93">
        <v>716</v>
      </c>
      <c r="V259" s="93">
        <v>511</v>
      </c>
      <c r="W259" s="93">
        <v>671</v>
      </c>
      <c r="X259" s="93">
        <v>748</v>
      </c>
      <c r="Y259" s="93">
        <v>731</v>
      </c>
      <c r="Z259" s="93">
        <v>668</v>
      </c>
      <c r="AA259" s="93">
        <v>1081</v>
      </c>
      <c r="AB259" s="93">
        <v>1367</v>
      </c>
      <c r="AC259" s="93">
        <v>1420</v>
      </c>
      <c r="AD259" s="93">
        <v>894</v>
      </c>
      <c r="AE259" s="93">
        <v>525</v>
      </c>
      <c r="AF259" s="93">
        <v>335</v>
      </c>
      <c r="AG259" s="93">
        <v>183</v>
      </c>
      <c r="AH259" s="77">
        <v>20.692431561996781</v>
      </c>
      <c r="AI259" s="77">
        <v>9.879227053140097</v>
      </c>
      <c r="AJ259" s="77">
        <v>22.689210950080515</v>
      </c>
      <c r="AK259" s="77">
        <v>8.7037037037037042</v>
      </c>
      <c r="AL259" s="77">
        <v>38.0354267310789</v>
      </c>
      <c r="AM259" s="93">
        <v>22540</v>
      </c>
      <c r="AN259" s="93">
        <v>46673</v>
      </c>
      <c r="AO259" s="77">
        <v>47.882447665056361</v>
      </c>
      <c r="AP259" s="93">
        <v>12420</v>
      </c>
      <c r="AQ259" s="93">
        <v>2693</v>
      </c>
      <c r="AR259" s="93">
        <v>10160</v>
      </c>
      <c r="AS259" s="93">
        <v>2260</v>
      </c>
      <c r="AT259" s="93">
        <v>585</v>
      </c>
      <c r="AU259" s="93">
        <v>353</v>
      </c>
      <c r="AV259" s="93">
        <v>1339</v>
      </c>
      <c r="AW259" s="93">
        <v>944</v>
      </c>
      <c r="AX259" s="93">
        <v>373</v>
      </c>
      <c r="AY259" s="93">
        <v>504</v>
      </c>
      <c r="AZ259" s="93">
        <v>1394</v>
      </c>
      <c r="BA259" s="93">
        <v>407</v>
      </c>
      <c r="BB259" s="93">
        <v>232</v>
      </c>
      <c r="BC259" s="93">
        <v>1904</v>
      </c>
      <c r="BD259" s="93">
        <v>363</v>
      </c>
      <c r="BE259" s="93">
        <v>75</v>
      </c>
      <c r="BF259" s="93">
        <v>2952</v>
      </c>
      <c r="BG259" s="93">
        <v>272</v>
      </c>
      <c r="BH259" s="93">
        <v>51</v>
      </c>
      <c r="BI259" s="77">
        <v>17.721417069243156</v>
      </c>
      <c r="BJ259" s="105">
        <v>5.2</v>
      </c>
      <c r="BK259" s="105">
        <v>6</v>
      </c>
      <c r="BL259" s="105">
        <v>4.9000000000000004</v>
      </c>
      <c r="BM259" s="105">
        <v>5.0999999999999996</v>
      </c>
      <c r="BN259" s="105">
        <v>5.4</v>
      </c>
      <c r="BO259" s="105">
        <v>6.7</v>
      </c>
      <c r="BP259" s="105">
        <v>6.6</v>
      </c>
      <c r="BQ259" s="105">
        <v>7.2</v>
      </c>
      <c r="BR259" s="105">
        <v>5.8</v>
      </c>
      <c r="BS259" s="105">
        <v>6.8</v>
      </c>
      <c r="BT259" s="105">
        <v>7.4</v>
      </c>
      <c r="BU259" s="105">
        <v>7</v>
      </c>
      <c r="BV259" s="105">
        <v>7.7</v>
      </c>
      <c r="BW259" s="105">
        <v>6.5</v>
      </c>
      <c r="BX259" s="105">
        <v>4.4000000000000004</v>
      </c>
      <c r="BY259" s="105">
        <v>3.8</v>
      </c>
      <c r="BZ259" s="105">
        <v>1.5</v>
      </c>
      <c r="CA259" s="105">
        <v>2.1</v>
      </c>
      <c r="CB259" s="105">
        <v>16.100000000000001</v>
      </c>
      <c r="CC259" s="105">
        <v>65.699999999999989</v>
      </c>
      <c r="CD259" s="105">
        <v>18.3</v>
      </c>
    </row>
    <row r="260" spans="1:82" s="82" customFormat="1" x14ac:dyDescent="0.25">
      <c r="A260" s="80" t="s">
        <v>1987</v>
      </c>
      <c r="B260" s="80" t="s">
        <v>1988</v>
      </c>
      <c r="C260" s="80" t="s">
        <v>1989</v>
      </c>
      <c r="D260" s="80" t="s">
        <v>599</v>
      </c>
      <c r="E260" s="80" t="s">
        <v>656</v>
      </c>
      <c r="F260" s="80" t="s">
        <v>542</v>
      </c>
      <c r="G260" s="80" t="s">
        <v>1990</v>
      </c>
      <c r="H260" s="80" t="s">
        <v>1991</v>
      </c>
      <c r="I260" s="114" t="s">
        <v>1991</v>
      </c>
      <c r="J260" s="80" t="s">
        <v>2111</v>
      </c>
      <c r="K260" s="80" t="s">
        <v>2111</v>
      </c>
      <c r="L260" s="97">
        <v>338.25529556675787</v>
      </c>
      <c r="M260" s="91">
        <v>42182</v>
      </c>
      <c r="N260" s="81">
        <v>124.7046256269918</v>
      </c>
      <c r="O260" s="91">
        <v>15936</v>
      </c>
      <c r="P260" s="81">
        <v>2.6327183734939759</v>
      </c>
      <c r="Q260" s="91">
        <v>41955</v>
      </c>
      <c r="R260" s="91">
        <v>749</v>
      </c>
      <c r="S260" s="91">
        <v>752</v>
      </c>
      <c r="T260" s="91">
        <v>599</v>
      </c>
      <c r="U260" s="91">
        <v>849</v>
      </c>
      <c r="V260" s="91">
        <v>686</v>
      </c>
      <c r="W260" s="91">
        <v>741</v>
      </c>
      <c r="X260" s="91">
        <v>566</v>
      </c>
      <c r="Y260" s="91">
        <v>937</v>
      </c>
      <c r="Z260" s="91">
        <v>766</v>
      </c>
      <c r="AA260" s="91">
        <v>1102</v>
      </c>
      <c r="AB260" s="91">
        <v>1879</v>
      </c>
      <c r="AC260" s="91">
        <v>2286</v>
      </c>
      <c r="AD260" s="91">
        <v>1415</v>
      </c>
      <c r="AE260" s="91">
        <v>787</v>
      </c>
      <c r="AF260" s="91">
        <v>1013</v>
      </c>
      <c r="AG260" s="91">
        <v>809</v>
      </c>
      <c r="AH260" s="81">
        <v>13.177710843373495</v>
      </c>
      <c r="AI260" s="81">
        <v>9.6322791164658632</v>
      </c>
      <c r="AJ260" s="81">
        <v>18.88805220883534</v>
      </c>
      <c r="AK260" s="81">
        <v>6.9151606425702807</v>
      </c>
      <c r="AL260" s="81">
        <v>51.386797188755018</v>
      </c>
      <c r="AM260" s="91">
        <v>30690</v>
      </c>
      <c r="AN260" s="91">
        <v>59113</v>
      </c>
      <c r="AO260" s="81">
        <v>36.891315261044177</v>
      </c>
      <c r="AP260" s="91">
        <v>15936</v>
      </c>
      <c r="AQ260" s="91">
        <v>1569</v>
      </c>
      <c r="AR260" s="91">
        <v>13321</v>
      </c>
      <c r="AS260" s="91">
        <v>2615</v>
      </c>
      <c r="AT260" s="91">
        <v>290</v>
      </c>
      <c r="AU260" s="91">
        <v>406</v>
      </c>
      <c r="AV260" s="91">
        <v>1107</v>
      </c>
      <c r="AW260" s="91">
        <v>1065</v>
      </c>
      <c r="AX260" s="91">
        <v>547</v>
      </c>
      <c r="AY260" s="91">
        <v>537</v>
      </c>
      <c r="AZ260" s="91">
        <v>1314</v>
      </c>
      <c r="BA260" s="91">
        <v>560</v>
      </c>
      <c r="BB260" s="91">
        <v>332</v>
      </c>
      <c r="BC260" s="91">
        <v>1887</v>
      </c>
      <c r="BD260" s="91">
        <v>661</v>
      </c>
      <c r="BE260" s="91">
        <v>318</v>
      </c>
      <c r="BF260" s="91">
        <v>5470</v>
      </c>
      <c r="BG260" s="91">
        <v>546</v>
      </c>
      <c r="BH260" s="91">
        <v>187</v>
      </c>
      <c r="BI260" s="81">
        <v>15.568524096385541</v>
      </c>
      <c r="BJ260" s="103">
        <v>5.8</v>
      </c>
      <c r="BK260" s="103">
        <v>6.4</v>
      </c>
      <c r="BL260" s="103">
        <v>6.5</v>
      </c>
      <c r="BM260" s="103">
        <v>6.1</v>
      </c>
      <c r="BN260" s="103">
        <v>4.9000000000000004</v>
      </c>
      <c r="BO260" s="103">
        <v>5.2</v>
      </c>
      <c r="BP260" s="103">
        <v>6.4</v>
      </c>
      <c r="BQ260" s="103">
        <v>6.6</v>
      </c>
      <c r="BR260" s="103">
        <v>6.9</v>
      </c>
      <c r="BS260" s="103">
        <v>6.9</v>
      </c>
      <c r="BT260" s="103">
        <v>7.3</v>
      </c>
      <c r="BU260" s="103">
        <v>6.9</v>
      </c>
      <c r="BV260" s="103">
        <v>7.3</v>
      </c>
      <c r="BW260" s="103">
        <v>5.7</v>
      </c>
      <c r="BX260" s="103">
        <v>4.4000000000000004</v>
      </c>
      <c r="BY260" s="103">
        <v>3.3</v>
      </c>
      <c r="BZ260" s="103">
        <v>2.1</v>
      </c>
      <c r="CA260" s="103">
        <v>1.3</v>
      </c>
      <c r="CB260" s="103">
        <v>18.7</v>
      </c>
      <c r="CC260" s="103">
        <v>64.5</v>
      </c>
      <c r="CD260" s="103">
        <v>16.8</v>
      </c>
    </row>
    <row r="261" spans="1:82" x14ac:dyDescent="0.25">
      <c r="A261" s="69" t="s">
        <v>596</v>
      </c>
      <c r="B261" s="69" t="s">
        <v>597</v>
      </c>
      <c r="C261" s="69" t="s">
        <v>598</v>
      </c>
      <c r="D261" s="69" t="s">
        <v>599</v>
      </c>
      <c r="E261" s="69" t="s">
        <v>600</v>
      </c>
      <c r="F261" s="69" t="s">
        <v>542</v>
      </c>
      <c r="G261" s="69" t="s">
        <v>601</v>
      </c>
      <c r="H261" s="69" t="s">
        <v>602</v>
      </c>
      <c r="I261" s="115" t="s">
        <v>602</v>
      </c>
      <c r="J261" s="69">
        <v>5404204</v>
      </c>
      <c r="K261" s="69" t="s">
        <v>121</v>
      </c>
      <c r="L261" s="98">
        <v>0.14476671090962401</v>
      </c>
      <c r="M261" s="92">
        <v>750</v>
      </c>
      <c r="N261" s="70">
        <v>5180.7490498849238</v>
      </c>
      <c r="O261" s="92">
        <v>267</v>
      </c>
      <c r="P261" s="70">
        <v>2.81</v>
      </c>
      <c r="Q261" s="92">
        <v>750</v>
      </c>
      <c r="R261" s="92">
        <v>15</v>
      </c>
      <c r="S261" s="92">
        <v>19</v>
      </c>
      <c r="T261" s="92">
        <v>10</v>
      </c>
      <c r="U261" s="92">
        <v>11</v>
      </c>
      <c r="V261" s="92">
        <v>0</v>
      </c>
      <c r="W261" s="92">
        <v>17</v>
      </c>
      <c r="X261" s="92">
        <v>27</v>
      </c>
      <c r="Y261" s="92">
        <v>5</v>
      </c>
      <c r="Z261" s="92">
        <v>0</v>
      </c>
      <c r="AA261" s="92">
        <v>24</v>
      </c>
      <c r="AB261" s="92">
        <v>4</v>
      </c>
      <c r="AC261" s="92">
        <v>103</v>
      </c>
      <c r="AD261" s="92">
        <v>17</v>
      </c>
      <c r="AE261" s="92">
        <v>4</v>
      </c>
      <c r="AF261" s="92">
        <v>11</v>
      </c>
      <c r="AG261" s="92">
        <v>0</v>
      </c>
      <c r="AH261" s="70">
        <v>16.479400749063668</v>
      </c>
      <c r="AI261" s="70">
        <v>4.119850187265917</v>
      </c>
      <c r="AJ261" s="70">
        <v>18.352059925093634</v>
      </c>
      <c r="AK261" s="70">
        <v>8.9887640449438209</v>
      </c>
      <c r="AL261" s="70">
        <v>52.059925093632963</v>
      </c>
      <c r="AM261" s="92">
        <v>25454</v>
      </c>
      <c r="AN261" s="92">
        <v>75750</v>
      </c>
      <c r="AO261" s="70">
        <v>38.951310861423224</v>
      </c>
      <c r="AP261" s="92">
        <v>267</v>
      </c>
      <c r="AQ261" s="92">
        <v>31</v>
      </c>
      <c r="AR261" s="92">
        <v>207</v>
      </c>
      <c r="AS261" s="92">
        <v>60</v>
      </c>
      <c r="AT261" s="92">
        <v>1</v>
      </c>
      <c r="AU261" s="92">
        <v>1</v>
      </c>
      <c r="AV261" s="92">
        <v>34</v>
      </c>
      <c r="AW261" s="92">
        <v>15</v>
      </c>
      <c r="AX261" s="92">
        <v>11</v>
      </c>
      <c r="AY261" s="92">
        <v>2</v>
      </c>
      <c r="AZ261" s="92">
        <v>24</v>
      </c>
      <c r="BA261" s="92">
        <v>3</v>
      </c>
      <c r="BB261" s="92">
        <v>2</v>
      </c>
      <c r="BC261" s="92">
        <v>23</v>
      </c>
      <c r="BD261" s="92">
        <v>5</v>
      </c>
      <c r="BE261" s="92">
        <v>0</v>
      </c>
      <c r="BF261" s="92">
        <v>130</v>
      </c>
      <c r="BG261" s="92">
        <v>5</v>
      </c>
      <c r="BH261" s="92">
        <v>0</v>
      </c>
      <c r="BI261" s="70">
        <v>14.232209737827715</v>
      </c>
      <c r="BJ261" s="104">
        <v>5.0999999999999996</v>
      </c>
      <c r="BK261" s="104">
        <v>0.4</v>
      </c>
      <c r="BL261" s="104">
        <v>1.2</v>
      </c>
      <c r="BM261" s="104">
        <v>8.8000000000000007</v>
      </c>
      <c r="BN261" s="104">
        <v>9.1999999999999993</v>
      </c>
      <c r="BO261" s="104">
        <v>5.2</v>
      </c>
      <c r="BP261" s="104">
        <v>9.5</v>
      </c>
      <c r="BQ261" s="104">
        <v>5.7</v>
      </c>
      <c r="BR261" s="104">
        <v>4.5</v>
      </c>
      <c r="BS261" s="104">
        <v>3.9</v>
      </c>
      <c r="BT261" s="104">
        <v>16.5</v>
      </c>
      <c r="BU261" s="104">
        <v>8.3000000000000007</v>
      </c>
      <c r="BV261" s="104">
        <v>6.4</v>
      </c>
      <c r="BW261" s="104">
        <v>5.7</v>
      </c>
      <c r="BX261" s="104">
        <v>3.3</v>
      </c>
      <c r="BY261" s="104">
        <v>3.3</v>
      </c>
      <c r="BZ261" s="104">
        <v>2.9</v>
      </c>
      <c r="CA261" s="104">
        <v>0</v>
      </c>
      <c r="CB261" s="104">
        <v>6.7</v>
      </c>
      <c r="CC261" s="104">
        <v>78.000000000000014</v>
      </c>
      <c r="CD261" s="104">
        <v>15.200000000000001</v>
      </c>
    </row>
    <row r="262" spans="1:82" x14ac:dyDescent="0.25">
      <c r="A262" s="69" t="s">
        <v>743</v>
      </c>
      <c r="B262" s="69" t="s">
        <v>744</v>
      </c>
      <c r="C262" s="69" t="s">
        <v>745</v>
      </c>
      <c r="D262" s="69" t="s">
        <v>599</v>
      </c>
      <c r="E262" s="69" t="s">
        <v>600</v>
      </c>
      <c r="F262" s="69" t="s">
        <v>542</v>
      </c>
      <c r="G262" s="69" t="s">
        <v>746</v>
      </c>
      <c r="H262" s="69" t="s">
        <v>747</v>
      </c>
      <c r="I262" s="115" t="s">
        <v>747</v>
      </c>
      <c r="J262" s="69">
        <v>5411284</v>
      </c>
      <c r="K262" s="69" t="s">
        <v>144</v>
      </c>
      <c r="L262" s="98">
        <v>1.6456860511254785</v>
      </c>
      <c r="M262" s="92">
        <v>1273</v>
      </c>
      <c r="N262" s="70">
        <v>773.53757670206903</v>
      </c>
      <c r="O262" s="92">
        <v>508</v>
      </c>
      <c r="P262" s="70">
        <v>2.4500000000000002</v>
      </c>
      <c r="Q262" s="92">
        <v>1246</v>
      </c>
      <c r="R262" s="92">
        <v>32</v>
      </c>
      <c r="S262" s="92">
        <v>63</v>
      </c>
      <c r="T262" s="92">
        <v>31</v>
      </c>
      <c r="U262" s="92">
        <v>14</v>
      </c>
      <c r="V262" s="92">
        <v>30</v>
      </c>
      <c r="W262" s="92">
        <v>48</v>
      </c>
      <c r="X262" s="92">
        <v>17</v>
      </c>
      <c r="Y262" s="92">
        <v>19</v>
      </c>
      <c r="Z262" s="92">
        <v>34</v>
      </c>
      <c r="AA262" s="92">
        <v>60</v>
      </c>
      <c r="AB262" s="92">
        <v>23</v>
      </c>
      <c r="AC262" s="92">
        <v>67</v>
      </c>
      <c r="AD262" s="92">
        <v>33</v>
      </c>
      <c r="AE262" s="92">
        <v>17</v>
      </c>
      <c r="AF262" s="92">
        <v>18</v>
      </c>
      <c r="AG262" s="92">
        <v>2</v>
      </c>
      <c r="AH262" s="70">
        <v>24.803149606299215</v>
      </c>
      <c r="AI262" s="70">
        <v>8.6614173228346463</v>
      </c>
      <c r="AJ262" s="70">
        <v>23.228346456692915</v>
      </c>
      <c r="AK262" s="70">
        <v>11.811023622047244</v>
      </c>
      <c r="AL262" s="70">
        <v>31.496062992125985</v>
      </c>
      <c r="AM262" s="92">
        <v>24255</v>
      </c>
      <c r="AN262" s="92">
        <v>45000</v>
      </c>
      <c r="AO262" s="70">
        <v>50</v>
      </c>
      <c r="AP262" s="92">
        <v>508</v>
      </c>
      <c r="AQ262" s="92">
        <v>94</v>
      </c>
      <c r="AR262" s="92">
        <v>433</v>
      </c>
      <c r="AS262" s="92">
        <v>75</v>
      </c>
      <c r="AT262" s="92">
        <v>15</v>
      </c>
      <c r="AU262" s="92">
        <v>36</v>
      </c>
      <c r="AV262" s="92">
        <v>75</v>
      </c>
      <c r="AW262" s="92">
        <v>65</v>
      </c>
      <c r="AX262" s="92">
        <v>4</v>
      </c>
      <c r="AY262" s="92">
        <v>23</v>
      </c>
      <c r="AZ262" s="92">
        <v>48</v>
      </c>
      <c r="BA262" s="92">
        <v>18</v>
      </c>
      <c r="BB262" s="92">
        <v>0</v>
      </c>
      <c r="BC262" s="92">
        <v>40</v>
      </c>
      <c r="BD262" s="92">
        <v>43</v>
      </c>
      <c r="BE262" s="92">
        <v>0</v>
      </c>
      <c r="BF262" s="92">
        <v>125</v>
      </c>
      <c r="BG262" s="92">
        <v>8</v>
      </c>
      <c r="BH262" s="92">
        <v>0</v>
      </c>
      <c r="BI262" s="70">
        <v>19.291338582677163</v>
      </c>
      <c r="BJ262" s="104">
        <v>4.9000000000000004</v>
      </c>
      <c r="BK262" s="104">
        <v>7</v>
      </c>
      <c r="BL262" s="104">
        <v>4.9000000000000004</v>
      </c>
      <c r="BM262" s="104">
        <v>4.0999999999999996</v>
      </c>
      <c r="BN262" s="104">
        <v>10.9</v>
      </c>
      <c r="BO262" s="104">
        <v>2.8</v>
      </c>
      <c r="BP262" s="104">
        <v>4.4000000000000004</v>
      </c>
      <c r="BQ262" s="104">
        <v>7</v>
      </c>
      <c r="BR262" s="104">
        <v>6.2</v>
      </c>
      <c r="BS262" s="104">
        <v>7.5</v>
      </c>
      <c r="BT262" s="104">
        <v>5.3</v>
      </c>
      <c r="BU262" s="104">
        <v>5.0999999999999996</v>
      </c>
      <c r="BV262" s="104">
        <v>8.4</v>
      </c>
      <c r="BW262" s="104">
        <v>4.4000000000000004</v>
      </c>
      <c r="BX262" s="104">
        <v>7.9</v>
      </c>
      <c r="BY262" s="104">
        <v>3.6</v>
      </c>
      <c r="BZ262" s="104">
        <v>0.9</v>
      </c>
      <c r="CA262" s="104">
        <v>4.7</v>
      </c>
      <c r="CB262" s="104">
        <v>16.8</v>
      </c>
      <c r="CC262" s="104">
        <v>61.7</v>
      </c>
      <c r="CD262" s="104">
        <v>21.5</v>
      </c>
    </row>
    <row r="263" spans="1:82" x14ac:dyDescent="0.25">
      <c r="A263" s="69" t="s">
        <v>895</v>
      </c>
      <c r="B263" s="69" t="s">
        <v>896</v>
      </c>
      <c r="C263" s="69" t="s">
        <v>897</v>
      </c>
      <c r="D263" s="69" t="s">
        <v>599</v>
      </c>
      <c r="E263" s="69" t="s">
        <v>600</v>
      </c>
      <c r="F263" s="69" t="s">
        <v>542</v>
      </c>
      <c r="G263" s="69" t="s">
        <v>898</v>
      </c>
      <c r="H263" s="69" t="s">
        <v>899</v>
      </c>
      <c r="I263" s="115" t="s">
        <v>899</v>
      </c>
      <c r="J263" s="69">
        <v>5424292</v>
      </c>
      <c r="K263" s="69" t="s">
        <v>170</v>
      </c>
      <c r="L263" s="98">
        <v>2.1252874580667975</v>
      </c>
      <c r="M263" s="92">
        <v>1559</v>
      </c>
      <c r="N263" s="70">
        <v>733.54782859260672</v>
      </c>
      <c r="O263" s="92">
        <v>660</v>
      </c>
      <c r="P263" s="70">
        <v>2.36</v>
      </c>
      <c r="Q263" s="92">
        <v>1559</v>
      </c>
      <c r="R263" s="92">
        <v>59</v>
      </c>
      <c r="S263" s="92">
        <v>12</v>
      </c>
      <c r="T263" s="92">
        <v>20</v>
      </c>
      <c r="U263" s="92">
        <v>27</v>
      </c>
      <c r="V263" s="92">
        <v>43</v>
      </c>
      <c r="W263" s="92">
        <v>18</v>
      </c>
      <c r="X263" s="92">
        <v>43</v>
      </c>
      <c r="Y263" s="92">
        <v>41</v>
      </c>
      <c r="Z263" s="92">
        <v>13</v>
      </c>
      <c r="AA263" s="92">
        <v>87</v>
      </c>
      <c r="AB263" s="92">
        <v>83</v>
      </c>
      <c r="AC263" s="92">
        <v>88</v>
      </c>
      <c r="AD263" s="92">
        <v>74</v>
      </c>
      <c r="AE263" s="92">
        <v>7</v>
      </c>
      <c r="AF263" s="92">
        <v>43</v>
      </c>
      <c r="AG263" s="92">
        <v>2</v>
      </c>
      <c r="AH263" s="70">
        <v>13.787878787878787</v>
      </c>
      <c r="AI263" s="70">
        <v>10.606060606060606</v>
      </c>
      <c r="AJ263" s="70">
        <v>17.424242424242426</v>
      </c>
      <c r="AK263" s="70">
        <v>13.18181818181818</v>
      </c>
      <c r="AL263" s="70">
        <v>45</v>
      </c>
      <c r="AM263" s="92">
        <v>27548</v>
      </c>
      <c r="AN263" s="92">
        <v>55648</v>
      </c>
      <c r="AO263" s="70">
        <v>39.848484848484851</v>
      </c>
      <c r="AP263" s="92">
        <v>660</v>
      </c>
      <c r="AQ263" s="92">
        <v>40</v>
      </c>
      <c r="AR263" s="92">
        <v>520</v>
      </c>
      <c r="AS263" s="92">
        <v>140</v>
      </c>
      <c r="AT263" s="92">
        <v>9</v>
      </c>
      <c r="AU263" s="92">
        <v>0</v>
      </c>
      <c r="AV263" s="92">
        <v>73</v>
      </c>
      <c r="AW263" s="92">
        <v>53</v>
      </c>
      <c r="AX263" s="92">
        <v>22</v>
      </c>
      <c r="AY263" s="92">
        <v>13</v>
      </c>
      <c r="AZ263" s="92">
        <v>33</v>
      </c>
      <c r="BA263" s="92">
        <v>46</v>
      </c>
      <c r="BB263" s="92">
        <v>18</v>
      </c>
      <c r="BC263" s="92">
        <v>115</v>
      </c>
      <c r="BD263" s="92">
        <v>55</v>
      </c>
      <c r="BE263" s="92">
        <v>0</v>
      </c>
      <c r="BF263" s="92">
        <v>214</v>
      </c>
      <c r="BG263" s="92">
        <v>0</v>
      </c>
      <c r="BH263" s="92">
        <v>0</v>
      </c>
      <c r="BI263" s="70">
        <v>15.757575757575756</v>
      </c>
      <c r="BJ263" s="104">
        <v>6</v>
      </c>
      <c r="BK263" s="104">
        <v>5.3</v>
      </c>
      <c r="BL263" s="104">
        <v>5.8</v>
      </c>
      <c r="BM263" s="104">
        <v>4.9000000000000004</v>
      </c>
      <c r="BN263" s="104">
        <v>5.3</v>
      </c>
      <c r="BO263" s="104">
        <v>5.6</v>
      </c>
      <c r="BP263" s="104">
        <v>7</v>
      </c>
      <c r="BQ263" s="104">
        <v>7</v>
      </c>
      <c r="BR263" s="104">
        <v>5.8</v>
      </c>
      <c r="BS263" s="104">
        <v>6.2</v>
      </c>
      <c r="BT263" s="104">
        <v>6.5</v>
      </c>
      <c r="BU263" s="104">
        <v>7.8</v>
      </c>
      <c r="BV263" s="104">
        <v>7.6</v>
      </c>
      <c r="BW263" s="104">
        <v>4.9000000000000004</v>
      </c>
      <c r="BX263" s="104">
        <v>4.5999999999999996</v>
      </c>
      <c r="BY263" s="104">
        <v>6.8</v>
      </c>
      <c r="BZ263" s="104">
        <v>2.2000000000000002</v>
      </c>
      <c r="CA263" s="104">
        <v>0.7</v>
      </c>
      <c r="CB263" s="104">
        <v>17.100000000000001</v>
      </c>
      <c r="CC263" s="104">
        <v>63.699999999999996</v>
      </c>
      <c r="CD263" s="104">
        <v>19.2</v>
      </c>
    </row>
    <row r="264" spans="1:82" x14ac:dyDescent="0.25">
      <c r="A264" s="69" t="s">
        <v>1125</v>
      </c>
      <c r="B264" s="69" t="s">
        <v>1126</v>
      </c>
      <c r="C264" s="69" t="s">
        <v>1127</v>
      </c>
      <c r="D264" s="69" t="s">
        <v>599</v>
      </c>
      <c r="E264" s="69" t="s">
        <v>600</v>
      </c>
      <c r="F264" s="69" t="s">
        <v>542</v>
      </c>
      <c r="G264" s="69" t="s">
        <v>1128</v>
      </c>
      <c r="H264" s="69" t="s">
        <v>1129</v>
      </c>
      <c r="I264" s="115" t="s">
        <v>1129</v>
      </c>
      <c r="J264" s="69">
        <v>5439532</v>
      </c>
      <c r="K264" s="69" t="s">
        <v>211</v>
      </c>
      <c r="L264" s="98">
        <v>3.7722383862799038</v>
      </c>
      <c r="M264" s="92">
        <v>6450</v>
      </c>
      <c r="N264" s="70">
        <v>1709.8601253461195</v>
      </c>
      <c r="O264" s="92">
        <v>2522</v>
      </c>
      <c r="P264" s="70">
        <v>2.56</v>
      </c>
      <c r="Q264" s="92">
        <v>6444</v>
      </c>
      <c r="R264" s="92">
        <v>196</v>
      </c>
      <c r="S264" s="92">
        <v>147</v>
      </c>
      <c r="T264" s="92">
        <v>152</v>
      </c>
      <c r="U264" s="92">
        <v>110</v>
      </c>
      <c r="V264" s="92">
        <v>123</v>
      </c>
      <c r="W264" s="92">
        <v>133</v>
      </c>
      <c r="X264" s="92">
        <v>40</v>
      </c>
      <c r="Y264" s="92">
        <v>136</v>
      </c>
      <c r="Z264" s="92">
        <v>143</v>
      </c>
      <c r="AA264" s="92">
        <v>192</v>
      </c>
      <c r="AB264" s="92">
        <v>244</v>
      </c>
      <c r="AC264" s="92">
        <v>229</v>
      </c>
      <c r="AD264" s="92">
        <v>222</v>
      </c>
      <c r="AE264" s="92">
        <v>104</v>
      </c>
      <c r="AF264" s="92">
        <v>128</v>
      </c>
      <c r="AG264" s="92">
        <v>223</v>
      </c>
      <c r="AH264" s="70">
        <v>19.627279936558288</v>
      </c>
      <c r="AI264" s="70">
        <v>9.2386994448850128</v>
      </c>
      <c r="AJ264" s="70">
        <v>17.922283901665345</v>
      </c>
      <c r="AK264" s="70">
        <v>7.6130055511498806</v>
      </c>
      <c r="AL264" s="70">
        <v>45.598731165741476</v>
      </c>
      <c r="AM264" s="92">
        <v>32841</v>
      </c>
      <c r="AN264" s="92">
        <v>55000</v>
      </c>
      <c r="AO264" s="70">
        <v>41.118160190325135</v>
      </c>
      <c r="AP264" s="92">
        <v>2522</v>
      </c>
      <c r="AQ264" s="92">
        <v>308</v>
      </c>
      <c r="AR264" s="92">
        <v>1785</v>
      </c>
      <c r="AS264" s="92">
        <v>737</v>
      </c>
      <c r="AT264" s="92">
        <v>25</v>
      </c>
      <c r="AU264" s="92">
        <v>80</v>
      </c>
      <c r="AV264" s="92">
        <v>378</v>
      </c>
      <c r="AW264" s="92">
        <v>156</v>
      </c>
      <c r="AX264" s="92">
        <v>54</v>
      </c>
      <c r="AY264" s="92">
        <v>156</v>
      </c>
      <c r="AZ264" s="92">
        <v>148</v>
      </c>
      <c r="BA264" s="92">
        <v>130</v>
      </c>
      <c r="BB264" s="92">
        <v>41</v>
      </c>
      <c r="BC264" s="92">
        <v>305</v>
      </c>
      <c r="BD264" s="92">
        <v>99</v>
      </c>
      <c r="BE264" s="92">
        <v>17</v>
      </c>
      <c r="BF264" s="92">
        <v>780</v>
      </c>
      <c r="BG264" s="92">
        <v>102</v>
      </c>
      <c r="BH264" s="92">
        <v>18</v>
      </c>
      <c r="BI264" s="70">
        <v>24.187153053132434</v>
      </c>
      <c r="BJ264" s="104">
        <v>3.8</v>
      </c>
      <c r="BK264" s="104">
        <v>7.8</v>
      </c>
      <c r="BL264" s="104">
        <v>8.3000000000000007</v>
      </c>
      <c r="BM264" s="104">
        <v>6.3</v>
      </c>
      <c r="BN264" s="104">
        <v>5</v>
      </c>
      <c r="BO264" s="104">
        <v>5.2</v>
      </c>
      <c r="BP264" s="104">
        <v>5.4</v>
      </c>
      <c r="BQ264" s="104">
        <v>7.4</v>
      </c>
      <c r="BR264" s="104">
        <v>4</v>
      </c>
      <c r="BS264" s="104">
        <v>5.7</v>
      </c>
      <c r="BT264" s="104">
        <v>9.5</v>
      </c>
      <c r="BU264" s="104">
        <v>9.8000000000000007</v>
      </c>
      <c r="BV264" s="104">
        <v>6.7</v>
      </c>
      <c r="BW264" s="104">
        <v>5.4</v>
      </c>
      <c r="BX264" s="104">
        <v>2.9</v>
      </c>
      <c r="BY264" s="104">
        <v>4.0999999999999996</v>
      </c>
      <c r="BZ264" s="104">
        <v>1.6</v>
      </c>
      <c r="CA264" s="104">
        <v>1.2</v>
      </c>
      <c r="CB264" s="104">
        <v>19.899999999999999</v>
      </c>
      <c r="CC264" s="104">
        <v>65</v>
      </c>
      <c r="CD264" s="104">
        <v>15.2</v>
      </c>
    </row>
    <row r="265" spans="1:82" s="11" customFormat="1" x14ac:dyDescent="0.25">
      <c r="A265" s="73" t="s">
        <v>1363</v>
      </c>
      <c r="B265" s="73" t="s">
        <v>1364</v>
      </c>
      <c r="C265" s="73" t="s">
        <v>1369</v>
      </c>
      <c r="D265" s="73" t="s">
        <v>1366</v>
      </c>
      <c r="E265" s="73" t="s">
        <v>656</v>
      </c>
      <c r="F265" s="73" t="s">
        <v>542</v>
      </c>
      <c r="G265" s="73" t="s">
        <v>1367</v>
      </c>
      <c r="H265" s="73" t="s">
        <v>1368</v>
      </c>
      <c r="I265" s="117" t="s">
        <v>2145</v>
      </c>
      <c r="J265" s="73">
        <v>5459068</v>
      </c>
      <c r="K265" s="73" t="s">
        <v>257</v>
      </c>
      <c r="L265" s="100">
        <v>0.98865517068863784</v>
      </c>
      <c r="M265" s="94">
        <v>1111</v>
      </c>
      <c r="N265" s="74">
        <v>1123.748737617125</v>
      </c>
      <c r="O265" s="94">
        <v>489</v>
      </c>
      <c r="P265" s="74">
        <v>2.27</v>
      </c>
      <c r="Q265" s="94">
        <v>1111</v>
      </c>
      <c r="R265" s="94">
        <v>38</v>
      </c>
      <c r="S265" s="94">
        <v>35</v>
      </c>
      <c r="T265" s="94">
        <v>32</v>
      </c>
      <c r="U265" s="94">
        <v>30</v>
      </c>
      <c r="V265" s="94">
        <v>10</v>
      </c>
      <c r="W265" s="94">
        <v>40</v>
      </c>
      <c r="X265" s="94">
        <v>27</v>
      </c>
      <c r="Y265" s="94">
        <v>38</v>
      </c>
      <c r="Z265" s="94">
        <v>16</v>
      </c>
      <c r="AA265" s="94">
        <v>39</v>
      </c>
      <c r="AB265" s="94">
        <v>72</v>
      </c>
      <c r="AC265" s="94">
        <v>30</v>
      </c>
      <c r="AD265" s="94">
        <v>40</v>
      </c>
      <c r="AE265" s="94">
        <v>6</v>
      </c>
      <c r="AF265" s="94">
        <v>26</v>
      </c>
      <c r="AG265" s="94">
        <v>10</v>
      </c>
      <c r="AH265" s="74">
        <v>21.472392638036812</v>
      </c>
      <c r="AI265" s="74">
        <v>8.1799591002044991</v>
      </c>
      <c r="AJ265" s="74">
        <v>24.744376278118612</v>
      </c>
      <c r="AK265" s="74">
        <v>7.9754601226993866</v>
      </c>
      <c r="AL265" s="74">
        <v>37.627811860940696</v>
      </c>
      <c r="AM265" s="94">
        <v>29481</v>
      </c>
      <c r="AN265" s="94">
        <v>43952</v>
      </c>
      <c r="AO265" s="74">
        <v>51.124744376278116</v>
      </c>
      <c r="AP265" s="94">
        <v>489</v>
      </c>
      <c r="AQ265" s="94">
        <v>73</v>
      </c>
      <c r="AR265" s="94">
        <v>333</v>
      </c>
      <c r="AS265" s="94">
        <v>156</v>
      </c>
      <c r="AT265" s="94">
        <v>3</v>
      </c>
      <c r="AU265" s="94">
        <v>28</v>
      </c>
      <c r="AV265" s="94">
        <v>65</v>
      </c>
      <c r="AW265" s="94">
        <v>26</v>
      </c>
      <c r="AX265" s="94">
        <v>25</v>
      </c>
      <c r="AY265" s="94">
        <v>21</v>
      </c>
      <c r="AZ265" s="94">
        <v>41</v>
      </c>
      <c r="BA265" s="94">
        <v>19</v>
      </c>
      <c r="BB265" s="94">
        <v>15</v>
      </c>
      <c r="BC265" s="94">
        <v>78</v>
      </c>
      <c r="BD265" s="94">
        <v>24</v>
      </c>
      <c r="BE265" s="94">
        <v>10</v>
      </c>
      <c r="BF265" s="94">
        <v>112</v>
      </c>
      <c r="BG265" s="94">
        <v>0</v>
      </c>
      <c r="BH265" s="94">
        <v>0</v>
      </c>
      <c r="BI265" s="74">
        <v>22.699386503067483</v>
      </c>
      <c r="BJ265" s="106">
        <v>5.5</v>
      </c>
      <c r="BK265" s="106">
        <v>8.6</v>
      </c>
      <c r="BL265" s="106">
        <v>4.5</v>
      </c>
      <c r="BM265" s="106">
        <v>6.8</v>
      </c>
      <c r="BN265" s="106">
        <v>1.7</v>
      </c>
      <c r="BO265" s="106">
        <v>4.5</v>
      </c>
      <c r="BP265" s="106">
        <v>7.7</v>
      </c>
      <c r="BQ265" s="106">
        <v>6.4</v>
      </c>
      <c r="BR265" s="106">
        <v>6.6</v>
      </c>
      <c r="BS265" s="106">
        <v>5.7</v>
      </c>
      <c r="BT265" s="106">
        <v>4.3</v>
      </c>
      <c r="BU265" s="106">
        <v>11.4</v>
      </c>
      <c r="BV265" s="106">
        <v>9.1999999999999993</v>
      </c>
      <c r="BW265" s="106">
        <v>6.3</v>
      </c>
      <c r="BX265" s="106">
        <v>3.9</v>
      </c>
      <c r="BY265" s="106">
        <v>3.4</v>
      </c>
      <c r="BZ265" s="106">
        <v>1.8</v>
      </c>
      <c r="CA265" s="106">
        <v>1.8</v>
      </c>
      <c r="CB265" s="106">
        <v>18.600000000000001</v>
      </c>
      <c r="CC265" s="106">
        <v>64.3</v>
      </c>
      <c r="CD265" s="106">
        <v>17.2</v>
      </c>
    </row>
    <row r="266" spans="1:82" x14ac:dyDescent="0.25">
      <c r="A266" s="69" t="s">
        <v>1470</v>
      </c>
      <c r="B266" s="69" t="s">
        <v>1471</v>
      </c>
      <c r="C266" s="69" t="s">
        <v>1472</v>
      </c>
      <c r="D266" s="69" t="s">
        <v>599</v>
      </c>
      <c r="E266" s="69" t="s">
        <v>600</v>
      </c>
      <c r="F266" s="69" t="s">
        <v>542</v>
      </c>
      <c r="G266" s="69" t="s">
        <v>1473</v>
      </c>
      <c r="H266" s="69" t="s">
        <v>1474</v>
      </c>
      <c r="I266" s="115" t="s">
        <v>1474</v>
      </c>
      <c r="J266" s="69">
        <v>5464516</v>
      </c>
      <c r="K266" s="69" t="s">
        <v>277</v>
      </c>
      <c r="L266" s="98">
        <v>0.75201864699746679</v>
      </c>
      <c r="M266" s="92">
        <v>987</v>
      </c>
      <c r="N266" s="70">
        <v>1312.4674553493151</v>
      </c>
      <c r="O266" s="92">
        <v>402</v>
      </c>
      <c r="P266" s="70">
        <v>2.41</v>
      </c>
      <c r="Q266" s="92">
        <v>970</v>
      </c>
      <c r="R266" s="92">
        <v>66</v>
      </c>
      <c r="S266" s="92">
        <v>22</v>
      </c>
      <c r="T266" s="92">
        <v>18</v>
      </c>
      <c r="U266" s="92">
        <v>12</v>
      </c>
      <c r="V266" s="92">
        <v>29</v>
      </c>
      <c r="W266" s="92">
        <v>8</v>
      </c>
      <c r="X266" s="92">
        <v>24</v>
      </c>
      <c r="Y266" s="92">
        <v>7</v>
      </c>
      <c r="Z266" s="92">
        <v>9</v>
      </c>
      <c r="AA266" s="92">
        <v>35</v>
      </c>
      <c r="AB266" s="92">
        <v>71</v>
      </c>
      <c r="AC266" s="92">
        <v>38</v>
      </c>
      <c r="AD266" s="92">
        <v>32</v>
      </c>
      <c r="AE266" s="92">
        <v>13</v>
      </c>
      <c r="AF266" s="92">
        <v>15</v>
      </c>
      <c r="AG266" s="92">
        <v>3</v>
      </c>
      <c r="AH266" s="70">
        <v>26.368159203980102</v>
      </c>
      <c r="AI266" s="70">
        <v>10.199004975124378</v>
      </c>
      <c r="AJ266" s="70">
        <v>11.940298507462686</v>
      </c>
      <c r="AK266" s="70">
        <v>8.7064676616915424</v>
      </c>
      <c r="AL266" s="70">
        <v>42.786069651741293</v>
      </c>
      <c r="AM266" s="92">
        <v>25037</v>
      </c>
      <c r="AN266" s="92">
        <v>52500</v>
      </c>
      <c r="AO266" s="70">
        <v>46.268656716417908</v>
      </c>
      <c r="AP266" s="92">
        <v>402</v>
      </c>
      <c r="AQ266" s="92">
        <v>54</v>
      </c>
      <c r="AR266" s="92">
        <v>302</v>
      </c>
      <c r="AS266" s="92">
        <v>100</v>
      </c>
      <c r="AT266" s="92">
        <v>16</v>
      </c>
      <c r="AU266" s="92">
        <v>11</v>
      </c>
      <c r="AV266" s="92">
        <v>61</v>
      </c>
      <c r="AW266" s="92">
        <v>25</v>
      </c>
      <c r="AX266" s="92">
        <v>0</v>
      </c>
      <c r="AY266" s="92">
        <v>24</v>
      </c>
      <c r="AZ266" s="92">
        <v>26</v>
      </c>
      <c r="BA266" s="92">
        <v>11</v>
      </c>
      <c r="BB266" s="92">
        <v>3</v>
      </c>
      <c r="BC266" s="92">
        <v>68</v>
      </c>
      <c r="BD266" s="92">
        <v>31</v>
      </c>
      <c r="BE266" s="92">
        <v>3</v>
      </c>
      <c r="BF266" s="92">
        <v>101</v>
      </c>
      <c r="BG266" s="92">
        <v>0</v>
      </c>
      <c r="BH266" s="92">
        <v>0</v>
      </c>
      <c r="BI266" s="70">
        <v>22.636815920398011</v>
      </c>
      <c r="BJ266" s="104">
        <v>4.7</v>
      </c>
      <c r="BK266" s="104">
        <v>5.3</v>
      </c>
      <c r="BL266" s="104">
        <v>2.2000000000000002</v>
      </c>
      <c r="BM266" s="104">
        <v>6.1</v>
      </c>
      <c r="BN266" s="104">
        <v>7.5</v>
      </c>
      <c r="BO266" s="104">
        <v>3.1</v>
      </c>
      <c r="BP266" s="104">
        <v>5.5</v>
      </c>
      <c r="BQ266" s="104">
        <v>1.9</v>
      </c>
      <c r="BR266" s="104">
        <v>8.5</v>
      </c>
      <c r="BS266" s="104">
        <v>6.3</v>
      </c>
      <c r="BT266" s="104">
        <v>13.4</v>
      </c>
      <c r="BU266" s="104">
        <v>3.4</v>
      </c>
      <c r="BV266" s="104">
        <v>6.3</v>
      </c>
      <c r="BW266" s="104">
        <v>6.7</v>
      </c>
      <c r="BX266" s="104">
        <v>9.4</v>
      </c>
      <c r="BY266" s="104">
        <v>3.2</v>
      </c>
      <c r="BZ266" s="104">
        <v>1.7</v>
      </c>
      <c r="CA266" s="104">
        <v>4.8</v>
      </c>
      <c r="CB266" s="104">
        <v>12.2</v>
      </c>
      <c r="CC266" s="104">
        <v>61.999999999999986</v>
      </c>
      <c r="CD266" s="104">
        <v>25.8</v>
      </c>
    </row>
    <row r="267" spans="1:82" x14ac:dyDescent="0.25">
      <c r="A267" s="69" t="s">
        <v>1807</v>
      </c>
      <c r="B267" s="69" t="s">
        <v>1808</v>
      </c>
      <c r="C267" s="69" t="s">
        <v>1809</v>
      </c>
      <c r="D267" s="69" t="s">
        <v>599</v>
      </c>
      <c r="E267" s="69" t="s">
        <v>600</v>
      </c>
      <c r="F267" s="69" t="s">
        <v>542</v>
      </c>
      <c r="G267" s="69" t="s">
        <v>1810</v>
      </c>
      <c r="H267" s="69" t="s">
        <v>1811</v>
      </c>
      <c r="I267" s="115" t="s">
        <v>1811</v>
      </c>
      <c r="J267" s="69">
        <v>5487988</v>
      </c>
      <c r="K267" s="69" t="s">
        <v>342</v>
      </c>
      <c r="L267" s="98">
        <v>2.4268054254303109</v>
      </c>
      <c r="M267" s="92">
        <v>2332</v>
      </c>
      <c r="N267" s="70">
        <v>960.93406400164929</v>
      </c>
      <c r="O267" s="92">
        <v>950</v>
      </c>
      <c r="P267" s="70">
        <v>2.4500000000000002</v>
      </c>
      <c r="Q267" s="92">
        <v>2332</v>
      </c>
      <c r="R267" s="92">
        <v>31</v>
      </c>
      <c r="S267" s="92">
        <v>48</v>
      </c>
      <c r="T267" s="92">
        <v>86</v>
      </c>
      <c r="U267" s="92">
        <v>32</v>
      </c>
      <c r="V267" s="92">
        <v>51</v>
      </c>
      <c r="W267" s="92">
        <v>32</v>
      </c>
      <c r="X267" s="92">
        <v>22</v>
      </c>
      <c r="Y267" s="92">
        <v>66</v>
      </c>
      <c r="Z267" s="92">
        <v>37</v>
      </c>
      <c r="AA267" s="92">
        <v>73</v>
      </c>
      <c r="AB267" s="92">
        <v>64</v>
      </c>
      <c r="AC267" s="92">
        <v>174</v>
      </c>
      <c r="AD267" s="92">
        <v>89</v>
      </c>
      <c r="AE267" s="92">
        <v>33</v>
      </c>
      <c r="AF267" s="92">
        <v>67</v>
      </c>
      <c r="AG267" s="92">
        <v>45</v>
      </c>
      <c r="AH267" s="70">
        <v>17.368421052631579</v>
      </c>
      <c r="AI267" s="70">
        <v>8.7368421052631575</v>
      </c>
      <c r="AJ267" s="70">
        <v>16.526315789473685</v>
      </c>
      <c r="AK267" s="70">
        <v>7.6842105263157894</v>
      </c>
      <c r="AL267" s="70">
        <v>49.684210526315795</v>
      </c>
      <c r="AM267" s="92">
        <v>40759</v>
      </c>
      <c r="AN267" s="92">
        <v>59844</v>
      </c>
      <c r="AO267" s="70">
        <v>38.736842105263158</v>
      </c>
      <c r="AP267" s="92">
        <v>950</v>
      </c>
      <c r="AQ267" s="92">
        <v>75</v>
      </c>
      <c r="AR267" s="92">
        <v>766</v>
      </c>
      <c r="AS267" s="92">
        <v>184</v>
      </c>
      <c r="AT267" s="92">
        <v>24</v>
      </c>
      <c r="AU267" s="92">
        <v>44</v>
      </c>
      <c r="AV267" s="92">
        <v>97</v>
      </c>
      <c r="AW267" s="92">
        <v>39</v>
      </c>
      <c r="AX267" s="92">
        <v>51</v>
      </c>
      <c r="AY267" s="92">
        <v>19</v>
      </c>
      <c r="AZ267" s="92">
        <v>95</v>
      </c>
      <c r="BA267" s="92">
        <v>20</v>
      </c>
      <c r="BB267" s="92">
        <v>10</v>
      </c>
      <c r="BC267" s="92">
        <v>82</v>
      </c>
      <c r="BD267" s="92">
        <v>26</v>
      </c>
      <c r="BE267" s="92">
        <v>29</v>
      </c>
      <c r="BF267" s="92">
        <v>355</v>
      </c>
      <c r="BG267" s="92">
        <v>33</v>
      </c>
      <c r="BH267" s="92">
        <v>20</v>
      </c>
      <c r="BI267" s="70">
        <v>18.421052631578945</v>
      </c>
      <c r="BJ267" s="104">
        <v>4</v>
      </c>
      <c r="BK267" s="104">
        <v>7</v>
      </c>
      <c r="BL267" s="104">
        <v>6.6</v>
      </c>
      <c r="BM267" s="104">
        <v>6.5</v>
      </c>
      <c r="BN267" s="104">
        <v>5.0999999999999996</v>
      </c>
      <c r="BO267" s="104">
        <v>3.4</v>
      </c>
      <c r="BP267" s="104">
        <v>3.6</v>
      </c>
      <c r="BQ267" s="104">
        <v>4.5999999999999996</v>
      </c>
      <c r="BR267" s="104">
        <v>5.9</v>
      </c>
      <c r="BS267" s="104">
        <v>7.1</v>
      </c>
      <c r="BT267" s="104">
        <v>8.6</v>
      </c>
      <c r="BU267" s="104">
        <v>11.2</v>
      </c>
      <c r="BV267" s="104">
        <v>9.1</v>
      </c>
      <c r="BW267" s="104">
        <v>5.2</v>
      </c>
      <c r="BX267" s="104">
        <v>5.4</v>
      </c>
      <c r="BY267" s="104">
        <v>5</v>
      </c>
      <c r="BZ267" s="104">
        <v>1.3</v>
      </c>
      <c r="CA267" s="104">
        <v>0.4</v>
      </c>
      <c r="CB267" s="104">
        <v>17.600000000000001</v>
      </c>
      <c r="CC267" s="104">
        <v>65.099999999999994</v>
      </c>
      <c r="CD267" s="104">
        <v>17.3</v>
      </c>
    </row>
    <row r="268" spans="1:82" s="19" customFormat="1" x14ac:dyDescent="0.25">
      <c r="A268" s="75" t="s">
        <v>82</v>
      </c>
      <c r="B268" s="76" t="s">
        <v>2118</v>
      </c>
      <c r="C268" s="75"/>
      <c r="D268" s="75"/>
      <c r="E268" s="75"/>
      <c r="F268" s="75"/>
      <c r="G268" s="75"/>
      <c r="H268" s="75"/>
      <c r="I268" s="116"/>
      <c r="J268" s="75">
        <v>54079</v>
      </c>
      <c r="K268" s="75" t="s">
        <v>81</v>
      </c>
      <c r="L268" s="99">
        <v>350.11075341625605</v>
      </c>
      <c r="M268" s="93">
        <v>56644</v>
      </c>
      <c r="N268" s="77">
        <v>161.78880382075678</v>
      </c>
      <c r="O268" s="93">
        <v>21734</v>
      </c>
      <c r="P268" s="77">
        <v>2.59</v>
      </c>
      <c r="Q268" s="93">
        <v>56367</v>
      </c>
      <c r="R268" s="93">
        <v>1186</v>
      </c>
      <c r="S268" s="93">
        <v>1098</v>
      </c>
      <c r="T268" s="93">
        <v>948</v>
      </c>
      <c r="U268" s="93">
        <v>1085</v>
      </c>
      <c r="V268" s="93">
        <v>972</v>
      </c>
      <c r="W268" s="93">
        <v>1037</v>
      </c>
      <c r="X268" s="93">
        <v>766</v>
      </c>
      <c r="Y268" s="93">
        <v>1249</v>
      </c>
      <c r="Z268" s="93">
        <v>1018</v>
      </c>
      <c r="AA268" s="93">
        <v>1612</v>
      </c>
      <c r="AB268" s="93">
        <v>2440</v>
      </c>
      <c r="AC268" s="93">
        <v>3015</v>
      </c>
      <c r="AD268" s="93">
        <v>1922</v>
      </c>
      <c r="AE268" s="93">
        <v>971</v>
      </c>
      <c r="AF268" s="93">
        <v>1321</v>
      </c>
      <c r="AG268" s="93">
        <v>1094</v>
      </c>
      <c r="AH268" s="77">
        <v>14.870709487439035</v>
      </c>
      <c r="AI268" s="77">
        <v>9.4644336063310934</v>
      </c>
      <c r="AJ268" s="77">
        <v>18.726419434986656</v>
      </c>
      <c r="AK268" s="77">
        <v>7.4169504002944695</v>
      </c>
      <c r="AL268" s="77">
        <v>49.521487070948744</v>
      </c>
      <c r="AM268" s="93">
        <v>30690</v>
      </c>
      <c r="AN268" s="93">
        <v>59113</v>
      </c>
      <c r="AO268" s="77">
        <v>38.377657127081996</v>
      </c>
      <c r="AP268" s="93">
        <v>21734</v>
      </c>
      <c r="AQ268" s="93">
        <v>2244</v>
      </c>
      <c r="AR268" s="93">
        <v>17667</v>
      </c>
      <c r="AS268" s="93">
        <v>4067</v>
      </c>
      <c r="AT268" s="93">
        <v>383</v>
      </c>
      <c r="AU268" s="93">
        <v>606</v>
      </c>
      <c r="AV268" s="93">
        <v>1890</v>
      </c>
      <c r="AW268" s="93">
        <v>1444</v>
      </c>
      <c r="AX268" s="93">
        <v>714</v>
      </c>
      <c r="AY268" s="93">
        <v>795</v>
      </c>
      <c r="AZ268" s="93">
        <v>1729</v>
      </c>
      <c r="BA268" s="93">
        <v>807</v>
      </c>
      <c r="BB268" s="93">
        <v>421</v>
      </c>
      <c r="BC268" s="93">
        <v>2598</v>
      </c>
      <c r="BD268" s="93">
        <v>944</v>
      </c>
      <c r="BE268" s="93">
        <v>377</v>
      </c>
      <c r="BF268" s="93">
        <v>7287</v>
      </c>
      <c r="BG268" s="93">
        <v>694</v>
      </c>
      <c r="BH268" s="93">
        <v>225</v>
      </c>
      <c r="BI268" s="77">
        <v>17.060826355019785</v>
      </c>
      <c r="BJ268" s="105">
        <v>5.8</v>
      </c>
      <c r="BK268" s="105">
        <v>6.4</v>
      </c>
      <c r="BL268" s="105">
        <v>6.5</v>
      </c>
      <c r="BM268" s="105">
        <v>6.1</v>
      </c>
      <c r="BN268" s="105">
        <v>4.9000000000000004</v>
      </c>
      <c r="BO268" s="105">
        <v>5.2</v>
      </c>
      <c r="BP268" s="105">
        <v>6.4</v>
      </c>
      <c r="BQ268" s="105">
        <v>6.6</v>
      </c>
      <c r="BR268" s="105">
        <v>6.9</v>
      </c>
      <c r="BS268" s="105">
        <v>6.9</v>
      </c>
      <c r="BT268" s="105">
        <v>7.3</v>
      </c>
      <c r="BU268" s="105">
        <v>6.9</v>
      </c>
      <c r="BV268" s="105">
        <v>7.3</v>
      </c>
      <c r="BW268" s="105">
        <v>5.7</v>
      </c>
      <c r="BX268" s="105">
        <v>4.4000000000000004</v>
      </c>
      <c r="BY268" s="105">
        <v>3.3</v>
      </c>
      <c r="BZ268" s="105">
        <v>2.1</v>
      </c>
      <c r="CA268" s="105">
        <v>1.3</v>
      </c>
      <c r="CB268" s="105">
        <v>18.7</v>
      </c>
      <c r="CC268" s="105">
        <v>64.5</v>
      </c>
      <c r="CD268" s="105">
        <v>16.8</v>
      </c>
    </row>
    <row r="269" spans="1:82" s="82" customFormat="1" x14ac:dyDescent="0.25">
      <c r="A269" s="80" t="s">
        <v>1992</v>
      </c>
      <c r="B269" s="80" t="s">
        <v>1993</v>
      </c>
      <c r="C269" s="80" t="s">
        <v>1994</v>
      </c>
      <c r="D269" s="80" t="s">
        <v>634</v>
      </c>
      <c r="E269" s="80" t="s">
        <v>635</v>
      </c>
      <c r="F269" s="80" t="s">
        <v>542</v>
      </c>
      <c r="G269" s="80" t="s">
        <v>1995</v>
      </c>
      <c r="H269" s="80" t="s">
        <v>1996</v>
      </c>
      <c r="I269" s="114" t="s">
        <v>1996</v>
      </c>
      <c r="J269" s="80" t="s">
        <v>2111</v>
      </c>
      <c r="K269" s="80" t="s">
        <v>2111</v>
      </c>
      <c r="L269" s="97">
        <v>596.66679752658342</v>
      </c>
      <c r="M269" s="91">
        <v>56868</v>
      </c>
      <c r="N269" s="81">
        <v>95.30947630359195</v>
      </c>
      <c r="O269" s="91">
        <v>22361</v>
      </c>
      <c r="P269" s="81">
        <v>2.4278878404364743</v>
      </c>
      <c r="Q269" s="91">
        <v>54290</v>
      </c>
      <c r="R269" s="91">
        <v>1734</v>
      </c>
      <c r="S269" s="91">
        <v>1594</v>
      </c>
      <c r="T269" s="91">
        <v>1823</v>
      </c>
      <c r="U269" s="91">
        <v>1339</v>
      </c>
      <c r="V269" s="91">
        <v>1352</v>
      </c>
      <c r="W269" s="91">
        <v>1401</v>
      </c>
      <c r="X269" s="91">
        <v>1149</v>
      </c>
      <c r="Y269" s="91">
        <v>1304</v>
      </c>
      <c r="Z269" s="91">
        <v>848</v>
      </c>
      <c r="AA269" s="91">
        <v>1878</v>
      </c>
      <c r="AB269" s="91">
        <v>2202</v>
      </c>
      <c r="AC269" s="91">
        <v>2708</v>
      </c>
      <c r="AD269" s="91">
        <v>1386</v>
      </c>
      <c r="AE269" s="91">
        <v>694</v>
      </c>
      <c r="AF269" s="91">
        <v>652</v>
      </c>
      <c r="AG269" s="91">
        <v>297</v>
      </c>
      <c r="AH269" s="81">
        <v>23.035642413130002</v>
      </c>
      <c r="AI269" s="81">
        <v>12.034345512275838</v>
      </c>
      <c r="AJ269" s="81">
        <v>21.027682125128571</v>
      </c>
      <c r="AK269" s="81">
        <v>8.3985510487008632</v>
      </c>
      <c r="AL269" s="81">
        <v>35.503778900764729</v>
      </c>
      <c r="AM269" s="91">
        <v>23435</v>
      </c>
      <c r="AN269" s="91">
        <v>42386</v>
      </c>
      <c r="AO269" s="81">
        <v>52.305353070077366</v>
      </c>
      <c r="AP269" s="91">
        <v>22361</v>
      </c>
      <c r="AQ269" s="91">
        <v>3711</v>
      </c>
      <c r="AR269" s="91">
        <v>17391</v>
      </c>
      <c r="AS269" s="91">
        <v>4970</v>
      </c>
      <c r="AT269" s="91">
        <v>1060</v>
      </c>
      <c r="AU269" s="91">
        <v>904</v>
      </c>
      <c r="AV269" s="91">
        <v>2419</v>
      </c>
      <c r="AW269" s="91">
        <v>2241</v>
      </c>
      <c r="AX269" s="91">
        <v>768</v>
      </c>
      <c r="AY269" s="91">
        <v>788</v>
      </c>
      <c r="AZ269" s="91">
        <v>2050</v>
      </c>
      <c r="BA269" s="91">
        <v>697</v>
      </c>
      <c r="BB269" s="91">
        <v>378</v>
      </c>
      <c r="BC269" s="91">
        <v>3094</v>
      </c>
      <c r="BD269" s="91">
        <v>730</v>
      </c>
      <c r="BE269" s="91">
        <v>133</v>
      </c>
      <c r="BF269" s="91">
        <v>5221</v>
      </c>
      <c r="BG269" s="91">
        <v>386</v>
      </c>
      <c r="BH269" s="91">
        <v>67</v>
      </c>
      <c r="BI269" s="81">
        <v>16.9267921828183</v>
      </c>
      <c r="BJ269" s="103">
        <v>5.7</v>
      </c>
      <c r="BK269" s="103">
        <v>5.6</v>
      </c>
      <c r="BL269" s="103">
        <v>6.2</v>
      </c>
      <c r="BM269" s="103">
        <v>5.3</v>
      </c>
      <c r="BN269" s="103">
        <v>5.7</v>
      </c>
      <c r="BO269" s="103">
        <v>6.4</v>
      </c>
      <c r="BP269" s="103">
        <v>5.8</v>
      </c>
      <c r="BQ269" s="103">
        <v>6.7</v>
      </c>
      <c r="BR269" s="103">
        <v>6.6</v>
      </c>
      <c r="BS269" s="103">
        <v>6.1</v>
      </c>
      <c r="BT269" s="103">
        <v>6.3</v>
      </c>
      <c r="BU269" s="103">
        <v>7.3</v>
      </c>
      <c r="BV269" s="103">
        <v>7.5</v>
      </c>
      <c r="BW269" s="103">
        <v>6.3</v>
      </c>
      <c r="BX269" s="103">
        <v>4.5</v>
      </c>
      <c r="BY269" s="103">
        <v>3.3</v>
      </c>
      <c r="BZ269" s="103">
        <v>2</v>
      </c>
      <c r="CA269" s="103">
        <v>2.6</v>
      </c>
      <c r="CB269" s="103">
        <v>17.5</v>
      </c>
      <c r="CC269" s="103">
        <v>63.699999999999996</v>
      </c>
      <c r="CD269" s="103">
        <v>18.700000000000003</v>
      </c>
    </row>
    <row r="270" spans="1:82" x14ac:dyDescent="0.25">
      <c r="A270" s="69" t="s">
        <v>631</v>
      </c>
      <c r="B270" s="69" t="s">
        <v>632</v>
      </c>
      <c r="C270" s="69" t="s">
        <v>633</v>
      </c>
      <c r="D270" s="69" t="s">
        <v>634</v>
      </c>
      <c r="E270" s="69" t="s">
        <v>635</v>
      </c>
      <c r="F270" s="69" t="s">
        <v>542</v>
      </c>
      <c r="G270" s="69" t="s">
        <v>636</v>
      </c>
      <c r="H270" s="69" t="s">
        <v>637</v>
      </c>
      <c r="I270" s="115" t="s">
        <v>637</v>
      </c>
      <c r="J270" s="69">
        <v>5405332</v>
      </c>
      <c r="K270" s="69" t="s">
        <v>126</v>
      </c>
      <c r="L270" s="98">
        <v>9.5037003669401763</v>
      </c>
      <c r="M270" s="92">
        <v>16963</v>
      </c>
      <c r="N270" s="70">
        <v>1784.8837131911209</v>
      </c>
      <c r="O270" s="92">
        <v>7408</v>
      </c>
      <c r="P270" s="70">
        <v>2.2000000000000002</v>
      </c>
      <c r="Q270" s="92">
        <v>16306</v>
      </c>
      <c r="R270" s="92">
        <v>728</v>
      </c>
      <c r="S270" s="92">
        <v>748</v>
      </c>
      <c r="T270" s="92">
        <v>520</v>
      </c>
      <c r="U270" s="92">
        <v>534</v>
      </c>
      <c r="V270" s="92">
        <v>449</v>
      </c>
      <c r="W270" s="92">
        <v>390</v>
      </c>
      <c r="X270" s="92">
        <v>362</v>
      </c>
      <c r="Y270" s="92">
        <v>281</v>
      </c>
      <c r="Z270" s="92">
        <v>241</v>
      </c>
      <c r="AA270" s="92">
        <v>686</v>
      </c>
      <c r="AB270" s="92">
        <v>481</v>
      </c>
      <c r="AC270" s="92">
        <v>722</v>
      </c>
      <c r="AD270" s="92">
        <v>589</v>
      </c>
      <c r="AE270" s="92">
        <v>303</v>
      </c>
      <c r="AF270" s="92">
        <v>208</v>
      </c>
      <c r="AG270" s="92">
        <v>166</v>
      </c>
      <c r="AH270" s="70">
        <v>26.943844492440604</v>
      </c>
      <c r="AI270" s="70">
        <v>13.269438444924406</v>
      </c>
      <c r="AJ270" s="70">
        <v>17.197624190064793</v>
      </c>
      <c r="AK270" s="70">
        <v>9.2602591792656597</v>
      </c>
      <c r="AL270" s="70">
        <v>33.328833693304539</v>
      </c>
      <c r="AM270" s="92">
        <v>25036</v>
      </c>
      <c r="AN270" s="92">
        <v>39695</v>
      </c>
      <c r="AO270" s="70">
        <v>54.157667386609077</v>
      </c>
      <c r="AP270" s="92">
        <v>7408</v>
      </c>
      <c r="AQ270" s="92">
        <v>1108</v>
      </c>
      <c r="AR270" s="92">
        <v>4399</v>
      </c>
      <c r="AS270" s="92">
        <v>3009</v>
      </c>
      <c r="AT270" s="92">
        <v>204</v>
      </c>
      <c r="AU270" s="92">
        <v>347</v>
      </c>
      <c r="AV270" s="92">
        <v>1155</v>
      </c>
      <c r="AW270" s="92">
        <v>404</v>
      </c>
      <c r="AX270" s="92">
        <v>443</v>
      </c>
      <c r="AY270" s="92">
        <v>493</v>
      </c>
      <c r="AZ270" s="92">
        <v>461</v>
      </c>
      <c r="BA270" s="92">
        <v>338</v>
      </c>
      <c r="BB270" s="92">
        <v>74</v>
      </c>
      <c r="BC270" s="92">
        <v>810</v>
      </c>
      <c r="BD270" s="92">
        <v>211</v>
      </c>
      <c r="BE270" s="92">
        <v>136</v>
      </c>
      <c r="BF270" s="92">
        <v>1816</v>
      </c>
      <c r="BG270" s="92">
        <v>108</v>
      </c>
      <c r="BH270" s="92">
        <v>49</v>
      </c>
      <c r="BI270" s="70">
        <v>25.742440604751621</v>
      </c>
      <c r="BJ270" s="104">
        <v>5.6</v>
      </c>
      <c r="BK270" s="104">
        <v>7.5</v>
      </c>
      <c r="BL270" s="104">
        <v>5.0999999999999996</v>
      </c>
      <c r="BM270" s="104">
        <v>3.4</v>
      </c>
      <c r="BN270" s="104">
        <v>4.3</v>
      </c>
      <c r="BO270" s="104">
        <v>9</v>
      </c>
      <c r="BP270" s="104">
        <v>7.8</v>
      </c>
      <c r="BQ270" s="104">
        <v>6.8</v>
      </c>
      <c r="BR270" s="104">
        <v>6.6</v>
      </c>
      <c r="BS270" s="104">
        <v>4.8</v>
      </c>
      <c r="BT270" s="104">
        <v>4.8</v>
      </c>
      <c r="BU270" s="104">
        <v>8.8000000000000007</v>
      </c>
      <c r="BV270" s="104">
        <v>6.1</v>
      </c>
      <c r="BW270" s="104">
        <v>5.8</v>
      </c>
      <c r="BX270" s="104">
        <v>3.6</v>
      </c>
      <c r="BY270" s="104">
        <v>3.1</v>
      </c>
      <c r="BZ270" s="104">
        <v>2.9</v>
      </c>
      <c r="CA270" s="104">
        <v>4</v>
      </c>
      <c r="CB270" s="104">
        <v>18.2</v>
      </c>
      <c r="CC270" s="104">
        <v>62.4</v>
      </c>
      <c r="CD270" s="104">
        <v>19.399999999999999</v>
      </c>
    </row>
    <row r="271" spans="1:82" x14ac:dyDescent="0.25">
      <c r="A271" s="69" t="s">
        <v>1187</v>
      </c>
      <c r="B271" s="69" t="s">
        <v>1188</v>
      </c>
      <c r="C271" s="69" t="s">
        <v>1189</v>
      </c>
      <c r="D271" s="69" t="s">
        <v>634</v>
      </c>
      <c r="E271" s="69" t="s">
        <v>635</v>
      </c>
      <c r="F271" s="69" t="s">
        <v>542</v>
      </c>
      <c r="G271" s="69" t="s">
        <v>1190</v>
      </c>
      <c r="H271" s="69" t="s">
        <v>1191</v>
      </c>
      <c r="I271" s="115" t="s">
        <v>1191</v>
      </c>
      <c r="J271" s="69">
        <v>5446468</v>
      </c>
      <c r="K271" s="69" t="s">
        <v>223</v>
      </c>
      <c r="L271" s="98">
        <v>0.50110756564470249</v>
      </c>
      <c r="M271" s="92">
        <v>561</v>
      </c>
      <c r="N271" s="70">
        <v>1119.5201159620142</v>
      </c>
      <c r="O271" s="92">
        <v>190</v>
      </c>
      <c r="P271" s="70">
        <v>2.95</v>
      </c>
      <c r="Q271" s="92">
        <v>561</v>
      </c>
      <c r="R271" s="92">
        <v>11</v>
      </c>
      <c r="S271" s="92">
        <v>2</v>
      </c>
      <c r="T271" s="92">
        <v>5</v>
      </c>
      <c r="U271" s="92">
        <v>30</v>
      </c>
      <c r="V271" s="92">
        <v>13</v>
      </c>
      <c r="W271" s="92">
        <v>31</v>
      </c>
      <c r="X271" s="92">
        <v>3</v>
      </c>
      <c r="Y271" s="92">
        <v>3</v>
      </c>
      <c r="Z271" s="92">
        <v>10</v>
      </c>
      <c r="AA271" s="92">
        <v>20</v>
      </c>
      <c r="AB271" s="92">
        <v>10</v>
      </c>
      <c r="AC271" s="92">
        <v>11</v>
      </c>
      <c r="AD271" s="92">
        <v>33</v>
      </c>
      <c r="AE271" s="92">
        <v>7</v>
      </c>
      <c r="AF271" s="92">
        <v>1</v>
      </c>
      <c r="AG271" s="92">
        <v>0</v>
      </c>
      <c r="AH271" s="70">
        <v>9.4736842105263168</v>
      </c>
      <c r="AI271" s="70">
        <v>22.631578947368421</v>
      </c>
      <c r="AJ271" s="70">
        <v>24.736842105263158</v>
      </c>
      <c r="AK271" s="70">
        <v>10.526315789473683</v>
      </c>
      <c r="AL271" s="70">
        <v>32.631578947368425</v>
      </c>
      <c r="AM271" s="92">
        <v>19137</v>
      </c>
      <c r="AN271" s="92">
        <v>41250</v>
      </c>
      <c r="AO271" s="70">
        <v>51.578947368421055</v>
      </c>
      <c r="AP271" s="92">
        <v>190</v>
      </c>
      <c r="AQ271" s="92">
        <v>41</v>
      </c>
      <c r="AR271" s="92">
        <v>150</v>
      </c>
      <c r="AS271" s="92">
        <v>40</v>
      </c>
      <c r="AT271" s="92">
        <v>0</v>
      </c>
      <c r="AU271" s="92">
        <v>3</v>
      </c>
      <c r="AV271" s="92">
        <v>8</v>
      </c>
      <c r="AW271" s="92">
        <v>30</v>
      </c>
      <c r="AX271" s="92">
        <v>21</v>
      </c>
      <c r="AY271" s="92">
        <v>21</v>
      </c>
      <c r="AZ271" s="92">
        <v>14</v>
      </c>
      <c r="BA271" s="92">
        <v>0</v>
      </c>
      <c r="BB271" s="92">
        <v>2</v>
      </c>
      <c r="BC271" s="92">
        <v>23</v>
      </c>
      <c r="BD271" s="92">
        <v>7</v>
      </c>
      <c r="BE271" s="92">
        <v>0</v>
      </c>
      <c r="BF271" s="92">
        <v>52</v>
      </c>
      <c r="BG271" s="92">
        <v>0</v>
      </c>
      <c r="BH271" s="92">
        <v>0</v>
      </c>
      <c r="BI271" s="70">
        <v>16.315789473684212</v>
      </c>
      <c r="BJ271" s="104">
        <v>5.7</v>
      </c>
      <c r="BK271" s="104">
        <v>16.899999999999999</v>
      </c>
      <c r="BL271" s="104">
        <v>5.2</v>
      </c>
      <c r="BM271" s="104">
        <v>7</v>
      </c>
      <c r="BN271" s="104">
        <v>2.2999999999999998</v>
      </c>
      <c r="BO271" s="104">
        <v>6.2</v>
      </c>
      <c r="BP271" s="104">
        <v>10</v>
      </c>
      <c r="BQ271" s="104">
        <v>7.7</v>
      </c>
      <c r="BR271" s="104">
        <v>5.5</v>
      </c>
      <c r="BS271" s="104">
        <v>2.7</v>
      </c>
      <c r="BT271" s="104">
        <v>5.3</v>
      </c>
      <c r="BU271" s="104">
        <v>6.6</v>
      </c>
      <c r="BV271" s="104">
        <v>6.2</v>
      </c>
      <c r="BW271" s="104">
        <v>5.2</v>
      </c>
      <c r="BX271" s="104">
        <v>5.2</v>
      </c>
      <c r="BY271" s="104">
        <v>1.4</v>
      </c>
      <c r="BZ271" s="104">
        <v>0</v>
      </c>
      <c r="CA271" s="104">
        <v>0.9</v>
      </c>
      <c r="CB271" s="104">
        <v>27.799999999999997</v>
      </c>
      <c r="CC271" s="104">
        <v>59.500000000000007</v>
      </c>
      <c r="CD271" s="104">
        <v>12.700000000000001</v>
      </c>
    </row>
    <row r="272" spans="1:82" x14ac:dyDescent="0.25">
      <c r="A272" s="69" t="s">
        <v>1212</v>
      </c>
      <c r="B272" s="69" t="s">
        <v>1213</v>
      </c>
      <c r="C272" s="69" t="s">
        <v>1214</v>
      </c>
      <c r="D272" s="69" t="s">
        <v>634</v>
      </c>
      <c r="E272" s="69" t="s">
        <v>635</v>
      </c>
      <c r="F272" s="69" t="s">
        <v>542</v>
      </c>
      <c r="G272" s="69" t="s">
        <v>1215</v>
      </c>
      <c r="H272" s="69" t="s">
        <v>1216</v>
      </c>
      <c r="I272" s="115" t="s">
        <v>1216</v>
      </c>
      <c r="J272" s="69">
        <v>5449492</v>
      </c>
      <c r="K272" s="69" t="s">
        <v>228</v>
      </c>
      <c r="L272" s="98">
        <v>0.86354163325627753</v>
      </c>
      <c r="M272" s="92">
        <v>1405</v>
      </c>
      <c r="N272" s="70">
        <v>1627.0205695838538</v>
      </c>
      <c r="O272" s="92">
        <v>586</v>
      </c>
      <c r="P272" s="70">
        <v>2.4</v>
      </c>
      <c r="Q272" s="92">
        <v>1405</v>
      </c>
      <c r="R272" s="92">
        <v>14</v>
      </c>
      <c r="S272" s="92">
        <v>31</v>
      </c>
      <c r="T272" s="92">
        <v>23</v>
      </c>
      <c r="U272" s="92">
        <v>33</v>
      </c>
      <c r="V272" s="92">
        <v>43</v>
      </c>
      <c r="W272" s="92">
        <v>62</v>
      </c>
      <c r="X272" s="92">
        <v>23</v>
      </c>
      <c r="Y272" s="92">
        <v>11</v>
      </c>
      <c r="Z272" s="92">
        <v>16</v>
      </c>
      <c r="AA272" s="92">
        <v>70</v>
      </c>
      <c r="AB272" s="92">
        <v>51</v>
      </c>
      <c r="AC272" s="92">
        <v>112</v>
      </c>
      <c r="AD272" s="92">
        <v>15</v>
      </c>
      <c r="AE272" s="92">
        <v>44</v>
      </c>
      <c r="AF272" s="92">
        <v>19</v>
      </c>
      <c r="AG272" s="92">
        <v>19</v>
      </c>
      <c r="AH272" s="70">
        <v>11.604095563139932</v>
      </c>
      <c r="AI272" s="70">
        <v>12.969283276450511</v>
      </c>
      <c r="AJ272" s="70">
        <v>19.112627986348123</v>
      </c>
      <c r="AK272" s="70">
        <v>11.945392491467576</v>
      </c>
      <c r="AL272" s="70">
        <v>44.368600682593858</v>
      </c>
      <c r="AM272" s="92">
        <v>28001</v>
      </c>
      <c r="AN272" s="92">
        <v>54907</v>
      </c>
      <c r="AO272" s="70">
        <v>40.955631399317404</v>
      </c>
      <c r="AP272" s="92">
        <v>586</v>
      </c>
      <c r="AQ272" s="92">
        <v>101</v>
      </c>
      <c r="AR272" s="92">
        <v>455</v>
      </c>
      <c r="AS272" s="92">
        <v>131</v>
      </c>
      <c r="AT272" s="92">
        <v>8</v>
      </c>
      <c r="AU272" s="92">
        <v>20</v>
      </c>
      <c r="AV272" s="92">
        <v>40</v>
      </c>
      <c r="AW272" s="92">
        <v>61</v>
      </c>
      <c r="AX272" s="92">
        <v>32</v>
      </c>
      <c r="AY272" s="92">
        <v>27</v>
      </c>
      <c r="AZ272" s="92">
        <v>31</v>
      </c>
      <c r="BA272" s="92">
        <v>0</v>
      </c>
      <c r="BB272" s="92">
        <v>19</v>
      </c>
      <c r="BC272" s="92">
        <v>69</v>
      </c>
      <c r="BD272" s="92">
        <v>37</v>
      </c>
      <c r="BE272" s="92">
        <v>3</v>
      </c>
      <c r="BF272" s="92">
        <v>193</v>
      </c>
      <c r="BG272" s="92">
        <v>16</v>
      </c>
      <c r="BH272" s="92">
        <v>0</v>
      </c>
      <c r="BI272" s="70">
        <v>15.187713310580206</v>
      </c>
      <c r="BJ272" s="104">
        <v>5.6</v>
      </c>
      <c r="BK272" s="104">
        <v>6.1</v>
      </c>
      <c r="BL272" s="104">
        <v>9.3000000000000007</v>
      </c>
      <c r="BM272" s="104">
        <v>3.3</v>
      </c>
      <c r="BN272" s="104">
        <v>4.2</v>
      </c>
      <c r="BO272" s="104">
        <v>6.7</v>
      </c>
      <c r="BP272" s="104">
        <v>4.7</v>
      </c>
      <c r="BQ272" s="104">
        <v>11</v>
      </c>
      <c r="BR272" s="104">
        <v>4.7</v>
      </c>
      <c r="BS272" s="104">
        <v>4</v>
      </c>
      <c r="BT272" s="104">
        <v>8.3000000000000007</v>
      </c>
      <c r="BU272" s="104">
        <v>6.3</v>
      </c>
      <c r="BV272" s="104">
        <v>7</v>
      </c>
      <c r="BW272" s="104">
        <v>6.2</v>
      </c>
      <c r="BX272" s="104">
        <v>4.3</v>
      </c>
      <c r="BY272" s="104">
        <v>3.2</v>
      </c>
      <c r="BZ272" s="104">
        <v>2.4</v>
      </c>
      <c r="CA272" s="104">
        <v>2.7</v>
      </c>
      <c r="CB272" s="104">
        <v>21</v>
      </c>
      <c r="CC272" s="104">
        <v>60.2</v>
      </c>
      <c r="CD272" s="104">
        <v>18.799999999999997</v>
      </c>
    </row>
    <row r="273" spans="1:82" x14ac:dyDescent="0.25">
      <c r="A273" s="69" t="s">
        <v>1529</v>
      </c>
      <c r="B273" s="69" t="s">
        <v>1530</v>
      </c>
      <c r="C273" s="69" t="s">
        <v>1531</v>
      </c>
      <c r="D273" s="69" t="s">
        <v>634</v>
      </c>
      <c r="E273" s="69" t="s">
        <v>635</v>
      </c>
      <c r="F273" s="69" t="s">
        <v>542</v>
      </c>
      <c r="G273" s="69" t="s">
        <v>1532</v>
      </c>
      <c r="H273" s="69" t="s">
        <v>1533</v>
      </c>
      <c r="I273" s="115" t="s">
        <v>1533</v>
      </c>
      <c r="J273" s="69">
        <v>5467996</v>
      </c>
      <c r="K273" s="69" t="s">
        <v>288</v>
      </c>
      <c r="L273" s="98">
        <v>0.31330647432157038</v>
      </c>
      <c r="M273" s="92">
        <v>153</v>
      </c>
      <c r="N273" s="70">
        <v>488.33973294456854</v>
      </c>
      <c r="O273" s="92">
        <v>61</v>
      </c>
      <c r="P273" s="70">
        <v>2.5099999999999998</v>
      </c>
      <c r="Q273" s="92">
        <v>153</v>
      </c>
      <c r="R273" s="92">
        <v>7</v>
      </c>
      <c r="S273" s="92">
        <v>5</v>
      </c>
      <c r="T273" s="92">
        <v>5</v>
      </c>
      <c r="U273" s="92">
        <v>6</v>
      </c>
      <c r="V273" s="92">
        <v>6</v>
      </c>
      <c r="W273" s="92">
        <v>4</v>
      </c>
      <c r="X273" s="92">
        <v>3</v>
      </c>
      <c r="Y273" s="92">
        <v>3</v>
      </c>
      <c r="Z273" s="92">
        <v>0</v>
      </c>
      <c r="AA273" s="92">
        <v>5</v>
      </c>
      <c r="AB273" s="92">
        <v>4</v>
      </c>
      <c r="AC273" s="92">
        <v>7</v>
      </c>
      <c r="AD273" s="92">
        <v>6</v>
      </c>
      <c r="AE273" s="92">
        <v>0</v>
      </c>
      <c r="AF273" s="92">
        <v>0</v>
      </c>
      <c r="AG273" s="92">
        <v>0</v>
      </c>
      <c r="AH273" s="70">
        <v>27.868852459016392</v>
      </c>
      <c r="AI273" s="70">
        <v>19.672131147540984</v>
      </c>
      <c r="AJ273" s="70">
        <v>16.393442622950818</v>
      </c>
      <c r="AK273" s="70">
        <v>8.1967213114754092</v>
      </c>
      <c r="AL273" s="70">
        <v>27.868852459016392</v>
      </c>
      <c r="AM273" s="92">
        <v>17425</v>
      </c>
      <c r="AN273" s="92">
        <v>31875</v>
      </c>
      <c r="AO273" s="70">
        <v>63.934426229508205</v>
      </c>
      <c r="AP273" s="92">
        <v>61</v>
      </c>
      <c r="AQ273" s="92">
        <v>25</v>
      </c>
      <c r="AR273" s="92">
        <v>44</v>
      </c>
      <c r="AS273" s="92">
        <v>17</v>
      </c>
      <c r="AT273" s="92">
        <v>1</v>
      </c>
      <c r="AU273" s="92">
        <v>1</v>
      </c>
      <c r="AV273" s="92">
        <v>9</v>
      </c>
      <c r="AW273" s="92">
        <v>14</v>
      </c>
      <c r="AX273" s="92">
        <v>0</v>
      </c>
      <c r="AY273" s="92">
        <v>0</v>
      </c>
      <c r="AZ273" s="92">
        <v>4</v>
      </c>
      <c r="BA273" s="92">
        <v>2</v>
      </c>
      <c r="BB273" s="92">
        <v>0</v>
      </c>
      <c r="BC273" s="92">
        <v>6</v>
      </c>
      <c r="BD273" s="92">
        <v>0</v>
      </c>
      <c r="BE273" s="92">
        <v>0</v>
      </c>
      <c r="BF273" s="92">
        <v>12</v>
      </c>
      <c r="BG273" s="92">
        <v>0</v>
      </c>
      <c r="BH273" s="92">
        <v>0</v>
      </c>
      <c r="BI273" s="70">
        <v>14.754098360655737</v>
      </c>
      <c r="BJ273" s="104">
        <v>3.3</v>
      </c>
      <c r="BK273" s="104">
        <v>5.2</v>
      </c>
      <c r="BL273" s="104">
        <v>9.1999999999999993</v>
      </c>
      <c r="BM273" s="104">
        <v>10.5</v>
      </c>
      <c r="BN273" s="104">
        <v>11.8</v>
      </c>
      <c r="BO273" s="104">
        <v>4.5999999999999996</v>
      </c>
      <c r="BP273" s="104">
        <v>1.3</v>
      </c>
      <c r="BQ273" s="104">
        <v>4.5999999999999996</v>
      </c>
      <c r="BR273" s="104">
        <v>19.600000000000001</v>
      </c>
      <c r="BS273" s="104">
        <v>3.3</v>
      </c>
      <c r="BT273" s="104">
        <v>2.6</v>
      </c>
      <c r="BU273" s="104">
        <v>7.2</v>
      </c>
      <c r="BV273" s="104">
        <v>1.3</v>
      </c>
      <c r="BW273" s="104">
        <v>7.2</v>
      </c>
      <c r="BX273" s="104">
        <v>5.2</v>
      </c>
      <c r="BY273" s="104">
        <v>0.7</v>
      </c>
      <c r="BZ273" s="104">
        <v>2</v>
      </c>
      <c r="CA273" s="104">
        <v>0.7</v>
      </c>
      <c r="CB273" s="104">
        <v>17.7</v>
      </c>
      <c r="CC273" s="104">
        <v>66.8</v>
      </c>
      <c r="CD273" s="104">
        <v>15.799999999999999</v>
      </c>
    </row>
    <row r="274" spans="1:82" x14ac:dyDescent="0.25">
      <c r="A274" s="69" t="s">
        <v>1622</v>
      </c>
      <c r="B274" s="69" t="s">
        <v>1623</v>
      </c>
      <c r="C274" s="69" t="s">
        <v>1624</v>
      </c>
      <c r="D274" s="69" t="s">
        <v>634</v>
      </c>
      <c r="E274" s="69" t="s">
        <v>635</v>
      </c>
      <c r="F274" s="69" t="s">
        <v>542</v>
      </c>
      <c r="G274" s="69" t="s">
        <v>1625</v>
      </c>
      <c r="H274" s="69" t="s">
        <v>1626</v>
      </c>
      <c r="I274" s="115" t="s">
        <v>1626</v>
      </c>
      <c r="J274" s="69">
        <v>5475172</v>
      </c>
      <c r="K274" s="69" t="s">
        <v>306</v>
      </c>
      <c r="L274" s="98">
        <v>0.69766590082706981</v>
      </c>
      <c r="M274" s="92">
        <v>1147</v>
      </c>
      <c r="N274" s="70">
        <v>1644.0534052764413</v>
      </c>
      <c r="O274" s="92">
        <v>463</v>
      </c>
      <c r="P274" s="70">
        <v>2.48</v>
      </c>
      <c r="Q274" s="92">
        <v>1147</v>
      </c>
      <c r="R274" s="92">
        <v>79</v>
      </c>
      <c r="S274" s="92">
        <v>19</v>
      </c>
      <c r="T274" s="92">
        <v>52</v>
      </c>
      <c r="U274" s="92">
        <v>49</v>
      </c>
      <c r="V274" s="92">
        <v>54</v>
      </c>
      <c r="W274" s="92">
        <v>18</v>
      </c>
      <c r="X274" s="92">
        <v>15</v>
      </c>
      <c r="Y274" s="92">
        <v>17</v>
      </c>
      <c r="Z274" s="92">
        <v>14</v>
      </c>
      <c r="AA274" s="92">
        <v>49</v>
      </c>
      <c r="AB274" s="92">
        <v>41</v>
      </c>
      <c r="AC274" s="92">
        <v>24</v>
      </c>
      <c r="AD274" s="92">
        <v>19</v>
      </c>
      <c r="AE274" s="92">
        <v>8</v>
      </c>
      <c r="AF274" s="92">
        <v>0</v>
      </c>
      <c r="AG274" s="92">
        <v>5</v>
      </c>
      <c r="AH274" s="70">
        <v>32.397408207343418</v>
      </c>
      <c r="AI274" s="70">
        <v>22.246220302375811</v>
      </c>
      <c r="AJ274" s="70">
        <v>13.822894168466524</v>
      </c>
      <c r="AK274" s="70">
        <v>10.583153347732182</v>
      </c>
      <c r="AL274" s="70">
        <v>20.950323974082075</v>
      </c>
      <c r="AM274" s="92">
        <v>16813</v>
      </c>
      <c r="AN274" s="92">
        <v>26693</v>
      </c>
      <c r="AO274" s="70">
        <v>65.442764578833689</v>
      </c>
      <c r="AP274" s="92">
        <v>463</v>
      </c>
      <c r="AQ274" s="92">
        <v>118</v>
      </c>
      <c r="AR274" s="92">
        <v>297</v>
      </c>
      <c r="AS274" s="92">
        <v>166</v>
      </c>
      <c r="AT274" s="92">
        <v>20</v>
      </c>
      <c r="AU274" s="92">
        <v>0</v>
      </c>
      <c r="AV274" s="92">
        <v>115</v>
      </c>
      <c r="AW274" s="92">
        <v>55</v>
      </c>
      <c r="AX274" s="92">
        <v>28</v>
      </c>
      <c r="AY274" s="92">
        <v>38</v>
      </c>
      <c r="AZ274" s="92">
        <v>30</v>
      </c>
      <c r="BA274" s="92">
        <v>5</v>
      </c>
      <c r="BB274" s="92">
        <v>11</v>
      </c>
      <c r="BC274" s="92">
        <v>66</v>
      </c>
      <c r="BD274" s="92">
        <v>24</v>
      </c>
      <c r="BE274" s="92">
        <v>0</v>
      </c>
      <c r="BF274" s="92">
        <v>56</v>
      </c>
      <c r="BG274" s="92">
        <v>0</v>
      </c>
      <c r="BH274" s="92">
        <v>0</v>
      </c>
      <c r="BI274" s="70">
        <v>35.421166306695461</v>
      </c>
      <c r="BJ274" s="104">
        <v>10.5</v>
      </c>
      <c r="BK274" s="104">
        <v>2.7</v>
      </c>
      <c r="BL274" s="104">
        <v>5.5</v>
      </c>
      <c r="BM274" s="104">
        <v>10.5</v>
      </c>
      <c r="BN274" s="104">
        <v>4.3</v>
      </c>
      <c r="BO274" s="104">
        <v>7.5</v>
      </c>
      <c r="BP274" s="104">
        <v>3.7</v>
      </c>
      <c r="BQ274" s="104">
        <v>3.5</v>
      </c>
      <c r="BR274" s="104">
        <v>5.5</v>
      </c>
      <c r="BS274" s="104">
        <v>6.5</v>
      </c>
      <c r="BT274" s="104">
        <v>5.6</v>
      </c>
      <c r="BU274" s="104">
        <v>9.9</v>
      </c>
      <c r="BV274" s="104">
        <v>7.1</v>
      </c>
      <c r="BW274" s="104">
        <v>5.6</v>
      </c>
      <c r="BX274" s="104">
        <v>4.7</v>
      </c>
      <c r="BY274" s="104">
        <v>2.6</v>
      </c>
      <c r="BZ274" s="104">
        <v>3.4</v>
      </c>
      <c r="CA274" s="104">
        <v>1</v>
      </c>
      <c r="CB274" s="104">
        <v>18.7</v>
      </c>
      <c r="CC274" s="104">
        <v>64.099999999999994</v>
      </c>
      <c r="CD274" s="104">
        <v>17.3</v>
      </c>
    </row>
    <row r="275" spans="1:82" s="19" customFormat="1" x14ac:dyDescent="0.25">
      <c r="A275" s="75" t="s">
        <v>84</v>
      </c>
      <c r="B275" s="76" t="s">
        <v>2118</v>
      </c>
      <c r="C275" s="75"/>
      <c r="D275" s="75"/>
      <c r="E275" s="75"/>
      <c r="F275" s="75"/>
      <c r="G275" s="75"/>
      <c r="H275" s="75"/>
      <c r="I275" s="116"/>
      <c r="J275" s="75">
        <v>54081</v>
      </c>
      <c r="K275" s="75" t="s">
        <v>83</v>
      </c>
      <c r="L275" s="99">
        <v>608.54611946757325</v>
      </c>
      <c r="M275" s="93">
        <v>77097</v>
      </c>
      <c r="N275" s="77">
        <v>126.69048003699933</v>
      </c>
      <c r="O275" s="93">
        <v>31069</v>
      </c>
      <c r="P275" s="77">
        <v>2.38</v>
      </c>
      <c r="Q275" s="93">
        <v>73862</v>
      </c>
      <c r="R275" s="93">
        <v>2573</v>
      </c>
      <c r="S275" s="93">
        <v>2399</v>
      </c>
      <c r="T275" s="93">
        <v>2428</v>
      </c>
      <c r="U275" s="93">
        <v>1991</v>
      </c>
      <c r="V275" s="93">
        <v>1917</v>
      </c>
      <c r="W275" s="93">
        <v>1906</v>
      </c>
      <c r="X275" s="93">
        <v>1555</v>
      </c>
      <c r="Y275" s="93">
        <v>1619</v>
      </c>
      <c r="Z275" s="93">
        <v>1129</v>
      </c>
      <c r="AA275" s="93">
        <v>2708</v>
      </c>
      <c r="AB275" s="93">
        <v>2789</v>
      </c>
      <c r="AC275" s="93">
        <v>3584</v>
      </c>
      <c r="AD275" s="93">
        <v>2048</v>
      </c>
      <c r="AE275" s="93">
        <v>1056</v>
      </c>
      <c r="AF275" s="93">
        <v>880</v>
      </c>
      <c r="AG275" s="93">
        <v>487</v>
      </c>
      <c r="AH275" s="77">
        <v>23.81795358717693</v>
      </c>
      <c r="AI275" s="77">
        <v>12.578454407930733</v>
      </c>
      <c r="AJ275" s="77">
        <v>19.984550516592101</v>
      </c>
      <c r="AK275" s="77">
        <v>8.7160835559560965</v>
      </c>
      <c r="AL275" s="77">
        <v>34.902957932344137</v>
      </c>
      <c r="AM275" s="93">
        <v>23435</v>
      </c>
      <c r="AN275" s="93">
        <v>42386</v>
      </c>
      <c r="AO275" s="77">
        <v>52.747111268466959</v>
      </c>
      <c r="AP275" s="93">
        <v>31069</v>
      </c>
      <c r="AQ275" s="93">
        <v>5104</v>
      </c>
      <c r="AR275" s="93">
        <v>22736</v>
      </c>
      <c r="AS275" s="93">
        <v>8333</v>
      </c>
      <c r="AT275" s="93">
        <v>1293</v>
      </c>
      <c r="AU275" s="93">
        <v>1275</v>
      </c>
      <c r="AV275" s="93">
        <v>3746</v>
      </c>
      <c r="AW275" s="93">
        <v>2805</v>
      </c>
      <c r="AX275" s="93">
        <v>1292</v>
      </c>
      <c r="AY275" s="93">
        <v>1367</v>
      </c>
      <c r="AZ275" s="93">
        <v>2590</v>
      </c>
      <c r="BA275" s="93">
        <v>1042</v>
      </c>
      <c r="BB275" s="93">
        <v>484</v>
      </c>
      <c r="BC275" s="93">
        <v>4068</v>
      </c>
      <c r="BD275" s="93">
        <v>1009</v>
      </c>
      <c r="BE275" s="93">
        <v>272</v>
      </c>
      <c r="BF275" s="93">
        <v>7350</v>
      </c>
      <c r="BG275" s="93">
        <v>510</v>
      </c>
      <c r="BH275" s="93">
        <v>116</v>
      </c>
      <c r="BI275" s="77">
        <v>19.263574624223505</v>
      </c>
      <c r="BJ275" s="105">
        <v>5.7</v>
      </c>
      <c r="BK275" s="105">
        <v>5.6</v>
      </c>
      <c r="BL275" s="105">
        <v>6.2</v>
      </c>
      <c r="BM275" s="105">
        <v>5.3</v>
      </c>
      <c r="BN275" s="105">
        <v>5.7</v>
      </c>
      <c r="BO275" s="105">
        <v>6.4</v>
      </c>
      <c r="BP275" s="105">
        <v>5.8</v>
      </c>
      <c r="BQ275" s="105">
        <v>6.7</v>
      </c>
      <c r="BR275" s="105">
        <v>6.6</v>
      </c>
      <c r="BS275" s="105">
        <v>6.1</v>
      </c>
      <c r="BT275" s="105">
        <v>6.3</v>
      </c>
      <c r="BU275" s="105">
        <v>7.3</v>
      </c>
      <c r="BV275" s="105">
        <v>7.5</v>
      </c>
      <c r="BW275" s="105">
        <v>6.3</v>
      </c>
      <c r="BX275" s="105">
        <v>4.5</v>
      </c>
      <c r="BY275" s="105">
        <v>3.3</v>
      </c>
      <c r="BZ275" s="105">
        <v>2</v>
      </c>
      <c r="CA275" s="105">
        <v>2.6</v>
      </c>
      <c r="CB275" s="105">
        <v>17.5</v>
      </c>
      <c r="CC275" s="105">
        <v>63.699999999999996</v>
      </c>
      <c r="CD275" s="105">
        <v>18.700000000000003</v>
      </c>
    </row>
    <row r="276" spans="1:82" s="82" customFormat="1" x14ac:dyDescent="0.25">
      <c r="A276" s="80" t="s">
        <v>1997</v>
      </c>
      <c r="B276" s="80" t="s">
        <v>1998</v>
      </c>
      <c r="C276" s="80" t="s">
        <v>1999</v>
      </c>
      <c r="D276" s="80" t="s">
        <v>688</v>
      </c>
      <c r="E276" s="80" t="s">
        <v>689</v>
      </c>
      <c r="F276" s="80" t="s">
        <v>542</v>
      </c>
      <c r="G276" s="80" t="s">
        <v>2000</v>
      </c>
      <c r="H276" s="80" t="s">
        <v>2001</v>
      </c>
      <c r="I276" s="114" t="s">
        <v>2001</v>
      </c>
      <c r="J276" s="80" t="s">
        <v>2111</v>
      </c>
      <c r="K276" s="80" t="s">
        <v>2111</v>
      </c>
      <c r="L276" s="97">
        <v>1033.117499055533</v>
      </c>
      <c r="M276" s="91">
        <v>19830</v>
      </c>
      <c r="N276" s="81">
        <v>19.194331736833817</v>
      </c>
      <c r="O276" s="91">
        <v>7513</v>
      </c>
      <c r="P276" s="81">
        <v>2.4175429255956344</v>
      </c>
      <c r="Q276" s="91">
        <v>18163</v>
      </c>
      <c r="R276" s="91">
        <v>687</v>
      </c>
      <c r="S276" s="91">
        <v>538</v>
      </c>
      <c r="T276" s="91">
        <v>587</v>
      </c>
      <c r="U276" s="91">
        <v>610</v>
      </c>
      <c r="V276" s="91">
        <v>513</v>
      </c>
      <c r="W276" s="91">
        <v>406</v>
      </c>
      <c r="X276" s="91">
        <v>348</v>
      </c>
      <c r="Y276" s="91">
        <v>399</v>
      </c>
      <c r="Z276" s="91">
        <v>431</v>
      </c>
      <c r="AA276" s="91">
        <v>593</v>
      </c>
      <c r="AB276" s="91">
        <v>786</v>
      </c>
      <c r="AC276" s="91">
        <v>623</v>
      </c>
      <c r="AD276" s="91">
        <v>402</v>
      </c>
      <c r="AE276" s="91">
        <v>111</v>
      </c>
      <c r="AF276" s="91">
        <v>201</v>
      </c>
      <c r="AG276" s="91">
        <v>278</v>
      </c>
      <c r="AH276" s="81">
        <v>24.118195128444032</v>
      </c>
      <c r="AI276" s="81">
        <v>14.947424464261946</v>
      </c>
      <c r="AJ276" s="81">
        <v>21.083455344070281</v>
      </c>
      <c r="AK276" s="81">
        <v>7.8929854918141888</v>
      </c>
      <c r="AL276" s="81">
        <v>31.957939571409554</v>
      </c>
      <c r="AM276" s="91">
        <v>23642</v>
      </c>
      <c r="AN276" s="91">
        <v>40094</v>
      </c>
      <c r="AO276" s="81">
        <v>54.412351923332892</v>
      </c>
      <c r="AP276" s="91">
        <v>7513</v>
      </c>
      <c r="AQ276" s="91">
        <v>2192</v>
      </c>
      <c r="AR276" s="91">
        <v>5869</v>
      </c>
      <c r="AS276" s="91">
        <v>1644</v>
      </c>
      <c r="AT276" s="91">
        <v>381</v>
      </c>
      <c r="AU276" s="91">
        <v>407</v>
      </c>
      <c r="AV276" s="91">
        <v>821</v>
      </c>
      <c r="AW276" s="91">
        <v>705</v>
      </c>
      <c r="AX276" s="91">
        <v>377</v>
      </c>
      <c r="AY276" s="91">
        <v>374</v>
      </c>
      <c r="AZ276" s="91">
        <v>592</v>
      </c>
      <c r="BA276" s="91">
        <v>396</v>
      </c>
      <c r="BB276" s="91">
        <v>122</v>
      </c>
      <c r="BC276" s="91">
        <v>1151</v>
      </c>
      <c r="BD276" s="91">
        <v>139</v>
      </c>
      <c r="BE276" s="91">
        <v>49</v>
      </c>
      <c r="BF276" s="91">
        <v>1533</v>
      </c>
      <c r="BG276" s="91">
        <v>56</v>
      </c>
      <c r="BH276" s="91">
        <v>0</v>
      </c>
      <c r="BI276" s="81">
        <v>18.181818181818183</v>
      </c>
      <c r="BJ276" s="103">
        <v>5.2</v>
      </c>
      <c r="BK276" s="103">
        <v>5.4</v>
      </c>
      <c r="BL276" s="103">
        <v>5.2</v>
      </c>
      <c r="BM276" s="103">
        <v>5.8</v>
      </c>
      <c r="BN276" s="103">
        <v>6.1</v>
      </c>
      <c r="BO276" s="103">
        <v>6.4</v>
      </c>
      <c r="BP276" s="103">
        <v>6.1</v>
      </c>
      <c r="BQ276" s="103">
        <v>5.7</v>
      </c>
      <c r="BR276" s="103">
        <v>5.8</v>
      </c>
      <c r="BS276" s="103">
        <v>6.5</v>
      </c>
      <c r="BT276" s="103">
        <v>7.1</v>
      </c>
      <c r="BU276" s="103">
        <v>7.5</v>
      </c>
      <c r="BV276" s="103">
        <v>6.9</v>
      </c>
      <c r="BW276" s="103">
        <v>6.5</v>
      </c>
      <c r="BX276" s="103">
        <v>5.5</v>
      </c>
      <c r="BY276" s="103">
        <v>3.1</v>
      </c>
      <c r="BZ276" s="103">
        <v>2.8</v>
      </c>
      <c r="CA276" s="103">
        <v>2.2999999999999998</v>
      </c>
      <c r="CB276" s="103">
        <v>15.8</v>
      </c>
      <c r="CC276" s="103">
        <v>63.9</v>
      </c>
      <c r="CD276" s="103">
        <v>20.2</v>
      </c>
    </row>
    <row r="277" spans="1:82" x14ac:dyDescent="0.25">
      <c r="A277" s="69" t="s">
        <v>685</v>
      </c>
      <c r="B277" s="69" t="s">
        <v>686</v>
      </c>
      <c r="C277" s="69" t="s">
        <v>687</v>
      </c>
      <c r="D277" s="69" t="s">
        <v>688</v>
      </c>
      <c r="E277" s="69" t="s">
        <v>689</v>
      </c>
      <c r="F277" s="69" t="s">
        <v>542</v>
      </c>
      <c r="G277" s="69" t="s">
        <v>690</v>
      </c>
      <c r="H277" s="69" t="s">
        <v>691</v>
      </c>
      <c r="I277" s="115" t="s">
        <v>691</v>
      </c>
      <c r="J277" s="69">
        <v>5406988</v>
      </c>
      <c r="K277" s="69" t="s">
        <v>134</v>
      </c>
      <c r="L277" s="98">
        <v>0.43882660268623191</v>
      </c>
      <c r="M277" s="92">
        <v>639</v>
      </c>
      <c r="N277" s="70">
        <v>1456.1560217371218</v>
      </c>
      <c r="O277" s="92">
        <v>284</v>
      </c>
      <c r="P277" s="70">
        <v>2.25</v>
      </c>
      <c r="Q277" s="92">
        <v>639</v>
      </c>
      <c r="R277" s="92">
        <v>72</v>
      </c>
      <c r="S277" s="92">
        <v>28</v>
      </c>
      <c r="T277" s="92">
        <v>9</v>
      </c>
      <c r="U277" s="92">
        <v>13</v>
      </c>
      <c r="V277" s="92">
        <v>4</v>
      </c>
      <c r="W277" s="92">
        <v>12</v>
      </c>
      <c r="X277" s="92">
        <v>11</v>
      </c>
      <c r="Y277" s="92">
        <v>13</v>
      </c>
      <c r="Z277" s="92">
        <v>5</v>
      </c>
      <c r="AA277" s="92">
        <v>38</v>
      </c>
      <c r="AB277" s="92">
        <v>30</v>
      </c>
      <c r="AC277" s="92">
        <v>29</v>
      </c>
      <c r="AD277" s="92">
        <v>11</v>
      </c>
      <c r="AE277" s="92">
        <v>0</v>
      </c>
      <c r="AF277" s="92">
        <v>3</v>
      </c>
      <c r="AG277" s="92">
        <v>6</v>
      </c>
      <c r="AH277" s="70">
        <v>38.380281690140841</v>
      </c>
      <c r="AI277" s="70">
        <v>5.9859154929577461</v>
      </c>
      <c r="AJ277" s="70">
        <v>14.43661971830986</v>
      </c>
      <c r="AK277" s="70">
        <v>13.380281690140844</v>
      </c>
      <c r="AL277" s="70">
        <v>27.816901408450708</v>
      </c>
      <c r="AM277" s="92">
        <v>20827</v>
      </c>
      <c r="AN277" s="92">
        <v>37000</v>
      </c>
      <c r="AO277" s="70">
        <v>57.04225352112676</v>
      </c>
      <c r="AP277" s="92">
        <v>284</v>
      </c>
      <c r="AQ277" s="92">
        <v>75</v>
      </c>
      <c r="AR277" s="92">
        <v>139</v>
      </c>
      <c r="AS277" s="92">
        <v>145</v>
      </c>
      <c r="AT277" s="92">
        <v>0</v>
      </c>
      <c r="AU277" s="92">
        <v>45</v>
      </c>
      <c r="AV277" s="92">
        <v>62</v>
      </c>
      <c r="AW277" s="92">
        <v>9</v>
      </c>
      <c r="AX277" s="92">
        <v>16</v>
      </c>
      <c r="AY277" s="92">
        <v>4</v>
      </c>
      <c r="AZ277" s="92">
        <v>18</v>
      </c>
      <c r="BA277" s="92">
        <v>11</v>
      </c>
      <c r="BB277" s="92">
        <v>0</v>
      </c>
      <c r="BC277" s="92">
        <v>55</v>
      </c>
      <c r="BD277" s="92">
        <v>8</v>
      </c>
      <c r="BE277" s="92">
        <v>5</v>
      </c>
      <c r="BF277" s="92">
        <v>49</v>
      </c>
      <c r="BG277" s="92">
        <v>0</v>
      </c>
      <c r="BH277" s="92">
        <v>0</v>
      </c>
      <c r="BI277" s="70">
        <v>25</v>
      </c>
      <c r="BJ277" s="104">
        <v>10.3</v>
      </c>
      <c r="BK277" s="104">
        <v>5.6</v>
      </c>
      <c r="BL277" s="104">
        <v>3.4</v>
      </c>
      <c r="BM277" s="104">
        <v>9.4</v>
      </c>
      <c r="BN277" s="104">
        <v>6.1</v>
      </c>
      <c r="BO277" s="104">
        <v>8</v>
      </c>
      <c r="BP277" s="104">
        <v>6.4</v>
      </c>
      <c r="BQ277" s="104">
        <v>4.9000000000000004</v>
      </c>
      <c r="BR277" s="104">
        <v>5.8</v>
      </c>
      <c r="BS277" s="104">
        <v>3.8</v>
      </c>
      <c r="BT277" s="104">
        <v>4.0999999999999996</v>
      </c>
      <c r="BU277" s="104">
        <v>6.9</v>
      </c>
      <c r="BV277" s="104">
        <v>7.5</v>
      </c>
      <c r="BW277" s="104">
        <v>6.1</v>
      </c>
      <c r="BX277" s="104">
        <v>6.4</v>
      </c>
      <c r="BY277" s="104">
        <v>4.7</v>
      </c>
      <c r="BZ277" s="104">
        <v>0.3</v>
      </c>
      <c r="CA277" s="104">
        <v>0.3</v>
      </c>
      <c r="CB277" s="104">
        <v>19.3</v>
      </c>
      <c r="CC277" s="104">
        <v>62.899999999999991</v>
      </c>
      <c r="CD277" s="104">
        <v>17.8</v>
      </c>
    </row>
    <row r="278" spans="1:82" x14ac:dyDescent="0.25">
      <c r="A278" s="69" t="s">
        <v>912</v>
      </c>
      <c r="B278" s="69" t="s">
        <v>913</v>
      </c>
      <c r="C278" s="69" t="s">
        <v>914</v>
      </c>
      <c r="D278" s="69" t="s">
        <v>688</v>
      </c>
      <c r="E278" s="69" t="s">
        <v>689</v>
      </c>
      <c r="F278" s="69" t="s">
        <v>542</v>
      </c>
      <c r="G278" s="69" t="s">
        <v>915</v>
      </c>
      <c r="H278" s="69" t="s">
        <v>916</v>
      </c>
      <c r="I278" s="115" t="s">
        <v>916</v>
      </c>
      <c r="J278" s="69">
        <v>5424580</v>
      </c>
      <c r="K278" s="69" t="s">
        <v>173</v>
      </c>
      <c r="L278" s="98">
        <v>3.6252214364424442</v>
      </c>
      <c r="M278" s="92">
        <v>7154</v>
      </c>
      <c r="N278" s="70">
        <v>1973.3966946362507</v>
      </c>
      <c r="O278" s="92">
        <v>2983</v>
      </c>
      <c r="P278" s="70">
        <v>2.2200000000000002</v>
      </c>
      <c r="Q278" s="92">
        <v>6614</v>
      </c>
      <c r="R278" s="92">
        <v>323</v>
      </c>
      <c r="S278" s="92">
        <v>171</v>
      </c>
      <c r="T278" s="92">
        <v>146</v>
      </c>
      <c r="U278" s="92">
        <v>272</v>
      </c>
      <c r="V278" s="92">
        <v>297</v>
      </c>
      <c r="W278" s="92">
        <v>158</v>
      </c>
      <c r="X278" s="92">
        <v>137</v>
      </c>
      <c r="Y278" s="92">
        <v>183</v>
      </c>
      <c r="Z278" s="92">
        <v>156</v>
      </c>
      <c r="AA278" s="92">
        <v>187</v>
      </c>
      <c r="AB278" s="92">
        <v>240</v>
      </c>
      <c r="AC278" s="92">
        <v>338</v>
      </c>
      <c r="AD278" s="92">
        <v>200</v>
      </c>
      <c r="AE278" s="92">
        <v>44</v>
      </c>
      <c r="AF278" s="92">
        <v>70</v>
      </c>
      <c r="AG278" s="92">
        <v>61</v>
      </c>
      <c r="AH278" s="70">
        <v>21.454911163258465</v>
      </c>
      <c r="AI278" s="70">
        <v>19.074756956084478</v>
      </c>
      <c r="AJ278" s="70">
        <v>21.253771371102918</v>
      </c>
      <c r="AK278" s="70">
        <v>6.2688568555145832</v>
      </c>
      <c r="AL278" s="70">
        <v>31.947703654039554</v>
      </c>
      <c r="AM278" s="92">
        <v>22996</v>
      </c>
      <c r="AN278" s="92">
        <v>39470</v>
      </c>
      <c r="AO278" s="70">
        <v>56.553804894401608</v>
      </c>
      <c r="AP278" s="92">
        <v>2983</v>
      </c>
      <c r="AQ278" s="92">
        <v>448</v>
      </c>
      <c r="AR278" s="92">
        <v>1745</v>
      </c>
      <c r="AS278" s="92">
        <v>1238</v>
      </c>
      <c r="AT278" s="92">
        <v>53</v>
      </c>
      <c r="AU278" s="92">
        <v>37</v>
      </c>
      <c r="AV278" s="92">
        <v>468</v>
      </c>
      <c r="AW278" s="92">
        <v>198</v>
      </c>
      <c r="AX278" s="92">
        <v>266</v>
      </c>
      <c r="AY278" s="92">
        <v>235</v>
      </c>
      <c r="AZ278" s="92">
        <v>270</v>
      </c>
      <c r="BA278" s="92">
        <v>197</v>
      </c>
      <c r="BB278" s="92">
        <v>9</v>
      </c>
      <c r="BC278" s="92">
        <v>291</v>
      </c>
      <c r="BD278" s="92">
        <v>111</v>
      </c>
      <c r="BE278" s="92">
        <v>17</v>
      </c>
      <c r="BF278" s="92">
        <v>689</v>
      </c>
      <c r="BG278" s="92">
        <v>9</v>
      </c>
      <c r="BH278" s="92">
        <v>0</v>
      </c>
      <c r="BI278" s="70">
        <v>24.438484746899096</v>
      </c>
      <c r="BJ278" s="104">
        <v>5.8</v>
      </c>
      <c r="BK278" s="104">
        <v>4.9000000000000004</v>
      </c>
      <c r="BL278" s="104">
        <v>6.6</v>
      </c>
      <c r="BM278" s="104">
        <v>7.8</v>
      </c>
      <c r="BN278" s="104">
        <v>9</v>
      </c>
      <c r="BO278" s="104">
        <v>7.9</v>
      </c>
      <c r="BP278" s="104">
        <v>6.9</v>
      </c>
      <c r="BQ278" s="104">
        <v>6.7</v>
      </c>
      <c r="BR278" s="104">
        <v>4.2</v>
      </c>
      <c r="BS278" s="104">
        <v>4.8</v>
      </c>
      <c r="BT278" s="104">
        <v>5.2</v>
      </c>
      <c r="BU278" s="104">
        <v>6.2</v>
      </c>
      <c r="BV278" s="104">
        <v>6.2</v>
      </c>
      <c r="BW278" s="104">
        <v>6.4</v>
      </c>
      <c r="BX278" s="104">
        <v>4.5</v>
      </c>
      <c r="BY278" s="104">
        <v>3.4</v>
      </c>
      <c r="BZ278" s="104">
        <v>1.5</v>
      </c>
      <c r="CA278" s="104">
        <v>2</v>
      </c>
      <c r="CB278" s="104">
        <v>17.299999999999997</v>
      </c>
      <c r="CC278" s="104">
        <v>64.900000000000006</v>
      </c>
      <c r="CD278" s="104">
        <v>17.8</v>
      </c>
    </row>
    <row r="279" spans="1:82" x14ac:dyDescent="0.25">
      <c r="A279" s="69" t="s">
        <v>1060</v>
      </c>
      <c r="B279" s="69" t="s">
        <v>1061</v>
      </c>
      <c r="C279" s="69" t="s">
        <v>1062</v>
      </c>
      <c r="D279" s="69" t="s">
        <v>688</v>
      </c>
      <c r="E279" s="69" t="s">
        <v>689</v>
      </c>
      <c r="F279" s="69" t="s">
        <v>542</v>
      </c>
      <c r="G279" s="69" t="s">
        <v>1063</v>
      </c>
      <c r="H279" s="69" t="s">
        <v>1064</v>
      </c>
      <c r="I279" s="115" t="s">
        <v>1064</v>
      </c>
      <c r="J279" s="69">
        <v>5435092</v>
      </c>
      <c r="K279" s="69" t="s">
        <v>200</v>
      </c>
      <c r="L279" s="98">
        <v>0.32319753062193979</v>
      </c>
      <c r="M279" s="92">
        <v>92</v>
      </c>
      <c r="N279" s="70">
        <v>284.65564023017544</v>
      </c>
      <c r="O279" s="92">
        <v>48</v>
      </c>
      <c r="P279" s="70">
        <v>1.92</v>
      </c>
      <c r="Q279" s="92">
        <v>92</v>
      </c>
      <c r="R279" s="92">
        <v>13</v>
      </c>
      <c r="S279" s="92">
        <v>5</v>
      </c>
      <c r="T279" s="92">
        <v>3</v>
      </c>
      <c r="U279" s="92">
        <v>2</v>
      </c>
      <c r="V279" s="92">
        <v>6</v>
      </c>
      <c r="W279" s="92">
        <v>0</v>
      </c>
      <c r="X279" s="92">
        <v>9</v>
      </c>
      <c r="Y279" s="92">
        <v>0</v>
      </c>
      <c r="Z279" s="92">
        <v>0</v>
      </c>
      <c r="AA279" s="92">
        <v>4</v>
      </c>
      <c r="AB279" s="92">
        <v>4</v>
      </c>
      <c r="AC279" s="92">
        <v>0</v>
      </c>
      <c r="AD279" s="92">
        <v>0</v>
      </c>
      <c r="AE279" s="92">
        <v>2</v>
      </c>
      <c r="AF279" s="92">
        <v>0</v>
      </c>
      <c r="AG279" s="92">
        <v>0</v>
      </c>
      <c r="AH279" s="70">
        <v>43.75</v>
      </c>
      <c r="AI279" s="70">
        <v>16.666666666666664</v>
      </c>
      <c r="AJ279" s="70">
        <v>18.75</v>
      </c>
      <c r="AK279" s="70">
        <v>8.3333333333333321</v>
      </c>
      <c r="AL279" s="70">
        <v>12.5</v>
      </c>
      <c r="AM279" s="92">
        <v>16962</v>
      </c>
      <c r="AN279" s="92">
        <v>25833</v>
      </c>
      <c r="AO279" s="70">
        <v>79.166666666666657</v>
      </c>
      <c r="AP279" s="92">
        <v>48</v>
      </c>
      <c r="AQ279" s="92">
        <v>33</v>
      </c>
      <c r="AR279" s="92">
        <v>33</v>
      </c>
      <c r="AS279" s="92">
        <v>15</v>
      </c>
      <c r="AT279" s="92">
        <v>0</v>
      </c>
      <c r="AU279" s="92">
        <v>0</v>
      </c>
      <c r="AV279" s="92">
        <v>18</v>
      </c>
      <c r="AW279" s="92">
        <v>6</v>
      </c>
      <c r="AX279" s="92">
        <v>0</v>
      </c>
      <c r="AY279" s="92">
        <v>0</v>
      </c>
      <c r="AZ279" s="92">
        <v>6</v>
      </c>
      <c r="BA279" s="92">
        <v>3</v>
      </c>
      <c r="BB279" s="92">
        <v>0</v>
      </c>
      <c r="BC279" s="92">
        <v>8</v>
      </c>
      <c r="BD279" s="92">
        <v>0</v>
      </c>
      <c r="BE279" s="92">
        <v>0</v>
      </c>
      <c r="BF279" s="92">
        <v>2</v>
      </c>
      <c r="BG279" s="92">
        <v>0</v>
      </c>
      <c r="BH279" s="92">
        <v>0</v>
      </c>
      <c r="BI279" s="70">
        <v>37.5</v>
      </c>
      <c r="BJ279" s="104">
        <v>4.3</v>
      </c>
      <c r="BK279" s="104">
        <v>5.4</v>
      </c>
      <c r="BL279" s="104">
        <v>3.3</v>
      </c>
      <c r="BM279" s="104">
        <v>2.2000000000000002</v>
      </c>
      <c r="BN279" s="104">
        <v>2.2000000000000002</v>
      </c>
      <c r="BO279" s="104">
        <v>0</v>
      </c>
      <c r="BP279" s="104">
        <v>5.4</v>
      </c>
      <c r="BQ279" s="104">
        <v>9.8000000000000007</v>
      </c>
      <c r="BR279" s="104">
        <v>2.2000000000000002</v>
      </c>
      <c r="BS279" s="104">
        <v>10.9</v>
      </c>
      <c r="BT279" s="104">
        <v>3.3</v>
      </c>
      <c r="BU279" s="104">
        <v>5.4</v>
      </c>
      <c r="BV279" s="104">
        <v>18.5</v>
      </c>
      <c r="BW279" s="104">
        <v>15.2</v>
      </c>
      <c r="BX279" s="104">
        <v>3.3</v>
      </c>
      <c r="BY279" s="104">
        <v>4.3</v>
      </c>
      <c r="BZ279" s="104">
        <v>4.3</v>
      </c>
      <c r="CA279" s="104">
        <v>0</v>
      </c>
      <c r="CB279" s="104">
        <v>13</v>
      </c>
      <c r="CC279" s="104">
        <v>59.9</v>
      </c>
      <c r="CD279" s="104">
        <v>27.1</v>
      </c>
    </row>
    <row r="280" spans="1:82" x14ac:dyDescent="0.25">
      <c r="A280" s="69" t="s">
        <v>1130</v>
      </c>
      <c r="B280" s="69" t="s">
        <v>1131</v>
      </c>
      <c r="C280" s="69" t="s">
        <v>1132</v>
      </c>
      <c r="D280" s="69" t="s">
        <v>688</v>
      </c>
      <c r="E280" s="69" t="s">
        <v>689</v>
      </c>
      <c r="F280" s="69" t="s">
        <v>542</v>
      </c>
      <c r="G280" s="69" t="s">
        <v>1133</v>
      </c>
      <c r="H280" s="69" t="s">
        <v>1134</v>
      </c>
      <c r="I280" s="115" t="s">
        <v>1134</v>
      </c>
      <c r="J280" s="69">
        <v>5439628</v>
      </c>
      <c r="K280" s="69" t="s">
        <v>212</v>
      </c>
      <c r="L280" s="98">
        <v>0.30283136977312825</v>
      </c>
      <c r="M280" s="92">
        <v>211</v>
      </c>
      <c r="N280" s="70">
        <v>696.75740712751974</v>
      </c>
      <c r="O280" s="92">
        <v>73</v>
      </c>
      <c r="P280" s="70">
        <v>2.89</v>
      </c>
      <c r="Q280" s="92">
        <v>211</v>
      </c>
      <c r="R280" s="92">
        <v>7</v>
      </c>
      <c r="S280" s="92">
        <v>1</v>
      </c>
      <c r="T280" s="92">
        <v>2</v>
      </c>
      <c r="U280" s="92">
        <v>14</v>
      </c>
      <c r="V280" s="92">
        <v>14</v>
      </c>
      <c r="W280" s="92">
        <v>9</v>
      </c>
      <c r="X280" s="92">
        <v>2</v>
      </c>
      <c r="Y280" s="92">
        <v>9</v>
      </c>
      <c r="Z280" s="92">
        <v>0</v>
      </c>
      <c r="AA280" s="92">
        <v>4</v>
      </c>
      <c r="AB280" s="92">
        <v>7</v>
      </c>
      <c r="AC280" s="92">
        <v>4</v>
      </c>
      <c r="AD280" s="92">
        <v>0</v>
      </c>
      <c r="AE280" s="92">
        <v>0</v>
      </c>
      <c r="AF280" s="92">
        <v>0</v>
      </c>
      <c r="AG280" s="92">
        <v>0</v>
      </c>
      <c r="AH280" s="70">
        <v>13.698630136986301</v>
      </c>
      <c r="AI280" s="70">
        <v>38.356164383561641</v>
      </c>
      <c r="AJ280" s="70">
        <v>27.397260273972602</v>
      </c>
      <c r="AK280" s="70">
        <v>5.4794520547945202</v>
      </c>
      <c r="AL280" s="70">
        <v>15.068493150684931</v>
      </c>
      <c r="AM280" s="92">
        <v>12895</v>
      </c>
      <c r="AN280" s="92">
        <v>29531</v>
      </c>
      <c r="AO280" s="70">
        <v>79.452054794520549</v>
      </c>
      <c r="AP280" s="92">
        <v>73</v>
      </c>
      <c r="AQ280" s="92">
        <v>19</v>
      </c>
      <c r="AR280" s="92">
        <v>55</v>
      </c>
      <c r="AS280" s="92">
        <v>18</v>
      </c>
      <c r="AT280" s="92">
        <v>0</v>
      </c>
      <c r="AU280" s="92">
        <v>2</v>
      </c>
      <c r="AV280" s="92">
        <v>8</v>
      </c>
      <c r="AW280" s="92">
        <v>10</v>
      </c>
      <c r="AX280" s="92">
        <v>17</v>
      </c>
      <c r="AY280" s="92">
        <v>10</v>
      </c>
      <c r="AZ280" s="92">
        <v>7</v>
      </c>
      <c r="BA280" s="92">
        <v>4</v>
      </c>
      <c r="BB280" s="92">
        <v>0</v>
      </c>
      <c r="BC280" s="92">
        <v>8</v>
      </c>
      <c r="BD280" s="92">
        <v>0</v>
      </c>
      <c r="BE280" s="92">
        <v>0</v>
      </c>
      <c r="BF280" s="92">
        <v>4</v>
      </c>
      <c r="BG280" s="92">
        <v>0</v>
      </c>
      <c r="BH280" s="92">
        <v>0</v>
      </c>
      <c r="BI280" s="70">
        <v>24.657534246575342</v>
      </c>
      <c r="BJ280" s="104">
        <v>6.6</v>
      </c>
      <c r="BK280" s="104">
        <v>11.8</v>
      </c>
      <c r="BL280" s="104">
        <v>13.3</v>
      </c>
      <c r="BM280" s="104">
        <v>1.4</v>
      </c>
      <c r="BN280" s="104">
        <v>3.3</v>
      </c>
      <c r="BO280" s="104">
        <v>4.3</v>
      </c>
      <c r="BP280" s="104">
        <v>9.5</v>
      </c>
      <c r="BQ280" s="104">
        <v>10.4</v>
      </c>
      <c r="BR280" s="104">
        <v>6.2</v>
      </c>
      <c r="BS280" s="104">
        <v>4.3</v>
      </c>
      <c r="BT280" s="104">
        <v>3.8</v>
      </c>
      <c r="BU280" s="104">
        <v>5.7</v>
      </c>
      <c r="BV280" s="104">
        <v>3.8</v>
      </c>
      <c r="BW280" s="104">
        <v>5.7</v>
      </c>
      <c r="BX280" s="104">
        <v>4.7</v>
      </c>
      <c r="BY280" s="104">
        <v>1.4</v>
      </c>
      <c r="BZ280" s="104">
        <v>3.8</v>
      </c>
      <c r="CA280" s="104">
        <v>0</v>
      </c>
      <c r="CB280" s="104">
        <v>31.7</v>
      </c>
      <c r="CC280" s="104">
        <v>52.699999999999996</v>
      </c>
      <c r="CD280" s="104">
        <v>15.600000000000001</v>
      </c>
    </row>
    <row r="281" spans="1:82" x14ac:dyDescent="0.25">
      <c r="A281" s="69" t="s">
        <v>1282</v>
      </c>
      <c r="B281" s="69" t="s">
        <v>1283</v>
      </c>
      <c r="C281" s="69" t="s">
        <v>1284</v>
      </c>
      <c r="D281" s="69" t="s">
        <v>688</v>
      </c>
      <c r="E281" s="69" t="s">
        <v>689</v>
      </c>
      <c r="F281" s="69" t="s">
        <v>542</v>
      </c>
      <c r="G281" s="69" t="s">
        <v>1285</v>
      </c>
      <c r="H281" s="69" t="s">
        <v>1286</v>
      </c>
      <c r="I281" s="115" t="s">
        <v>1286</v>
      </c>
      <c r="J281" s="69">
        <v>5454100</v>
      </c>
      <c r="K281" s="69" t="s">
        <v>242</v>
      </c>
      <c r="L281" s="98">
        <v>0.4562643696946061</v>
      </c>
      <c r="M281" s="92">
        <v>755</v>
      </c>
      <c r="N281" s="70">
        <v>1654.7424040701408</v>
      </c>
      <c r="O281" s="92">
        <v>309</v>
      </c>
      <c r="P281" s="70">
        <v>2.44</v>
      </c>
      <c r="Q281" s="92">
        <v>755</v>
      </c>
      <c r="R281" s="92">
        <v>54</v>
      </c>
      <c r="S281" s="92">
        <v>21</v>
      </c>
      <c r="T281" s="92">
        <v>28</v>
      </c>
      <c r="U281" s="92">
        <v>21</v>
      </c>
      <c r="V281" s="92">
        <v>17</v>
      </c>
      <c r="W281" s="92">
        <v>28</v>
      </c>
      <c r="X281" s="92">
        <v>13</v>
      </c>
      <c r="Y281" s="92">
        <v>12</v>
      </c>
      <c r="Z281" s="92">
        <v>27</v>
      </c>
      <c r="AA281" s="92">
        <v>26</v>
      </c>
      <c r="AB281" s="92">
        <v>15</v>
      </c>
      <c r="AC281" s="92">
        <v>24</v>
      </c>
      <c r="AD281" s="92">
        <v>20</v>
      </c>
      <c r="AE281" s="92">
        <v>3</v>
      </c>
      <c r="AF281" s="92">
        <v>0</v>
      </c>
      <c r="AG281" s="92">
        <v>0</v>
      </c>
      <c r="AH281" s="70">
        <v>33.333333333333329</v>
      </c>
      <c r="AI281" s="70">
        <v>12.297734627831716</v>
      </c>
      <c r="AJ281" s="70">
        <v>25.889967637540451</v>
      </c>
      <c r="AK281" s="70">
        <v>8.4142394822006477</v>
      </c>
      <c r="AL281" s="70">
        <v>20.064724919093852</v>
      </c>
      <c r="AM281" s="92">
        <v>17122</v>
      </c>
      <c r="AN281" s="92">
        <v>32411</v>
      </c>
      <c r="AO281" s="70">
        <v>62.783171521035598</v>
      </c>
      <c r="AP281" s="92">
        <v>309</v>
      </c>
      <c r="AQ281" s="92">
        <v>55</v>
      </c>
      <c r="AR281" s="92">
        <v>225</v>
      </c>
      <c r="AS281" s="92">
        <v>84</v>
      </c>
      <c r="AT281" s="92">
        <v>3</v>
      </c>
      <c r="AU281" s="92">
        <v>14</v>
      </c>
      <c r="AV281" s="92">
        <v>74</v>
      </c>
      <c r="AW281" s="92">
        <v>35</v>
      </c>
      <c r="AX281" s="92">
        <v>15</v>
      </c>
      <c r="AY281" s="92">
        <v>16</v>
      </c>
      <c r="AZ281" s="92">
        <v>39</v>
      </c>
      <c r="BA281" s="92">
        <v>13</v>
      </c>
      <c r="BB281" s="92">
        <v>0</v>
      </c>
      <c r="BC281" s="92">
        <v>29</v>
      </c>
      <c r="BD281" s="92">
        <v>12</v>
      </c>
      <c r="BE281" s="92">
        <v>0</v>
      </c>
      <c r="BF281" s="92">
        <v>47</v>
      </c>
      <c r="BG281" s="92">
        <v>0</v>
      </c>
      <c r="BH281" s="92">
        <v>0</v>
      </c>
      <c r="BI281" s="70">
        <v>29.126213592233007</v>
      </c>
      <c r="BJ281" s="104">
        <v>7.8</v>
      </c>
      <c r="BK281" s="104">
        <v>3.3</v>
      </c>
      <c r="BL281" s="104">
        <v>4.4000000000000004</v>
      </c>
      <c r="BM281" s="104">
        <v>9.3000000000000007</v>
      </c>
      <c r="BN281" s="104">
        <v>5.2</v>
      </c>
      <c r="BO281" s="104">
        <v>4.9000000000000004</v>
      </c>
      <c r="BP281" s="104">
        <v>4</v>
      </c>
      <c r="BQ281" s="104">
        <v>5.3</v>
      </c>
      <c r="BR281" s="104">
        <v>8.1</v>
      </c>
      <c r="BS281" s="104">
        <v>8.5</v>
      </c>
      <c r="BT281" s="104">
        <v>6.6</v>
      </c>
      <c r="BU281" s="104">
        <v>10.7</v>
      </c>
      <c r="BV281" s="104">
        <v>6.9</v>
      </c>
      <c r="BW281" s="104">
        <v>3.7</v>
      </c>
      <c r="BX281" s="104">
        <v>3.7</v>
      </c>
      <c r="BY281" s="104">
        <v>2.9</v>
      </c>
      <c r="BZ281" s="104">
        <v>1.5</v>
      </c>
      <c r="CA281" s="104">
        <v>3.3</v>
      </c>
      <c r="CB281" s="104">
        <v>15.5</v>
      </c>
      <c r="CC281" s="104">
        <v>69.5</v>
      </c>
      <c r="CD281" s="104">
        <v>15.100000000000001</v>
      </c>
    </row>
    <row r="282" spans="1:82" x14ac:dyDescent="0.25">
      <c r="A282" s="69" t="s">
        <v>1309</v>
      </c>
      <c r="B282" s="69" t="s">
        <v>1310</v>
      </c>
      <c r="C282" s="69" t="s">
        <v>1311</v>
      </c>
      <c r="D282" s="69" t="s">
        <v>688</v>
      </c>
      <c r="E282" s="69" t="s">
        <v>689</v>
      </c>
      <c r="F282" s="69" t="s">
        <v>542</v>
      </c>
      <c r="G282" s="69" t="s">
        <v>1312</v>
      </c>
      <c r="H282" s="69" t="s">
        <v>1313</v>
      </c>
      <c r="I282" s="115" t="s">
        <v>1313</v>
      </c>
      <c r="J282" s="69">
        <v>5455540</v>
      </c>
      <c r="K282" s="69" t="s">
        <v>247</v>
      </c>
      <c r="L282" s="98">
        <v>0.62667755511562784</v>
      </c>
      <c r="M282" s="92">
        <v>166</v>
      </c>
      <c r="N282" s="70">
        <v>264.88901452577386</v>
      </c>
      <c r="O282" s="92">
        <v>67</v>
      </c>
      <c r="P282" s="70">
        <v>2.48</v>
      </c>
      <c r="Q282" s="92">
        <v>166</v>
      </c>
      <c r="R282" s="92">
        <v>6</v>
      </c>
      <c r="S282" s="92">
        <v>0</v>
      </c>
      <c r="T282" s="92">
        <v>6</v>
      </c>
      <c r="U282" s="92">
        <v>2</v>
      </c>
      <c r="V282" s="92">
        <v>6</v>
      </c>
      <c r="W282" s="92">
        <v>2</v>
      </c>
      <c r="X282" s="92">
        <v>0</v>
      </c>
      <c r="Y282" s="92">
        <v>2</v>
      </c>
      <c r="Z282" s="92">
        <v>4</v>
      </c>
      <c r="AA282" s="92">
        <v>3</v>
      </c>
      <c r="AB282" s="92">
        <v>15</v>
      </c>
      <c r="AC282" s="92">
        <v>13</v>
      </c>
      <c r="AD282" s="92">
        <v>5</v>
      </c>
      <c r="AE282" s="92">
        <v>0</v>
      </c>
      <c r="AF282" s="92">
        <v>3</v>
      </c>
      <c r="AG282" s="92">
        <v>0</v>
      </c>
      <c r="AH282" s="70">
        <v>17.910447761194028</v>
      </c>
      <c r="AI282" s="70">
        <v>11.940298507462686</v>
      </c>
      <c r="AJ282" s="70">
        <v>11.940298507462686</v>
      </c>
      <c r="AK282" s="70">
        <v>4.4776119402985071</v>
      </c>
      <c r="AL282" s="70">
        <v>53.731343283582092</v>
      </c>
      <c r="AM282" s="92">
        <v>24478</v>
      </c>
      <c r="AN282" s="92">
        <v>63194</v>
      </c>
      <c r="AO282" s="70">
        <v>35.820895522388057</v>
      </c>
      <c r="AP282" s="92">
        <v>67</v>
      </c>
      <c r="AQ282" s="92">
        <v>15</v>
      </c>
      <c r="AR282" s="92">
        <v>59</v>
      </c>
      <c r="AS282" s="92">
        <v>8</v>
      </c>
      <c r="AT282" s="92">
        <v>4</v>
      </c>
      <c r="AU282" s="92">
        <v>0</v>
      </c>
      <c r="AV282" s="92">
        <v>8</v>
      </c>
      <c r="AW282" s="92">
        <v>5</v>
      </c>
      <c r="AX282" s="92">
        <v>3</v>
      </c>
      <c r="AY282" s="92">
        <v>2</v>
      </c>
      <c r="AZ282" s="92">
        <v>6</v>
      </c>
      <c r="BA282" s="92">
        <v>0</v>
      </c>
      <c r="BB282" s="92">
        <v>0</v>
      </c>
      <c r="BC282" s="92">
        <v>14</v>
      </c>
      <c r="BD282" s="92">
        <v>3</v>
      </c>
      <c r="BE282" s="92">
        <v>1</v>
      </c>
      <c r="BF282" s="92">
        <v>17</v>
      </c>
      <c r="BG282" s="92">
        <v>2</v>
      </c>
      <c r="BH282" s="92">
        <v>0</v>
      </c>
      <c r="BI282" s="70">
        <v>16.417910447761194</v>
      </c>
      <c r="BJ282" s="104">
        <v>5.4</v>
      </c>
      <c r="BK282" s="104">
        <v>1.8</v>
      </c>
      <c r="BL282" s="104">
        <v>2.4</v>
      </c>
      <c r="BM282" s="104">
        <v>12</v>
      </c>
      <c r="BN282" s="104">
        <v>0</v>
      </c>
      <c r="BO282" s="104">
        <v>4.8</v>
      </c>
      <c r="BP282" s="104">
        <v>10.8</v>
      </c>
      <c r="BQ282" s="104">
        <v>2.4</v>
      </c>
      <c r="BR282" s="104">
        <v>12.7</v>
      </c>
      <c r="BS282" s="104">
        <v>6</v>
      </c>
      <c r="BT282" s="104">
        <v>6.6</v>
      </c>
      <c r="BU282" s="104">
        <v>5.4</v>
      </c>
      <c r="BV282" s="104">
        <v>12.7</v>
      </c>
      <c r="BW282" s="104">
        <v>10.8</v>
      </c>
      <c r="BX282" s="104">
        <v>2.4</v>
      </c>
      <c r="BY282" s="104">
        <v>1.2</v>
      </c>
      <c r="BZ282" s="104">
        <v>1.2</v>
      </c>
      <c r="CA282" s="104">
        <v>1.2</v>
      </c>
      <c r="CB282" s="104">
        <v>9.6</v>
      </c>
      <c r="CC282" s="104">
        <v>73.400000000000006</v>
      </c>
      <c r="CD282" s="104">
        <v>16.8</v>
      </c>
    </row>
    <row r="283" spans="1:82" x14ac:dyDescent="0.25">
      <c r="A283" s="69" t="s">
        <v>1812</v>
      </c>
      <c r="B283" s="69" t="s">
        <v>1813</v>
      </c>
      <c r="C283" s="69" t="s">
        <v>1814</v>
      </c>
      <c r="D283" s="69" t="s">
        <v>688</v>
      </c>
      <c r="E283" s="69" t="s">
        <v>689</v>
      </c>
      <c r="F283" s="69" t="s">
        <v>542</v>
      </c>
      <c r="G283" s="69" t="s">
        <v>1815</v>
      </c>
      <c r="H283" s="69" t="s">
        <v>1816</v>
      </c>
      <c r="I283" s="115" t="s">
        <v>1816</v>
      </c>
      <c r="J283" s="69">
        <v>5488324</v>
      </c>
      <c r="K283" s="69" t="s">
        <v>343</v>
      </c>
      <c r="L283" s="98">
        <v>0.41393556939764997</v>
      </c>
      <c r="M283" s="92">
        <v>305</v>
      </c>
      <c r="N283" s="70">
        <v>736.82964825619933</v>
      </c>
      <c r="O283" s="92">
        <v>114</v>
      </c>
      <c r="P283" s="70">
        <v>2.68</v>
      </c>
      <c r="Q283" s="92">
        <v>305</v>
      </c>
      <c r="R283" s="92">
        <v>10</v>
      </c>
      <c r="S283" s="92">
        <v>8</v>
      </c>
      <c r="T283" s="92">
        <v>2</v>
      </c>
      <c r="U283" s="92">
        <v>11</v>
      </c>
      <c r="V283" s="92">
        <v>10</v>
      </c>
      <c r="W283" s="92">
        <v>2</v>
      </c>
      <c r="X283" s="92">
        <v>4</v>
      </c>
      <c r="Y283" s="92">
        <v>4</v>
      </c>
      <c r="Z283" s="92">
        <v>11</v>
      </c>
      <c r="AA283" s="92">
        <v>8</v>
      </c>
      <c r="AB283" s="92">
        <v>14</v>
      </c>
      <c r="AC283" s="92">
        <v>14</v>
      </c>
      <c r="AD283" s="92">
        <v>12</v>
      </c>
      <c r="AE283" s="92">
        <v>2</v>
      </c>
      <c r="AF283" s="92">
        <v>0</v>
      </c>
      <c r="AG283" s="92">
        <v>2</v>
      </c>
      <c r="AH283" s="70">
        <v>17.543859649122805</v>
      </c>
      <c r="AI283" s="70">
        <v>18.421052631578945</v>
      </c>
      <c r="AJ283" s="70">
        <v>18.421052631578945</v>
      </c>
      <c r="AK283" s="70">
        <v>7.0175438596491224</v>
      </c>
      <c r="AL283" s="70">
        <v>38.596491228070171</v>
      </c>
      <c r="AM283" s="92">
        <v>21846</v>
      </c>
      <c r="AN283" s="92">
        <v>48864</v>
      </c>
      <c r="AO283" s="70">
        <v>44.736842105263158</v>
      </c>
      <c r="AP283" s="92">
        <v>114</v>
      </c>
      <c r="AQ283" s="92">
        <v>4</v>
      </c>
      <c r="AR283" s="92">
        <v>110</v>
      </c>
      <c r="AS283" s="92">
        <v>4</v>
      </c>
      <c r="AT283" s="92">
        <v>0</v>
      </c>
      <c r="AU283" s="92">
        <v>6</v>
      </c>
      <c r="AV283" s="92">
        <v>10</v>
      </c>
      <c r="AW283" s="92">
        <v>13</v>
      </c>
      <c r="AX283" s="92">
        <v>2</v>
      </c>
      <c r="AY283" s="92">
        <v>8</v>
      </c>
      <c r="AZ283" s="92">
        <v>13</v>
      </c>
      <c r="BA283" s="92">
        <v>5</v>
      </c>
      <c r="BB283" s="92">
        <v>1</v>
      </c>
      <c r="BC283" s="92">
        <v>22</v>
      </c>
      <c r="BD283" s="92">
        <v>0</v>
      </c>
      <c r="BE283" s="92">
        <v>0</v>
      </c>
      <c r="BF283" s="92">
        <v>30</v>
      </c>
      <c r="BG283" s="92">
        <v>0</v>
      </c>
      <c r="BH283" s="92">
        <v>0</v>
      </c>
      <c r="BI283" s="70">
        <v>16.666666666666664</v>
      </c>
      <c r="BJ283" s="104">
        <v>5.9</v>
      </c>
      <c r="BK283" s="104">
        <v>6.2</v>
      </c>
      <c r="BL283" s="104">
        <v>3.6</v>
      </c>
      <c r="BM283" s="104">
        <v>6.2</v>
      </c>
      <c r="BN283" s="104">
        <v>3.3</v>
      </c>
      <c r="BO283" s="104">
        <v>4.3</v>
      </c>
      <c r="BP283" s="104">
        <v>4.5999999999999996</v>
      </c>
      <c r="BQ283" s="104">
        <v>3.6</v>
      </c>
      <c r="BR283" s="104">
        <v>8.5</v>
      </c>
      <c r="BS283" s="104">
        <v>7.9</v>
      </c>
      <c r="BT283" s="104">
        <v>8.9</v>
      </c>
      <c r="BU283" s="104">
        <v>9.5</v>
      </c>
      <c r="BV283" s="104">
        <v>7.5</v>
      </c>
      <c r="BW283" s="104">
        <v>5.9</v>
      </c>
      <c r="BX283" s="104">
        <v>5.2</v>
      </c>
      <c r="BY283" s="104">
        <v>3</v>
      </c>
      <c r="BZ283" s="104">
        <v>3</v>
      </c>
      <c r="CA283" s="104">
        <v>3</v>
      </c>
      <c r="CB283" s="104">
        <v>15.700000000000001</v>
      </c>
      <c r="CC283" s="104">
        <v>64.3</v>
      </c>
      <c r="CD283" s="104">
        <v>20.100000000000001</v>
      </c>
    </row>
    <row r="284" spans="1:82" s="19" customFormat="1" x14ac:dyDescent="0.25">
      <c r="A284" s="75" t="s">
        <v>86</v>
      </c>
      <c r="B284" s="76" t="s">
        <v>2118</v>
      </c>
      <c r="C284" s="75"/>
      <c r="D284" s="75"/>
      <c r="E284" s="75"/>
      <c r="F284" s="75"/>
      <c r="G284" s="75"/>
      <c r="H284" s="75"/>
      <c r="I284" s="116"/>
      <c r="J284" s="75">
        <v>54083</v>
      </c>
      <c r="K284" s="75" t="s">
        <v>85</v>
      </c>
      <c r="L284" s="99">
        <v>1039.3044534892645</v>
      </c>
      <c r="M284" s="93">
        <v>29152</v>
      </c>
      <c r="N284" s="77">
        <v>28.049528607452586</v>
      </c>
      <c r="O284" s="93">
        <v>11391</v>
      </c>
      <c r="P284" s="77">
        <v>2.37</v>
      </c>
      <c r="Q284" s="93">
        <v>26945</v>
      </c>
      <c r="R284" s="93">
        <v>1172</v>
      </c>
      <c r="S284" s="93">
        <v>772</v>
      </c>
      <c r="T284" s="93">
        <v>783</v>
      </c>
      <c r="U284" s="93">
        <v>945</v>
      </c>
      <c r="V284" s="93">
        <v>867</v>
      </c>
      <c r="W284" s="93">
        <v>617</v>
      </c>
      <c r="X284" s="93">
        <v>524</v>
      </c>
      <c r="Y284" s="93">
        <v>622</v>
      </c>
      <c r="Z284" s="93">
        <v>634</v>
      </c>
      <c r="AA284" s="93">
        <v>863</v>
      </c>
      <c r="AB284" s="93">
        <v>1111</v>
      </c>
      <c r="AC284" s="93">
        <v>1045</v>
      </c>
      <c r="AD284" s="93">
        <v>650</v>
      </c>
      <c r="AE284" s="93">
        <v>162</v>
      </c>
      <c r="AF284" s="93">
        <v>277</v>
      </c>
      <c r="AG284" s="93">
        <v>347</v>
      </c>
      <c r="AH284" s="77">
        <v>23.939952594153279</v>
      </c>
      <c r="AI284" s="77">
        <v>15.907295233078747</v>
      </c>
      <c r="AJ284" s="77">
        <v>21.042928627864104</v>
      </c>
      <c r="AK284" s="77">
        <v>7.5761566148713895</v>
      </c>
      <c r="AL284" s="77">
        <v>31.533666930032485</v>
      </c>
      <c r="AM284" s="93">
        <v>23642</v>
      </c>
      <c r="AN284" s="93">
        <v>40094</v>
      </c>
      <c r="AO284" s="77">
        <v>55.324378895619354</v>
      </c>
      <c r="AP284" s="93">
        <v>11391</v>
      </c>
      <c r="AQ284" s="93">
        <v>2841</v>
      </c>
      <c r="AR284" s="93">
        <v>8235</v>
      </c>
      <c r="AS284" s="93">
        <v>3156</v>
      </c>
      <c r="AT284" s="93">
        <v>441</v>
      </c>
      <c r="AU284" s="93">
        <v>511</v>
      </c>
      <c r="AV284" s="93">
        <v>1469</v>
      </c>
      <c r="AW284" s="93">
        <v>981</v>
      </c>
      <c r="AX284" s="93">
        <v>696</v>
      </c>
      <c r="AY284" s="93">
        <v>649</v>
      </c>
      <c r="AZ284" s="93">
        <v>951</v>
      </c>
      <c r="BA284" s="93">
        <v>629</v>
      </c>
      <c r="BB284" s="93">
        <v>132</v>
      </c>
      <c r="BC284" s="93">
        <v>1578</v>
      </c>
      <c r="BD284" s="93">
        <v>273</v>
      </c>
      <c r="BE284" s="93">
        <v>72</v>
      </c>
      <c r="BF284" s="93">
        <v>2371</v>
      </c>
      <c r="BG284" s="93">
        <v>67</v>
      </c>
      <c r="BH284" s="93">
        <v>0</v>
      </c>
      <c r="BI284" s="77">
        <v>20.384514090071111</v>
      </c>
      <c r="BJ284" s="105">
        <v>5.2</v>
      </c>
      <c r="BK284" s="105">
        <v>5.4</v>
      </c>
      <c r="BL284" s="105">
        <v>5.2</v>
      </c>
      <c r="BM284" s="105">
        <v>5.8</v>
      </c>
      <c r="BN284" s="105">
        <v>6.1</v>
      </c>
      <c r="BO284" s="105">
        <v>6.4</v>
      </c>
      <c r="BP284" s="105">
        <v>6.1</v>
      </c>
      <c r="BQ284" s="105">
        <v>5.7</v>
      </c>
      <c r="BR284" s="105">
        <v>5.8</v>
      </c>
      <c r="BS284" s="105">
        <v>6.5</v>
      </c>
      <c r="BT284" s="105">
        <v>7.1</v>
      </c>
      <c r="BU284" s="105">
        <v>7.5</v>
      </c>
      <c r="BV284" s="105">
        <v>6.9</v>
      </c>
      <c r="BW284" s="105">
        <v>6.5</v>
      </c>
      <c r="BX284" s="105">
        <v>5.5</v>
      </c>
      <c r="BY284" s="105">
        <v>3.1</v>
      </c>
      <c r="BZ284" s="105">
        <v>2.8</v>
      </c>
      <c r="CA284" s="105">
        <v>2.2999999999999998</v>
      </c>
      <c r="CB284" s="105">
        <v>15.8</v>
      </c>
      <c r="CC284" s="105">
        <v>63.9</v>
      </c>
      <c r="CD284" s="105">
        <v>20.2</v>
      </c>
    </row>
    <row r="285" spans="1:82" s="82" customFormat="1" x14ac:dyDescent="0.25">
      <c r="A285" s="80" t="s">
        <v>2052</v>
      </c>
      <c r="B285" s="80" t="s">
        <v>2053</v>
      </c>
      <c r="C285" s="80" t="s">
        <v>2054</v>
      </c>
      <c r="D285" s="80" t="s">
        <v>592</v>
      </c>
      <c r="E285" s="80" t="s">
        <v>593</v>
      </c>
      <c r="F285" s="80" t="s">
        <v>542</v>
      </c>
      <c r="G285" s="80" t="s">
        <v>2055</v>
      </c>
      <c r="H285" s="80" t="s">
        <v>2056</v>
      </c>
      <c r="I285" s="114" t="s">
        <v>2056</v>
      </c>
      <c r="J285" s="80" t="s">
        <v>2111</v>
      </c>
      <c r="K285" s="80" t="s">
        <v>2111</v>
      </c>
      <c r="L285" s="97">
        <v>446.99637233015062</v>
      </c>
      <c r="M285" s="91">
        <v>5635</v>
      </c>
      <c r="N285" s="81">
        <v>12.606366290234678</v>
      </c>
      <c r="O285" s="91">
        <v>2176</v>
      </c>
      <c r="P285" s="81">
        <v>2.5896139705882355</v>
      </c>
      <c r="Q285" s="91">
        <v>5635</v>
      </c>
      <c r="R285" s="91">
        <v>119</v>
      </c>
      <c r="S285" s="91">
        <v>172</v>
      </c>
      <c r="T285" s="91">
        <v>142</v>
      </c>
      <c r="U285" s="91">
        <v>118</v>
      </c>
      <c r="V285" s="91">
        <v>128</v>
      </c>
      <c r="W285" s="91">
        <v>140</v>
      </c>
      <c r="X285" s="91">
        <v>109</v>
      </c>
      <c r="Y285" s="91">
        <v>114</v>
      </c>
      <c r="Z285" s="91">
        <v>160</v>
      </c>
      <c r="AA285" s="91">
        <v>313</v>
      </c>
      <c r="AB285" s="91">
        <v>227</v>
      </c>
      <c r="AC285" s="91">
        <v>218</v>
      </c>
      <c r="AD285" s="91">
        <v>80</v>
      </c>
      <c r="AE285" s="91">
        <v>64</v>
      </c>
      <c r="AF285" s="91">
        <v>53</v>
      </c>
      <c r="AG285" s="91">
        <v>19</v>
      </c>
      <c r="AH285" s="81">
        <v>19.898897058823529</v>
      </c>
      <c r="AI285" s="81">
        <v>11.305147058823529</v>
      </c>
      <c r="AJ285" s="81">
        <v>24.034926470588236</v>
      </c>
      <c r="AK285" s="81">
        <v>14.384191176470587</v>
      </c>
      <c r="AL285" s="81">
        <v>30.37683823529412</v>
      </c>
      <c r="AM285" s="91">
        <v>21533</v>
      </c>
      <c r="AN285" s="91">
        <v>41497</v>
      </c>
      <c r="AO285" s="81">
        <v>47.88602941176471</v>
      </c>
      <c r="AP285" s="91">
        <v>2176</v>
      </c>
      <c r="AQ285" s="91">
        <v>1572</v>
      </c>
      <c r="AR285" s="91">
        <v>1812</v>
      </c>
      <c r="AS285" s="91">
        <v>364</v>
      </c>
      <c r="AT285" s="91">
        <v>146</v>
      </c>
      <c r="AU285" s="91">
        <v>39</v>
      </c>
      <c r="AV285" s="91">
        <v>148</v>
      </c>
      <c r="AW285" s="91">
        <v>171</v>
      </c>
      <c r="AX285" s="91">
        <v>94</v>
      </c>
      <c r="AY285" s="91">
        <v>59</v>
      </c>
      <c r="AZ285" s="91">
        <v>341</v>
      </c>
      <c r="BA285" s="91">
        <v>27</v>
      </c>
      <c r="BB285" s="91">
        <v>9</v>
      </c>
      <c r="BC285" s="91">
        <v>515</v>
      </c>
      <c r="BD285" s="91">
        <v>6</v>
      </c>
      <c r="BE285" s="91">
        <v>10</v>
      </c>
      <c r="BF285" s="91">
        <v>342</v>
      </c>
      <c r="BG285" s="91">
        <v>50</v>
      </c>
      <c r="BH285" s="91">
        <v>0</v>
      </c>
      <c r="BI285" s="81">
        <v>10.386029411764707</v>
      </c>
      <c r="BJ285" s="103">
        <v>4.9000000000000004</v>
      </c>
      <c r="BK285" s="103">
        <v>5.8</v>
      </c>
      <c r="BL285" s="103">
        <v>5.9</v>
      </c>
      <c r="BM285" s="103">
        <v>5.3</v>
      </c>
      <c r="BN285" s="103">
        <v>5.2</v>
      </c>
      <c r="BO285" s="103">
        <v>4.7</v>
      </c>
      <c r="BP285" s="103">
        <v>5.0999999999999996</v>
      </c>
      <c r="BQ285" s="103">
        <v>5.6</v>
      </c>
      <c r="BR285" s="103">
        <v>5.9</v>
      </c>
      <c r="BS285" s="103">
        <v>6.9</v>
      </c>
      <c r="BT285" s="103">
        <v>7.8</v>
      </c>
      <c r="BU285" s="103">
        <v>8.6999999999999993</v>
      </c>
      <c r="BV285" s="103">
        <v>7</v>
      </c>
      <c r="BW285" s="103">
        <v>6.7</v>
      </c>
      <c r="BX285" s="103">
        <v>5.6</v>
      </c>
      <c r="BY285" s="103">
        <v>3.9</v>
      </c>
      <c r="BZ285" s="103">
        <v>2.2999999999999998</v>
      </c>
      <c r="CA285" s="103">
        <v>2.6</v>
      </c>
      <c r="CB285" s="103">
        <v>16.600000000000001</v>
      </c>
      <c r="CC285" s="103">
        <v>62.199999999999989</v>
      </c>
      <c r="CD285" s="103">
        <v>21.1</v>
      </c>
    </row>
    <row r="286" spans="1:82" x14ac:dyDescent="0.25">
      <c r="A286" s="69" t="s">
        <v>589</v>
      </c>
      <c r="B286" s="69" t="s">
        <v>590</v>
      </c>
      <c r="C286" s="69" t="s">
        <v>591</v>
      </c>
      <c r="D286" s="69" t="s">
        <v>592</v>
      </c>
      <c r="E286" s="69" t="s">
        <v>593</v>
      </c>
      <c r="F286" s="69" t="s">
        <v>542</v>
      </c>
      <c r="G286" s="69" t="s">
        <v>594</v>
      </c>
      <c r="H286" s="69" t="s">
        <v>595</v>
      </c>
      <c r="I286" s="115" t="s">
        <v>595</v>
      </c>
      <c r="J286" s="69">
        <v>5403364</v>
      </c>
      <c r="K286" s="69" t="s">
        <v>120</v>
      </c>
      <c r="L286" s="98">
        <v>0.33445465583849843</v>
      </c>
      <c r="M286" s="92">
        <v>121</v>
      </c>
      <c r="N286" s="70">
        <v>361.78297382838207</v>
      </c>
      <c r="O286" s="92">
        <v>46</v>
      </c>
      <c r="P286" s="70">
        <v>2.63</v>
      </c>
      <c r="Q286" s="92">
        <v>121</v>
      </c>
      <c r="R286" s="92">
        <v>8</v>
      </c>
      <c r="S286" s="92">
        <v>4</v>
      </c>
      <c r="T286" s="92">
        <v>9</v>
      </c>
      <c r="U286" s="92">
        <v>3</v>
      </c>
      <c r="V286" s="92">
        <v>5</v>
      </c>
      <c r="W286" s="92">
        <v>1</v>
      </c>
      <c r="X286" s="92">
        <v>12</v>
      </c>
      <c r="Y286" s="92">
        <v>0</v>
      </c>
      <c r="Z286" s="92">
        <v>0</v>
      </c>
      <c r="AA286" s="92">
        <v>0</v>
      </c>
      <c r="AB286" s="92">
        <v>0</v>
      </c>
      <c r="AC286" s="92">
        <v>2</v>
      </c>
      <c r="AD286" s="92">
        <v>2</v>
      </c>
      <c r="AE286" s="92">
        <v>0</v>
      </c>
      <c r="AF286" s="92">
        <v>0</v>
      </c>
      <c r="AG286" s="92">
        <v>0</v>
      </c>
      <c r="AH286" s="70">
        <v>45.652173913043477</v>
      </c>
      <c r="AI286" s="70">
        <v>17.391304347826086</v>
      </c>
      <c r="AJ286" s="70">
        <v>28.260869565217391</v>
      </c>
      <c r="AK286" s="70">
        <v>0</v>
      </c>
      <c r="AL286" s="70">
        <v>8.695652173913043</v>
      </c>
      <c r="AM286" s="92">
        <v>12436</v>
      </c>
      <c r="AN286" s="92">
        <v>21667</v>
      </c>
      <c r="AO286" s="70">
        <v>91.304347826086953</v>
      </c>
      <c r="AP286" s="92">
        <v>46</v>
      </c>
      <c r="AQ286" s="92">
        <v>9</v>
      </c>
      <c r="AR286" s="92">
        <v>38</v>
      </c>
      <c r="AS286" s="92">
        <v>8</v>
      </c>
      <c r="AT286" s="92">
        <v>6</v>
      </c>
      <c r="AU286" s="92">
        <v>3</v>
      </c>
      <c r="AV286" s="92">
        <v>9</v>
      </c>
      <c r="AW286" s="92">
        <v>8</v>
      </c>
      <c r="AX286" s="92">
        <v>0</v>
      </c>
      <c r="AY286" s="92">
        <v>1</v>
      </c>
      <c r="AZ286" s="92">
        <v>8</v>
      </c>
      <c r="BA286" s="92">
        <v>4</v>
      </c>
      <c r="BB286" s="92">
        <v>0</v>
      </c>
      <c r="BC286" s="92">
        <v>0</v>
      </c>
      <c r="BD286" s="92">
        <v>0</v>
      </c>
      <c r="BE286" s="92">
        <v>0</v>
      </c>
      <c r="BF286" s="92">
        <v>4</v>
      </c>
      <c r="BG286" s="92">
        <v>0</v>
      </c>
      <c r="BH286" s="92">
        <v>0</v>
      </c>
      <c r="BI286" s="70">
        <v>21.739130434782609</v>
      </c>
      <c r="BJ286" s="104">
        <v>5</v>
      </c>
      <c r="BK286" s="104">
        <v>4.0999999999999996</v>
      </c>
      <c r="BL286" s="104">
        <v>9.9</v>
      </c>
      <c r="BM286" s="104">
        <v>4.0999999999999996</v>
      </c>
      <c r="BN286" s="104">
        <v>5</v>
      </c>
      <c r="BO286" s="104">
        <v>3.3</v>
      </c>
      <c r="BP286" s="104">
        <v>9.9</v>
      </c>
      <c r="BQ286" s="104">
        <v>4.0999999999999996</v>
      </c>
      <c r="BR286" s="104">
        <v>13.2</v>
      </c>
      <c r="BS286" s="104">
        <v>2.5</v>
      </c>
      <c r="BT286" s="104">
        <v>11.6</v>
      </c>
      <c r="BU286" s="104">
        <v>5.8</v>
      </c>
      <c r="BV286" s="104">
        <v>9.9</v>
      </c>
      <c r="BW286" s="104">
        <v>2.5</v>
      </c>
      <c r="BX286" s="104">
        <v>7.4</v>
      </c>
      <c r="BY286" s="104">
        <v>0</v>
      </c>
      <c r="BZ286" s="104">
        <v>1.7</v>
      </c>
      <c r="CA286" s="104">
        <v>0</v>
      </c>
      <c r="CB286" s="104">
        <v>19</v>
      </c>
      <c r="CC286" s="104">
        <v>69.399999999999991</v>
      </c>
      <c r="CD286" s="104">
        <v>11.6</v>
      </c>
    </row>
    <row r="287" spans="1:82" x14ac:dyDescent="0.25">
      <c r="A287" s="69" t="s">
        <v>755</v>
      </c>
      <c r="B287" s="69" t="s">
        <v>756</v>
      </c>
      <c r="C287" s="69" t="s">
        <v>757</v>
      </c>
      <c r="D287" s="69" t="s">
        <v>592</v>
      </c>
      <c r="E287" s="69" t="s">
        <v>593</v>
      </c>
      <c r="F287" s="69" t="s">
        <v>542</v>
      </c>
      <c r="G287" s="69" t="s">
        <v>758</v>
      </c>
      <c r="H287" s="69" t="s">
        <v>759</v>
      </c>
      <c r="I287" s="115" t="s">
        <v>759</v>
      </c>
      <c r="J287" s="69">
        <v>5412124</v>
      </c>
      <c r="K287" s="69" t="s">
        <v>146</v>
      </c>
      <c r="L287" s="98">
        <v>0.48608357745014447</v>
      </c>
      <c r="M287" s="92">
        <v>398</v>
      </c>
      <c r="N287" s="70">
        <v>818.78923391692069</v>
      </c>
      <c r="O287" s="92">
        <v>120</v>
      </c>
      <c r="P287" s="70">
        <v>3.32</v>
      </c>
      <c r="Q287" s="92">
        <v>398</v>
      </c>
      <c r="R287" s="92">
        <v>11</v>
      </c>
      <c r="S287" s="92">
        <v>2</v>
      </c>
      <c r="T287" s="92">
        <v>13</v>
      </c>
      <c r="U287" s="92">
        <v>17</v>
      </c>
      <c r="V287" s="92">
        <v>4</v>
      </c>
      <c r="W287" s="92">
        <v>14</v>
      </c>
      <c r="X287" s="92">
        <v>7</v>
      </c>
      <c r="Y287" s="92">
        <v>15</v>
      </c>
      <c r="Z287" s="92">
        <v>9</v>
      </c>
      <c r="AA287" s="92">
        <v>12</v>
      </c>
      <c r="AB287" s="92">
        <v>5</v>
      </c>
      <c r="AC287" s="92">
        <v>6</v>
      </c>
      <c r="AD287" s="92">
        <v>5</v>
      </c>
      <c r="AE287" s="92">
        <v>0</v>
      </c>
      <c r="AF287" s="92">
        <v>0</v>
      </c>
      <c r="AG287" s="92">
        <v>0</v>
      </c>
      <c r="AH287" s="70">
        <v>21.666666666666668</v>
      </c>
      <c r="AI287" s="70">
        <v>17.5</v>
      </c>
      <c r="AJ287" s="70">
        <v>37.5</v>
      </c>
      <c r="AK287" s="70">
        <v>10</v>
      </c>
      <c r="AL287" s="70">
        <v>13.333333333333334</v>
      </c>
      <c r="AM287" s="92">
        <v>14331</v>
      </c>
      <c r="AN287" s="92">
        <v>34643</v>
      </c>
      <c r="AO287" s="70">
        <v>69.166666666666671</v>
      </c>
      <c r="AP287" s="92">
        <v>120</v>
      </c>
      <c r="AQ287" s="92">
        <v>46</v>
      </c>
      <c r="AR287" s="92">
        <v>97</v>
      </c>
      <c r="AS287" s="92">
        <v>23</v>
      </c>
      <c r="AT287" s="92">
        <v>6</v>
      </c>
      <c r="AU287" s="92">
        <v>1</v>
      </c>
      <c r="AV287" s="92">
        <v>13</v>
      </c>
      <c r="AW287" s="92">
        <v>12</v>
      </c>
      <c r="AX287" s="92">
        <v>11</v>
      </c>
      <c r="AY287" s="92">
        <v>12</v>
      </c>
      <c r="AZ287" s="92">
        <v>28</v>
      </c>
      <c r="BA287" s="92">
        <v>3</v>
      </c>
      <c r="BB287" s="92">
        <v>0</v>
      </c>
      <c r="BC287" s="92">
        <v>17</v>
      </c>
      <c r="BD287" s="92">
        <v>0</v>
      </c>
      <c r="BE287" s="92">
        <v>0</v>
      </c>
      <c r="BF287" s="92">
        <v>11</v>
      </c>
      <c r="BG287" s="92">
        <v>0</v>
      </c>
      <c r="BH287" s="92">
        <v>0</v>
      </c>
      <c r="BI287" s="70">
        <v>20.833333333333336</v>
      </c>
      <c r="BJ287" s="104">
        <v>3.5</v>
      </c>
      <c r="BK287" s="104">
        <v>10.8</v>
      </c>
      <c r="BL287" s="104">
        <v>5</v>
      </c>
      <c r="BM287" s="104">
        <v>7.3</v>
      </c>
      <c r="BN287" s="104">
        <v>2.5</v>
      </c>
      <c r="BO287" s="104">
        <v>7.5</v>
      </c>
      <c r="BP287" s="104">
        <v>9.5</v>
      </c>
      <c r="BQ287" s="104">
        <v>3.8</v>
      </c>
      <c r="BR287" s="104">
        <v>8.5</v>
      </c>
      <c r="BS287" s="104">
        <v>2.8</v>
      </c>
      <c r="BT287" s="104">
        <v>6.8</v>
      </c>
      <c r="BU287" s="104">
        <v>7.8</v>
      </c>
      <c r="BV287" s="104">
        <v>8</v>
      </c>
      <c r="BW287" s="104">
        <v>2.5</v>
      </c>
      <c r="BX287" s="104">
        <v>2.2999999999999998</v>
      </c>
      <c r="BY287" s="104">
        <v>5.5</v>
      </c>
      <c r="BZ287" s="104">
        <v>1.5</v>
      </c>
      <c r="CA287" s="104">
        <v>4.3</v>
      </c>
      <c r="CB287" s="104">
        <v>19.3</v>
      </c>
      <c r="CC287" s="104">
        <v>64.5</v>
      </c>
      <c r="CD287" s="104">
        <v>16.100000000000001</v>
      </c>
    </row>
    <row r="288" spans="1:82" x14ac:dyDescent="0.25">
      <c r="A288" s="69" t="s">
        <v>917</v>
      </c>
      <c r="B288" s="69" t="s">
        <v>918</v>
      </c>
      <c r="C288" s="69" t="s">
        <v>919</v>
      </c>
      <c r="D288" s="69" t="s">
        <v>592</v>
      </c>
      <c r="E288" s="69" t="s">
        <v>593</v>
      </c>
      <c r="F288" s="69" t="s">
        <v>542</v>
      </c>
      <c r="G288" s="69" t="s">
        <v>920</v>
      </c>
      <c r="H288" s="69" t="s">
        <v>921</v>
      </c>
      <c r="I288" s="115" t="s">
        <v>921</v>
      </c>
      <c r="J288" s="69">
        <v>5424844</v>
      </c>
      <c r="K288" s="69" t="s">
        <v>174</v>
      </c>
      <c r="L288" s="98">
        <v>1.1243946776478473</v>
      </c>
      <c r="M288" s="92">
        <v>344</v>
      </c>
      <c r="N288" s="70">
        <v>305.94239446207911</v>
      </c>
      <c r="O288" s="92">
        <v>134</v>
      </c>
      <c r="P288" s="70">
        <v>2.57</v>
      </c>
      <c r="Q288" s="92">
        <v>344</v>
      </c>
      <c r="R288" s="92">
        <v>12</v>
      </c>
      <c r="S288" s="92">
        <v>17</v>
      </c>
      <c r="T288" s="92">
        <v>14</v>
      </c>
      <c r="U288" s="92">
        <v>4</v>
      </c>
      <c r="V288" s="92">
        <v>5</v>
      </c>
      <c r="W288" s="92">
        <v>14</v>
      </c>
      <c r="X288" s="92">
        <v>12</v>
      </c>
      <c r="Y288" s="92">
        <v>5</v>
      </c>
      <c r="Z288" s="92">
        <v>0</v>
      </c>
      <c r="AA288" s="92">
        <v>8</v>
      </c>
      <c r="AB288" s="92">
        <v>20</v>
      </c>
      <c r="AC288" s="92">
        <v>8</v>
      </c>
      <c r="AD288" s="92">
        <v>12</v>
      </c>
      <c r="AE288" s="92">
        <v>2</v>
      </c>
      <c r="AF288" s="92">
        <v>1</v>
      </c>
      <c r="AG288" s="92">
        <v>0</v>
      </c>
      <c r="AH288" s="70">
        <v>32.089552238805972</v>
      </c>
      <c r="AI288" s="70">
        <v>6.7164179104477615</v>
      </c>
      <c r="AJ288" s="70">
        <v>23.134328358208954</v>
      </c>
      <c r="AK288" s="70">
        <v>5.9701492537313428</v>
      </c>
      <c r="AL288" s="70">
        <v>32.089552238805972</v>
      </c>
      <c r="AM288" s="92">
        <v>20876</v>
      </c>
      <c r="AN288" s="92">
        <v>35278</v>
      </c>
      <c r="AO288" s="70">
        <v>61.940298507462686</v>
      </c>
      <c r="AP288" s="92">
        <v>134</v>
      </c>
      <c r="AQ288" s="92">
        <v>35</v>
      </c>
      <c r="AR288" s="92">
        <v>106</v>
      </c>
      <c r="AS288" s="92">
        <v>28</v>
      </c>
      <c r="AT288" s="92">
        <v>19</v>
      </c>
      <c r="AU288" s="92">
        <v>4</v>
      </c>
      <c r="AV288" s="92">
        <v>11</v>
      </c>
      <c r="AW288" s="92">
        <v>16</v>
      </c>
      <c r="AX288" s="92">
        <v>7</v>
      </c>
      <c r="AY288" s="92">
        <v>0</v>
      </c>
      <c r="AZ288" s="92">
        <v>10</v>
      </c>
      <c r="BA288" s="92">
        <v>6</v>
      </c>
      <c r="BB288" s="92">
        <v>1</v>
      </c>
      <c r="BC288" s="92">
        <v>22</v>
      </c>
      <c r="BD288" s="92">
        <v>6</v>
      </c>
      <c r="BE288" s="92">
        <v>0</v>
      </c>
      <c r="BF288" s="92">
        <v>20</v>
      </c>
      <c r="BG288" s="92">
        <v>0</v>
      </c>
      <c r="BH288" s="92">
        <v>1</v>
      </c>
      <c r="BI288" s="70">
        <v>9.7014925373134329</v>
      </c>
      <c r="BJ288" s="104">
        <v>9.9</v>
      </c>
      <c r="BK288" s="104">
        <v>5.2</v>
      </c>
      <c r="BL288" s="104">
        <v>4.9000000000000004</v>
      </c>
      <c r="BM288" s="104">
        <v>2.6</v>
      </c>
      <c r="BN288" s="104">
        <v>2.2999999999999998</v>
      </c>
      <c r="BO288" s="104">
        <v>4.4000000000000004</v>
      </c>
      <c r="BP288" s="104">
        <v>10.5</v>
      </c>
      <c r="BQ288" s="104">
        <v>3.5</v>
      </c>
      <c r="BR288" s="104">
        <v>2</v>
      </c>
      <c r="BS288" s="104">
        <v>3.8</v>
      </c>
      <c r="BT288" s="104">
        <v>6.4</v>
      </c>
      <c r="BU288" s="104">
        <v>14.8</v>
      </c>
      <c r="BV288" s="104">
        <v>12.8</v>
      </c>
      <c r="BW288" s="104">
        <v>4.0999999999999996</v>
      </c>
      <c r="BX288" s="104">
        <v>5.8</v>
      </c>
      <c r="BY288" s="104">
        <v>3.8</v>
      </c>
      <c r="BZ288" s="104">
        <v>1.2</v>
      </c>
      <c r="CA288" s="104">
        <v>2</v>
      </c>
      <c r="CB288" s="104">
        <v>20</v>
      </c>
      <c r="CC288" s="104">
        <v>63.099999999999994</v>
      </c>
      <c r="CD288" s="104">
        <v>16.899999999999999</v>
      </c>
    </row>
    <row r="289" spans="1:82" x14ac:dyDescent="0.25">
      <c r="A289" s="69" t="s">
        <v>1070</v>
      </c>
      <c r="B289" s="69" t="s">
        <v>1071</v>
      </c>
      <c r="C289" s="69" t="s">
        <v>1072</v>
      </c>
      <c r="D289" s="69" t="s">
        <v>592</v>
      </c>
      <c r="E289" s="69" t="s">
        <v>593</v>
      </c>
      <c r="F289" s="69" t="s">
        <v>542</v>
      </c>
      <c r="G289" s="69" t="s">
        <v>1073</v>
      </c>
      <c r="H289" s="69" t="s">
        <v>1074</v>
      </c>
      <c r="I289" s="115" t="s">
        <v>1074</v>
      </c>
      <c r="J289" s="69">
        <v>5435428</v>
      </c>
      <c r="K289" s="69" t="s">
        <v>202</v>
      </c>
      <c r="L289" s="98">
        <v>1.5926480694226743</v>
      </c>
      <c r="M289" s="92">
        <v>2324</v>
      </c>
      <c r="N289" s="70">
        <v>1459.2049835858818</v>
      </c>
      <c r="O289" s="92">
        <v>894</v>
      </c>
      <c r="P289" s="70">
        <v>2.5299999999999998</v>
      </c>
      <c r="Q289" s="92">
        <v>2266</v>
      </c>
      <c r="R289" s="92">
        <v>75</v>
      </c>
      <c r="S289" s="92">
        <v>107</v>
      </c>
      <c r="T289" s="92">
        <v>56</v>
      </c>
      <c r="U289" s="92">
        <v>57</v>
      </c>
      <c r="V289" s="92">
        <v>72</v>
      </c>
      <c r="W289" s="92">
        <v>48</v>
      </c>
      <c r="X289" s="92">
        <v>49</v>
      </c>
      <c r="Y289" s="92">
        <v>45</v>
      </c>
      <c r="Z289" s="92">
        <v>56</v>
      </c>
      <c r="AA289" s="92">
        <v>71</v>
      </c>
      <c r="AB289" s="92">
        <v>61</v>
      </c>
      <c r="AC289" s="92">
        <v>55</v>
      </c>
      <c r="AD289" s="92">
        <v>76</v>
      </c>
      <c r="AE289" s="92">
        <v>44</v>
      </c>
      <c r="AF289" s="92">
        <v>9</v>
      </c>
      <c r="AG289" s="92">
        <v>13</v>
      </c>
      <c r="AH289" s="70">
        <v>26.621923937360179</v>
      </c>
      <c r="AI289" s="70">
        <v>14.429530201342283</v>
      </c>
      <c r="AJ289" s="70">
        <v>22.14765100671141</v>
      </c>
      <c r="AK289" s="70">
        <v>7.9418344519015669</v>
      </c>
      <c r="AL289" s="70">
        <v>28.859060402684566</v>
      </c>
      <c r="AM289" s="92">
        <v>22307</v>
      </c>
      <c r="AN289" s="92">
        <v>37286</v>
      </c>
      <c r="AO289" s="70">
        <v>56.935123042505595</v>
      </c>
      <c r="AP289" s="92">
        <v>894</v>
      </c>
      <c r="AQ289" s="92">
        <v>201</v>
      </c>
      <c r="AR289" s="92">
        <v>631</v>
      </c>
      <c r="AS289" s="92">
        <v>263</v>
      </c>
      <c r="AT289" s="92">
        <v>27</v>
      </c>
      <c r="AU289" s="92">
        <v>45</v>
      </c>
      <c r="AV289" s="92">
        <v>149</v>
      </c>
      <c r="AW289" s="92">
        <v>112</v>
      </c>
      <c r="AX289" s="92">
        <v>48</v>
      </c>
      <c r="AY289" s="92">
        <v>12</v>
      </c>
      <c r="AZ289" s="92">
        <v>112</v>
      </c>
      <c r="BA289" s="92">
        <v>33</v>
      </c>
      <c r="BB289" s="92">
        <v>0</v>
      </c>
      <c r="BC289" s="92">
        <v>108</v>
      </c>
      <c r="BD289" s="92">
        <v>24</v>
      </c>
      <c r="BE289" s="92">
        <v>0</v>
      </c>
      <c r="BF289" s="92">
        <v>192</v>
      </c>
      <c r="BG289" s="92">
        <v>5</v>
      </c>
      <c r="BH289" s="92">
        <v>0</v>
      </c>
      <c r="BI289" s="70">
        <v>18.008948545861298</v>
      </c>
      <c r="BJ289" s="104">
        <v>6.9</v>
      </c>
      <c r="BK289" s="104">
        <v>3.9</v>
      </c>
      <c r="BL289" s="104">
        <v>5.6</v>
      </c>
      <c r="BM289" s="104">
        <v>5.3</v>
      </c>
      <c r="BN289" s="104">
        <v>3.4</v>
      </c>
      <c r="BO289" s="104">
        <v>5.6</v>
      </c>
      <c r="BP289" s="104">
        <v>4</v>
      </c>
      <c r="BQ289" s="104">
        <v>4.8</v>
      </c>
      <c r="BR289" s="104">
        <v>8</v>
      </c>
      <c r="BS289" s="104">
        <v>3</v>
      </c>
      <c r="BT289" s="104">
        <v>12.8</v>
      </c>
      <c r="BU289" s="104">
        <v>8.1</v>
      </c>
      <c r="BV289" s="104">
        <v>5.5</v>
      </c>
      <c r="BW289" s="104">
        <v>5.0999999999999996</v>
      </c>
      <c r="BX289" s="104">
        <v>5.6</v>
      </c>
      <c r="BY289" s="104">
        <v>5.0999999999999996</v>
      </c>
      <c r="BZ289" s="104">
        <v>4.0999999999999996</v>
      </c>
      <c r="CA289" s="104">
        <v>3.4</v>
      </c>
      <c r="CB289" s="104">
        <v>16.399999999999999</v>
      </c>
      <c r="CC289" s="104">
        <v>60.499999999999993</v>
      </c>
      <c r="CD289" s="104">
        <v>23.299999999999997</v>
      </c>
    </row>
    <row r="290" spans="1:82" x14ac:dyDescent="0.25">
      <c r="A290" s="69" t="s">
        <v>1429</v>
      </c>
      <c r="B290" s="69" t="s">
        <v>1430</v>
      </c>
      <c r="C290" s="69" t="s">
        <v>1431</v>
      </c>
      <c r="D290" s="69" t="s">
        <v>592</v>
      </c>
      <c r="E290" s="69" t="s">
        <v>593</v>
      </c>
      <c r="F290" s="69" t="s">
        <v>542</v>
      </c>
      <c r="G290" s="69" t="s">
        <v>1432</v>
      </c>
      <c r="H290" s="69" t="s">
        <v>1433</v>
      </c>
      <c r="I290" s="115" t="s">
        <v>1433</v>
      </c>
      <c r="J290" s="69">
        <v>5462764</v>
      </c>
      <c r="K290" s="69" t="s">
        <v>269</v>
      </c>
      <c r="L290" s="98">
        <v>2.7210799118168403</v>
      </c>
      <c r="M290" s="92">
        <v>1053</v>
      </c>
      <c r="N290" s="70">
        <v>386.9787121749473</v>
      </c>
      <c r="O290" s="92">
        <v>401</v>
      </c>
      <c r="P290" s="70">
        <v>2.63</v>
      </c>
      <c r="Q290" s="92">
        <v>1053</v>
      </c>
      <c r="R290" s="92">
        <v>51</v>
      </c>
      <c r="S290" s="92">
        <v>32</v>
      </c>
      <c r="T290" s="92">
        <v>28</v>
      </c>
      <c r="U290" s="92">
        <v>36</v>
      </c>
      <c r="V290" s="92">
        <v>34</v>
      </c>
      <c r="W290" s="92">
        <v>17</v>
      </c>
      <c r="X290" s="92">
        <v>28</v>
      </c>
      <c r="Y290" s="92">
        <v>6</v>
      </c>
      <c r="Z290" s="92">
        <v>24</v>
      </c>
      <c r="AA290" s="92">
        <v>33</v>
      </c>
      <c r="AB290" s="92">
        <v>50</v>
      </c>
      <c r="AC290" s="92">
        <v>21</v>
      </c>
      <c r="AD290" s="92">
        <v>28</v>
      </c>
      <c r="AE290" s="92">
        <v>6</v>
      </c>
      <c r="AF290" s="92">
        <v>7</v>
      </c>
      <c r="AG290" s="92">
        <v>0</v>
      </c>
      <c r="AH290" s="70">
        <v>27.680798004987533</v>
      </c>
      <c r="AI290" s="70">
        <v>17.456359102244392</v>
      </c>
      <c r="AJ290" s="70">
        <v>18.703241895261847</v>
      </c>
      <c r="AK290" s="70">
        <v>8.2294264339152114</v>
      </c>
      <c r="AL290" s="70">
        <v>27.93017456359102</v>
      </c>
      <c r="AM290" s="92">
        <v>18544</v>
      </c>
      <c r="AN290" s="92">
        <v>35313</v>
      </c>
      <c r="AO290" s="70">
        <v>57.855361596009978</v>
      </c>
      <c r="AP290" s="92">
        <v>401</v>
      </c>
      <c r="AQ290" s="92">
        <v>140</v>
      </c>
      <c r="AR290" s="92">
        <v>287</v>
      </c>
      <c r="AS290" s="92">
        <v>114</v>
      </c>
      <c r="AT290" s="92">
        <v>27</v>
      </c>
      <c r="AU290" s="92">
        <v>5</v>
      </c>
      <c r="AV290" s="92">
        <v>47</v>
      </c>
      <c r="AW290" s="92">
        <v>42</v>
      </c>
      <c r="AX290" s="92">
        <v>27</v>
      </c>
      <c r="AY290" s="92">
        <v>9</v>
      </c>
      <c r="AZ290" s="92">
        <v>47</v>
      </c>
      <c r="BA290" s="92">
        <v>8</v>
      </c>
      <c r="BB290" s="92">
        <v>3</v>
      </c>
      <c r="BC290" s="92">
        <v>59</v>
      </c>
      <c r="BD290" s="92">
        <v>24</v>
      </c>
      <c r="BE290" s="92">
        <v>0</v>
      </c>
      <c r="BF290" s="92">
        <v>62</v>
      </c>
      <c r="BG290" s="92">
        <v>0</v>
      </c>
      <c r="BH290" s="92">
        <v>0</v>
      </c>
      <c r="BI290" s="70">
        <v>14.713216957605985</v>
      </c>
      <c r="BJ290" s="104">
        <v>1.9</v>
      </c>
      <c r="BK290" s="104">
        <v>7.5</v>
      </c>
      <c r="BL290" s="104">
        <v>6</v>
      </c>
      <c r="BM290" s="104">
        <v>5.2</v>
      </c>
      <c r="BN290" s="104">
        <v>7.6</v>
      </c>
      <c r="BO290" s="104">
        <v>6.7</v>
      </c>
      <c r="BP290" s="104">
        <v>8.1</v>
      </c>
      <c r="BQ290" s="104">
        <v>4.9000000000000004</v>
      </c>
      <c r="BR290" s="104">
        <v>5.7</v>
      </c>
      <c r="BS290" s="104">
        <v>7.8</v>
      </c>
      <c r="BT290" s="104">
        <v>5.8</v>
      </c>
      <c r="BU290" s="104">
        <v>10.6</v>
      </c>
      <c r="BV290" s="104">
        <v>5.3</v>
      </c>
      <c r="BW290" s="104">
        <v>4.7</v>
      </c>
      <c r="BX290" s="104">
        <v>2.5</v>
      </c>
      <c r="BY290" s="104">
        <v>3.3</v>
      </c>
      <c r="BZ290" s="104">
        <v>2.7</v>
      </c>
      <c r="CA290" s="104">
        <v>3.6</v>
      </c>
      <c r="CB290" s="104">
        <v>15.4</v>
      </c>
      <c r="CC290" s="104">
        <v>67.7</v>
      </c>
      <c r="CD290" s="104">
        <v>16.8</v>
      </c>
    </row>
    <row r="291" spans="1:82" x14ac:dyDescent="0.25">
      <c r="A291" s="69" t="s">
        <v>1490</v>
      </c>
      <c r="B291" s="69" t="s">
        <v>1491</v>
      </c>
      <c r="C291" s="69" t="s">
        <v>1492</v>
      </c>
      <c r="D291" s="69" t="s">
        <v>592</v>
      </c>
      <c r="E291" s="69" t="s">
        <v>593</v>
      </c>
      <c r="F291" s="69" t="s">
        <v>542</v>
      </c>
      <c r="G291" s="69" t="s">
        <v>1493</v>
      </c>
      <c r="H291" s="69" t="s">
        <v>1494</v>
      </c>
      <c r="I291" s="115" t="s">
        <v>1494</v>
      </c>
      <c r="J291" s="69">
        <v>5465956</v>
      </c>
      <c r="K291" s="69" t="s">
        <v>281</v>
      </c>
      <c r="L291" s="98">
        <v>0.24277334757315333</v>
      </c>
      <c r="M291" s="92">
        <v>130</v>
      </c>
      <c r="N291" s="70">
        <v>535.47887896066493</v>
      </c>
      <c r="O291" s="92">
        <v>54</v>
      </c>
      <c r="P291" s="70">
        <v>2.41</v>
      </c>
      <c r="Q291" s="92">
        <v>130</v>
      </c>
      <c r="R291" s="92">
        <v>5</v>
      </c>
      <c r="S291" s="92">
        <v>7</v>
      </c>
      <c r="T291" s="92">
        <v>21</v>
      </c>
      <c r="U291" s="92">
        <v>5</v>
      </c>
      <c r="V291" s="92">
        <v>3</v>
      </c>
      <c r="W291" s="92">
        <v>2</v>
      </c>
      <c r="X291" s="92">
        <v>6</v>
      </c>
      <c r="Y291" s="92">
        <v>0</v>
      </c>
      <c r="Z291" s="92">
        <v>2</v>
      </c>
      <c r="AA291" s="92">
        <v>0</v>
      </c>
      <c r="AB291" s="92">
        <v>0</v>
      </c>
      <c r="AC291" s="92">
        <v>0</v>
      </c>
      <c r="AD291" s="92">
        <v>0</v>
      </c>
      <c r="AE291" s="92">
        <v>0</v>
      </c>
      <c r="AF291" s="92">
        <v>3</v>
      </c>
      <c r="AG291" s="92">
        <v>0</v>
      </c>
      <c r="AH291" s="70">
        <v>61.111111111111114</v>
      </c>
      <c r="AI291" s="70">
        <v>14.814814814814813</v>
      </c>
      <c r="AJ291" s="70">
        <v>18.518518518518519</v>
      </c>
      <c r="AK291" s="70">
        <v>0</v>
      </c>
      <c r="AL291" s="70">
        <v>5.5555555555555554</v>
      </c>
      <c r="AM291" s="92">
        <v>15072</v>
      </c>
      <c r="AN291" s="92">
        <v>18929</v>
      </c>
      <c r="AO291" s="70">
        <v>90.740740740740748</v>
      </c>
      <c r="AP291" s="92">
        <v>54</v>
      </c>
      <c r="AQ291" s="92">
        <v>8</v>
      </c>
      <c r="AR291" s="92">
        <v>36</v>
      </c>
      <c r="AS291" s="92">
        <v>18</v>
      </c>
      <c r="AT291" s="92">
        <v>25</v>
      </c>
      <c r="AU291" s="92">
        <v>4</v>
      </c>
      <c r="AV291" s="92">
        <v>0</v>
      </c>
      <c r="AW291" s="92">
        <v>8</v>
      </c>
      <c r="AX291" s="92">
        <v>2</v>
      </c>
      <c r="AY291" s="92">
        <v>0</v>
      </c>
      <c r="AZ291" s="92">
        <v>2</v>
      </c>
      <c r="BA291" s="92">
        <v>4</v>
      </c>
      <c r="BB291" s="92">
        <v>0</v>
      </c>
      <c r="BC291" s="92">
        <v>0</v>
      </c>
      <c r="BD291" s="92">
        <v>0</v>
      </c>
      <c r="BE291" s="92">
        <v>0</v>
      </c>
      <c r="BF291" s="92">
        <v>3</v>
      </c>
      <c r="BG291" s="92">
        <v>0</v>
      </c>
      <c r="BH291" s="92">
        <v>0</v>
      </c>
      <c r="BI291" s="70">
        <v>0</v>
      </c>
      <c r="BJ291" s="104">
        <v>3.8</v>
      </c>
      <c r="BK291" s="104">
        <v>0</v>
      </c>
      <c r="BL291" s="104">
        <v>0</v>
      </c>
      <c r="BM291" s="104">
        <v>5.4</v>
      </c>
      <c r="BN291" s="104">
        <v>23.8</v>
      </c>
      <c r="BO291" s="104">
        <v>0</v>
      </c>
      <c r="BP291" s="104">
        <v>3.8</v>
      </c>
      <c r="BQ291" s="104">
        <v>5.4</v>
      </c>
      <c r="BR291" s="104">
        <v>11.5</v>
      </c>
      <c r="BS291" s="104">
        <v>4.5999999999999996</v>
      </c>
      <c r="BT291" s="104">
        <v>5.4</v>
      </c>
      <c r="BU291" s="104">
        <v>1.5</v>
      </c>
      <c r="BV291" s="104">
        <v>6.9</v>
      </c>
      <c r="BW291" s="104">
        <v>6.9</v>
      </c>
      <c r="BX291" s="104">
        <v>6.2</v>
      </c>
      <c r="BY291" s="104">
        <v>3.1</v>
      </c>
      <c r="BZ291" s="104">
        <v>5.4</v>
      </c>
      <c r="CA291" s="104">
        <v>6.2</v>
      </c>
      <c r="CB291" s="104">
        <v>3.8</v>
      </c>
      <c r="CC291" s="104">
        <v>68.3</v>
      </c>
      <c r="CD291" s="104">
        <v>27.8</v>
      </c>
    </row>
    <row r="292" spans="1:82" s="19" customFormat="1" x14ac:dyDescent="0.25">
      <c r="A292" s="75" t="s">
        <v>88</v>
      </c>
      <c r="B292" s="76" t="s">
        <v>2118</v>
      </c>
      <c r="C292" s="75"/>
      <c r="D292" s="75"/>
      <c r="E292" s="75"/>
      <c r="F292" s="75"/>
      <c r="G292" s="75"/>
      <c r="H292" s="75"/>
      <c r="I292" s="116"/>
      <c r="J292" s="75">
        <v>54085</v>
      </c>
      <c r="K292" s="75" t="s">
        <v>87</v>
      </c>
      <c r="L292" s="99">
        <v>453.49780656989981</v>
      </c>
      <c r="M292" s="93">
        <v>10005</v>
      </c>
      <c r="N292" s="77">
        <v>22.061848712509441</v>
      </c>
      <c r="O292" s="93">
        <v>3825</v>
      </c>
      <c r="P292" s="77">
        <v>2.6</v>
      </c>
      <c r="Q292" s="93">
        <v>9947</v>
      </c>
      <c r="R292" s="93">
        <v>281</v>
      </c>
      <c r="S292" s="93">
        <v>341</v>
      </c>
      <c r="T292" s="93">
        <v>283</v>
      </c>
      <c r="U292" s="93">
        <v>240</v>
      </c>
      <c r="V292" s="93">
        <v>251</v>
      </c>
      <c r="W292" s="93">
        <v>236</v>
      </c>
      <c r="X292" s="93">
        <v>223</v>
      </c>
      <c r="Y292" s="93">
        <v>185</v>
      </c>
      <c r="Z292" s="93">
        <v>251</v>
      </c>
      <c r="AA292" s="93">
        <v>437</v>
      </c>
      <c r="AB292" s="93">
        <v>363</v>
      </c>
      <c r="AC292" s="93">
        <v>310</v>
      </c>
      <c r="AD292" s="93">
        <v>203</v>
      </c>
      <c r="AE292" s="93">
        <v>116</v>
      </c>
      <c r="AF292" s="93">
        <v>73</v>
      </c>
      <c r="AG292" s="93">
        <v>32</v>
      </c>
      <c r="AH292" s="77">
        <v>23.660130718954246</v>
      </c>
      <c r="AI292" s="77">
        <v>12.836601307189543</v>
      </c>
      <c r="AJ292" s="77">
        <v>23.398692810457515</v>
      </c>
      <c r="AK292" s="77">
        <v>11.42483660130719</v>
      </c>
      <c r="AL292" s="77">
        <v>28.679738562091504</v>
      </c>
      <c r="AM292" s="93">
        <v>21533</v>
      </c>
      <c r="AN292" s="93">
        <v>41497</v>
      </c>
      <c r="AO292" s="77">
        <v>53.333333333333336</v>
      </c>
      <c r="AP292" s="93">
        <v>3825</v>
      </c>
      <c r="AQ292" s="93">
        <v>2011</v>
      </c>
      <c r="AR292" s="93">
        <v>3007</v>
      </c>
      <c r="AS292" s="93">
        <v>818</v>
      </c>
      <c r="AT292" s="93">
        <v>256</v>
      </c>
      <c r="AU292" s="93">
        <v>101</v>
      </c>
      <c r="AV292" s="93">
        <v>377</v>
      </c>
      <c r="AW292" s="93">
        <v>369</v>
      </c>
      <c r="AX292" s="93">
        <v>189</v>
      </c>
      <c r="AY292" s="93">
        <v>93</v>
      </c>
      <c r="AZ292" s="93">
        <v>548</v>
      </c>
      <c r="BA292" s="93">
        <v>85</v>
      </c>
      <c r="BB292" s="93">
        <v>13</v>
      </c>
      <c r="BC292" s="93">
        <v>721</v>
      </c>
      <c r="BD292" s="93">
        <v>60</v>
      </c>
      <c r="BE292" s="93">
        <v>10</v>
      </c>
      <c r="BF292" s="93">
        <v>634</v>
      </c>
      <c r="BG292" s="93">
        <v>55</v>
      </c>
      <c r="BH292" s="93">
        <v>1</v>
      </c>
      <c r="BI292" s="77">
        <v>12.915032679738561</v>
      </c>
      <c r="BJ292" s="105">
        <v>4.9000000000000004</v>
      </c>
      <c r="BK292" s="105">
        <v>5.8</v>
      </c>
      <c r="BL292" s="105">
        <v>5.9</v>
      </c>
      <c r="BM292" s="105">
        <v>5.3</v>
      </c>
      <c r="BN292" s="105">
        <v>5.2</v>
      </c>
      <c r="BO292" s="105">
        <v>4.7</v>
      </c>
      <c r="BP292" s="105">
        <v>5.0999999999999996</v>
      </c>
      <c r="BQ292" s="105">
        <v>5.6</v>
      </c>
      <c r="BR292" s="105">
        <v>5.9</v>
      </c>
      <c r="BS292" s="105">
        <v>6.9</v>
      </c>
      <c r="BT292" s="105">
        <v>7.8</v>
      </c>
      <c r="BU292" s="105">
        <v>8.6999999999999993</v>
      </c>
      <c r="BV292" s="105">
        <v>7</v>
      </c>
      <c r="BW292" s="105">
        <v>6.7</v>
      </c>
      <c r="BX292" s="105">
        <v>5.6</v>
      </c>
      <c r="BY292" s="105">
        <v>3.9</v>
      </c>
      <c r="BZ292" s="105">
        <v>2.2999999999999998</v>
      </c>
      <c r="CA292" s="105">
        <v>2.6</v>
      </c>
      <c r="CB292" s="105">
        <v>16.600000000000001</v>
      </c>
      <c r="CC292" s="105">
        <v>62.199999999999989</v>
      </c>
      <c r="CD292" s="105">
        <v>21.1</v>
      </c>
    </row>
    <row r="293" spans="1:82" s="82" customFormat="1" x14ac:dyDescent="0.25">
      <c r="A293" s="80" t="s">
        <v>2002</v>
      </c>
      <c r="B293" s="80" t="s">
        <v>2003</v>
      </c>
      <c r="C293" s="80" t="s">
        <v>2004</v>
      </c>
      <c r="D293" s="80" t="s">
        <v>1525</v>
      </c>
      <c r="E293" s="80" t="s">
        <v>1526</v>
      </c>
      <c r="F293" s="80" t="s">
        <v>542</v>
      </c>
      <c r="G293" s="80" t="s">
        <v>2005</v>
      </c>
      <c r="H293" s="80" t="s">
        <v>2006</v>
      </c>
      <c r="I293" s="114" t="s">
        <v>2006</v>
      </c>
      <c r="J293" s="80" t="s">
        <v>2111</v>
      </c>
      <c r="K293" s="80" t="s">
        <v>2111</v>
      </c>
      <c r="L293" s="97">
        <v>481.95086624709512</v>
      </c>
      <c r="M293" s="91">
        <v>12241</v>
      </c>
      <c r="N293" s="81">
        <v>25.398854649478039</v>
      </c>
      <c r="O293" s="91">
        <v>4853</v>
      </c>
      <c r="P293" s="81">
        <v>2.5149392128580259</v>
      </c>
      <c r="Q293" s="91">
        <v>12205</v>
      </c>
      <c r="R293" s="91">
        <v>406</v>
      </c>
      <c r="S293" s="91">
        <v>358</v>
      </c>
      <c r="T293" s="91">
        <v>371</v>
      </c>
      <c r="U293" s="91">
        <v>349</v>
      </c>
      <c r="V293" s="91">
        <v>388</v>
      </c>
      <c r="W293" s="91">
        <v>197</v>
      </c>
      <c r="X293" s="91">
        <v>280</v>
      </c>
      <c r="Y293" s="91">
        <v>265</v>
      </c>
      <c r="Z293" s="91">
        <v>303</v>
      </c>
      <c r="AA293" s="91">
        <v>360</v>
      </c>
      <c r="AB293" s="91">
        <v>513</v>
      </c>
      <c r="AC293" s="91">
        <v>403</v>
      </c>
      <c r="AD293" s="91">
        <v>229</v>
      </c>
      <c r="AE293" s="91">
        <v>226</v>
      </c>
      <c r="AF293" s="91">
        <v>112</v>
      </c>
      <c r="AG293" s="91">
        <v>93</v>
      </c>
      <c r="AH293" s="81">
        <v>23.387595301875127</v>
      </c>
      <c r="AI293" s="81">
        <v>15.186482588089842</v>
      </c>
      <c r="AJ293" s="81">
        <v>21.533072326396045</v>
      </c>
      <c r="AK293" s="81">
        <v>7.4180919019163403</v>
      </c>
      <c r="AL293" s="81">
        <v>32.474757881722645</v>
      </c>
      <c r="AM293" s="91">
        <v>20723</v>
      </c>
      <c r="AN293" s="91">
        <v>37931</v>
      </c>
      <c r="AO293" s="81">
        <v>53.863589532248092</v>
      </c>
      <c r="AP293" s="91">
        <v>4853</v>
      </c>
      <c r="AQ293" s="91">
        <v>1274</v>
      </c>
      <c r="AR293" s="91">
        <v>4105</v>
      </c>
      <c r="AS293" s="91">
        <v>748</v>
      </c>
      <c r="AT293" s="91">
        <v>286</v>
      </c>
      <c r="AU293" s="91">
        <v>165</v>
      </c>
      <c r="AV293" s="91">
        <v>473</v>
      </c>
      <c r="AW293" s="91">
        <v>540</v>
      </c>
      <c r="AX293" s="91">
        <v>168</v>
      </c>
      <c r="AY293" s="91">
        <v>176</v>
      </c>
      <c r="AZ293" s="91">
        <v>605</v>
      </c>
      <c r="BA293" s="91">
        <v>118</v>
      </c>
      <c r="BB293" s="91">
        <v>86</v>
      </c>
      <c r="BC293" s="91">
        <v>641</v>
      </c>
      <c r="BD293" s="91">
        <v>182</v>
      </c>
      <c r="BE293" s="91">
        <v>18</v>
      </c>
      <c r="BF293" s="91">
        <v>953</v>
      </c>
      <c r="BG293" s="91">
        <v>95</v>
      </c>
      <c r="BH293" s="91">
        <v>0</v>
      </c>
      <c r="BI293" s="81">
        <v>15.516175561508344</v>
      </c>
      <c r="BJ293" s="103">
        <v>5</v>
      </c>
      <c r="BK293" s="103">
        <v>4.9000000000000004</v>
      </c>
      <c r="BL293" s="103">
        <v>7.8</v>
      </c>
      <c r="BM293" s="103">
        <v>6</v>
      </c>
      <c r="BN293" s="103">
        <v>4.7</v>
      </c>
      <c r="BO293" s="103">
        <v>4.8</v>
      </c>
      <c r="BP293" s="103">
        <v>4.9000000000000004</v>
      </c>
      <c r="BQ293" s="103">
        <v>6.6</v>
      </c>
      <c r="BR293" s="103">
        <v>5.4</v>
      </c>
      <c r="BS293" s="103">
        <v>6.4</v>
      </c>
      <c r="BT293" s="103">
        <v>7.5</v>
      </c>
      <c r="BU293" s="103">
        <v>7.2</v>
      </c>
      <c r="BV293" s="103">
        <v>8.6999999999999993</v>
      </c>
      <c r="BW293" s="103">
        <v>6.4</v>
      </c>
      <c r="BX293" s="103">
        <v>5.3</v>
      </c>
      <c r="BY293" s="103">
        <v>3.6</v>
      </c>
      <c r="BZ293" s="103">
        <v>2.5</v>
      </c>
      <c r="CA293" s="103">
        <v>2.1</v>
      </c>
      <c r="CB293" s="103">
        <v>17.7</v>
      </c>
      <c r="CC293" s="103">
        <v>62.2</v>
      </c>
      <c r="CD293" s="103">
        <v>19.899999999999999</v>
      </c>
    </row>
    <row r="294" spans="1:82" x14ac:dyDescent="0.25">
      <c r="A294" s="69" t="s">
        <v>1522</v>
      </c>
      <c r="B294" s="69" t="s">
        <v>1523</v>
      </c>
      <c r="C294" s="69" t="s">
        <v>1524</v>
      </c>
      <c r="D294" s="69" t="s">
        <v>1525</v>
      </c>
      <c r="E294" s="69" t="s">
        <v>1526</v>
      </c>
      <c r="F294" s="69" t="s">
        <v>542</v>
      </c>
      <c r="G294" s="69" t="s">
        <v>1527</v>
      </c>
      <c r="H294" s="69" t="s">
        <v>1528</v>
      </c>
      <c r="I294" s="115" t="s">
        <v>1528</v>
      </c>
      <c r="J294" s="69">
        <v>5467660</v>
      </c>
      <c r="K294" s="69" t="s">
        <v>287</v>
      </c>
      <c r="L294" s="98">
        <v>0.19442033870192835</v>
      </c>
      <c r="M294" s="92">
        <v>113</v>
      </c>
      <c r="N294" s="70">
        <v>581.21491174461789</v>
      </c>
      <c r="O294" s="92">
        <v>47</v>
      </c>
      <c r="P294" s="70">
        <v>2.4</v>
      </c>
      <c r="Q294" s="92">
        <v>113</v>
      </c>
      <c r="R294" s="92">
        <v>3</v>
      </c>
      <c r="S294" s="92">
        <v>8</v>
      </c>
      <c r="T294" s="92">
        <v>3</v>
      </c>
      <c r="U294" s="92">
        <v>1</v>
      </c>
      <c r="V294" s="92">
        <v>4</v>
      </c>
      <c r="W294" s="92">
        <v>5</v>
      </c>
      <c r="X294" s="92">
        <v>5</v>
      </c>
      <c r="Y294" s="92">
        <v>6</v>
      </c>
      <c r="Z294" s="92">
        <v>0</v>
      </c>
      <c r="AA294" s="92">
        <v>3</v>
      </c>
      <c r="AB294" s="92">
        <v>5</v>
      </c>
      <c r="AC294" s="92">
        <v>3</v>
      </c>
      <c r="AD294" s="92">
        <v>1</v>
      </c>
      <c r="AE294" s="92">
        <v>0</v>
      </c>
      <c r="AF294" s="92">
        <v>0</v>
      </c>
      <c r="AG294" s="92">
        <v>0</v>
      </c>
      <c r="AH294" s="70">
        <v>29.787234042553191</v>
      </c>
      <c r="AI294" s="70">
        <v>10.638297872340425</v>
      </c>
      <c r="AJ294" s="70">
        <v>34.042553191489361</v>
      </c>
      <c r="AK294" s="70">
        <v>6.3829787234042552</v>
      </c>
      <c r="AL294" s="70">
        <v>19.148936170212767</v>
      </c>
      <c r="AM294" s="92">
        <v>15591</v>
      </c>
      <c r="AN294" s="92">
        <v>32250</v>
      </c>
      <c r="AO294" s="70">
        <v>74.468085106382972</v>
      </c>
      <c r="AP294" s="92">
        <v>47</v>
      </c>
      <c r="AQ294" s="92">
        <v>35</v>
      </c>
      <c r="AR294" s="92">
        <v>40</v>
      </c>
      <c r="AS294" s="92">
        <v>7</v>
      </c>
      <c r="AT294" s="92">
        <v>6</v>
      </c>
      <c r="AU294" s="92">
        <v>0</v>
      </c>
      <c r="AV294" s="92">
        <v>7</v>
      </c>
      <c r="AW294" s="92">
        <v>4</v>
      </c>
      <c r="AX294" s="92">
        <v>5</v>
      </c>
      <c r="AY294" s="92">
        <v>1</v>
      </c>
      <c r="AZ294" s="92">
        <v>9</v>
      </c>
      <c r="BA294" s="92">
        <v>2</v>
      </c>
      <c r="BB294" s="92">
        <v>0</v>
      </c>
      <c r="BC294" s="92">
        <v>8</v>
      </c>
      <c r="BD294" s="92">
        <v>0</v>
      </c>
      <c r="BE294" s="92">
        <v>0</v>
      </c>
      <c r="BF294" s="92">
        <v>4</v>
      </c>
      <c r="BG294" s="92">
        <v>0</v>
      </c>
      <c r="BH294" s="92">
        <v>0</v>
      </c>
      <c r="BI294" s="70">
        <v>17.021276595744681</v>
      </c>
      <c r="BJ294" s="104">
        <v>7.1</v>
      </c>
      <c r="BK294" s="104">
        <v>1.8</v>
      </c>
      <c r="BL294" s="104">
        <v>12.4</v>
      </c>
      <c r="BM294" s="104">
        <v>5.3</v>
      </c>
      <c r="BN294" s="104">
        <v>0.9</v>
      </c>
      <c r="BO294" s="104">
        <v>8</v>
      </c>
      <c r="BP294" s="104">
        <v>4.4000000000000004</v>
      </c>
      <c r="BQ294" s="104">
        <v>0</v>
      </c>
      <c r="BR294" s="104">
        <v>9.6999999999999993</v>
      </c>
      <c r="BS294" s="104">
        <v>8</v>
      </c>
      <c r="BT294" s="104">
        <v>5.3</v>
      </c>
      <c r="BU294" s="104">
        <v>4.4000000000000004</v>
      </c>
      <c r="BV294" s="104">
        <v>8.8000000000000007</v>
      </c>
      <c r="BW294" s="104">
        <v>14.2</v>
      </c>
      <c r="BX294" s="104">
        <v>4.4000000000000004</v>
      </c>
      <c r="BY294" s="104">
        <v>2.7</v>
      </c>
      <c r="BZ294" s="104">
        <v>2.7</v>
      </c>
      <c r="CA294" s="104">
        <v>0</v>
      </c>
      <c r="CB294" s="104">
        <v>21.3</v>
      </c>
      <c r="CC294" s="104">
        <v>54.8</v>
      </c>
      <c r="CD294" s="104">
        <v>24</v>
      </c>
    </row>
    <row r="295" spans="1:82" x14ac:dyDescent="0.25">
      <c r="A295" s="69" t="s">
        <v>1632</v>
      </c>
      <c r="B295" s="69" t="s">
        <v>1633</v>
      </c>
      <c r="C295" s="69" t="s">
        <v>1634</v>
      </c>
      <c r="D295" s="69" t="s">
        <v>1525</v>
      </c>
      <c r="E295" s="69" t="s">
        <v>1526</v>
      </c>
      <c r="F295" s="69" t="s">
        <v>542</v>
      </c>
      <c r="G295" s="69" t="s">
        <v>1635</v>
      </c>
      <c r="H295" s="69" t="s">
        <v>1636</v>
      </c>
      <c r="I295" s="115" t="s">
        <v>1636</v>
      </c>
      <c r="J295" s="69">
        <v>5475820</v>
      </c>
      <c r="K295" s="69" t="s">
        <v>308</v>
      </c>
      <c r="L295" s="98">
        <v>1.2739165783922648</v>
      </c>
      <c r="M295" s="92">
        <v>1994</v>
      </c>
      <c r="N295" s="70">
        <v>1565.2516293621911</v>
      </c>
      <c r="O295" s="92">
        <v>915</v>
      </c>
      <c r="P295" s="70">
        <v>2.11</v>
      </c>
      <c r="Q295" s="92">
        <v>1928</v>
      </c>
      <c r="R295" s="92">
        <v>166</v>
      </c>
      <c r="S295" s="92">
        <v>122</v>
      </c>
      <c r="T295" s="92">
        <v>100</v>
      </c>
      <c r="U295" s="92">
        <v>66</v>
      </c>
      <c r="V295" s="92">
        <v>80</v>
      </c>
      <c r="W295" s="92">
        <v>69</v>
      </c>
      <c r="X295" s="92">
        <v>49</v>
      </c>
      <c r="Y295" s="92">
        <v>41</v>
      </c>
      <c r="Z295" s="92">
        <v>40</v>
      </c>
      <c r="AA295" s="92">
        <v>27</v>
      </c>
      <c r="AB295" s="92">
        <v>57</v>
      </c>
      <c r="AC295" s="92">
        <v>42</v>
      </c>
      <c r="AD295" s="92">
        <v>27</v>
      </c>
      <c r="AE295" s="92">
        <v>13</v>
      </c>
      <c r="AF295" s="92">
        <v>16</v>
      </c>
      <c r="AG295" s="92">
        <v>0</v>
      </c>
      <c r="AH295" s="70">
        <v>42.404371584699454</v>
      </c>
      <c r="AI295" s="70">
        <v>15.956284153005464</v>
      </c>
      <c r="AJ295" s="70">
        <v>21.748633879781419</v>
      </c>
      <c r="AK295" s="70">
        <v>2.9508196721311477</v>
      </c>
      <c r="AL295" s="70">
        <v>16.939890710382514</v>
      </c>
      <c r="AM295" s="92">
        <v>16960</v>
      </c>
      <c r="AN295" s="92">
        <v>25337</v>
      </c>
      <c r="AO295" s="70">
        <v>75.73770491803279</v>
      </c>
      <c r="AP295" s="92">
        <v>915</v>
      </c>
      <c r="AQ295" s="92">
        <v>297</v>
      </c>
      <c r="AR295" s="92">
        <v>473</v>
      </c>
      <c r="AS295" s="92">
        <v>442</v>
      </c>
      <c r="AT295" s="92">
        <v>81</v>
      </c>
      <c r="AU295" s="92">
        <v>81</v>
      </c>
      <c r="AV295" s="92">
        <v>157</v>
      </c>
      <c r="AW295" s="92">
        <v>95</v>
      </c>
      <c r="AX295" s="92">
        <v>49</v>
      </c>
      <c r="AY295" s="92">
        <v>54</v>
      </c>
      <c r="AZ295" s="92">
        <v>67</v>
      </c>
      <c r="BA295" s="92">
        <v>51</v>
      </c>
      <c r="BB295" s="92">
        <v>0</v>
      </c>
      <c r="BC295" s="92">
        <v>69</v>
      </c>
      <c r="BD295" s="92">
        <v>5</v>
      </c>
      <c r="BE295" s="92">
        <v>10</v>
      </c>
      <c r="BF295" s="92">
        <v>98</v>
      </c>
      <c r="BG295" s="92">
        <v>0</v>
      </c>
      <c r="BH295" s="92">
        <v>0</v>
      </c>
      <c r="BI295" s="70">
        <v>24.153005464480877</v>
      </c>
      <c r="BJ295" s="104">
        <v>4.3</v>
      </c>
      <c r="BK295" s="104">
        <v>3.4</v>
      </c>
      <c r="BL295" s="104">
        <v>6.3</v>
      </c>
      <c r="BM295" s="104">
        <v>5.4</v>
      </c>
      <c r="BN295" s="104">
        <v>5.5</v>
      </c>
      <c r="BO295" s="104">
        <v>2.7</v>
      </c>
      <c r="BP295" s="104">
        <v>5</v>
      </c>
      <c r="BQ295" s="104">
        <v>5.4</v>
      </c>
      <c r="BR295" s="104">
        <v>6.8</v>
      </c>
      <c r="BS295" s="104">
        <v>5.0999999999999996</v>
      </c>
      <c r="BT295" s="104">
        <v>10.1</v>
      </c>
      <c r="BU295" s="104">
        <v>11.4</v>
      </c>
      <c r="BV295" s="104">
        <v>6.6</v>
      </c>
      <c r="BW295" s="104">
        <v>6.7</v>
      </c>
      <c r="BX295" s="104">
        <v>3.8</v>
      </c>
      <c r="BY295" s="104">
        <v>5.3</v>
      </c>
      <c r="BZ295" s="104">
        <v>2.1</v>
      </c>
      <c r="CA295" s="104">
        <v>4.0999999999999996</v>
      </c>
      <c r="CB295" s="104">
        <v>14</v>
      </c>
      <c r="CC295" s="104">
        <v>64</v>
      </c>
      <c r="CD295" s="104">
        <v>22</v>
      </c>
    </row>
    <row r="296" spans="1:82" s="19" customFormat="1" x14ac:dyDescent="0.25">
      <c r="A296" s="75" t="s">
        <v>90</v>
      </c>
      <c r="B296" s="76" t="s">
        <v>2118</v>
      </c>
      <c r="C296" s="75"/>
      <c r="D296" s="75"/>
      <c r="E296" s="75"/>
      <c r="F296" s="75"/>
      <c r="G296" s="75"/>
      <c r="H296" s="75"/>
      <c r="I296" s="116"/>
      <c r="J296" s="75">
        <v>54087</v>
      </c>
      <c r="K296" s="75" t="s">
        <v>89</v>
      </c>
      <c r="L296" s="99">
        <v>483.41920316418935</v>
      </c>
      <c r="M296" s="93">
        <v>14348</v>
      </c>
      <c r="N296" s="77">
        <v>29.680244198174353</v>
      </c>
      <c r="O296" s="93">
        <v>5815</v>
      </c>
      <c r="P296" s="77">
        <v>2.4500000000000002</v>
      </c>
      <c r="Q296" s="93">
        <v>14246</v>
      </c>
      <c r="R296" s="93">
        <v>575</v>
      </c>
      <c r="S296" s="93">
        <v>488</v>
      </c>
      <c r="T296" s="93">
        <v>474</v>
      </c>
      <c r="U296" s="93">
        <v>416</v>
      </c>
      <c r="V296" s="93">
        <v>472</v>
      </c>
      <c r="W296" s="93">
        <v>271</v>
      </c>
      <c r="X296" s="93">
        <v>334</v>
      </c>
      <c r="Y296" s="93">
        <v>312</v>
      </c>
      <c r="Z296" s="93">
        <v>343</v>
      </c>
      <c r="AA296" s="93">
        <v>390</v>
      </c>
      <c r="AB296" s="93">
        <v>575</v>
      </c>
      <c r="AC296" s="93">
        <v>448</v>
      </c>
      <c r="AD296" s="93">
        <v>257</v>
      </c>
      <c r="AE296" s="93">
        <v>239</v>
      </c>
      <c r="AF296" s="93">
        <v>128</v>
      </c>
      <c r="AG296" s="93">
        <v>93</v>
      </c>
      <c r="AH296" s="77">
        <v>26.43164230438521</v>
      </c>
      <c r="AI296" s="77">
        <v>15.27085124677558</v>
      </c>
      <c r="AJ296" s="77">
        <v>21.668099742046433</v>
      </c>
      <c r="AK296" s="77">
        <v>6.7067927773000857</v>
      </c>
      <c r="AL296" s="77">
        <v>29.922613929492691</v>
      </c>
      <c r="AM296" s="93">
        <v>20723</v>
      </c>
      <c r="AN296" s="93">
        <v>37931</v>
      </c>
      <c r="AO296" s="77">
        <v>57.47205503009458</v>
      </c>
      <c r="AP296" s="93">
        <v>5815</v>
      </c>
      <c r="AQ296" s="93">
        <v>1606</v>
      </c>
      <c r="AR296" s="93">
        <v>4618</v>
      </c>
      <c r="AS296" s="93">
        <v>1197</v>
      </c>
      <c r="AT296" s="93">
        <v>373</v>
      </c>
      <c r="AU296" s="93">
        <v>246</v>
      </c>
      <c r="AV296" s="93">
        <v>637</v>
      </c>
      <c r="AW296" s="93">
        <v>639</v>
      </c>
      <c r="AX296" s="93">
        <v>222</v>
      </c>
      <c r="AY296" s="93">
        <v>231</v>
      </c>
      <c r="AZ296" s="93">
        <v>681</v>
      </c>
      <c r="BA296" s="93">
        <v>171</v>
      </c>
      <c r="BB296" s="93">
        <v>86</v>
      </c>
      <c r="BC296" s="93">
        <v>718</v>
      </c>
      <c r="BD296" s="93">
        <v>187</v>
      </c>
      <c r="BE296" s="93">
        <v>28</v>
      </c>
      <c r="BF296" s="93">
        <v>1055</v>
      </c>
      <c r="BG296" s="93">
        <v>95</v>
      </c>
      <c r="BH296" s="93">
        <v>0</v>
      </c>
      <c r="BI296" s="77">
        <v>16.887360275150474</v>
      </c>
      <c r="BJ296" s="105">
        <v>5</v>
      </c>
      <c r="BK296" s="105">
        <v>4.9000000000000004</v>
      </c>
      <c r="BL296" s="105">
        <v>7.8</v>
      </c>
      <c r="BM296" s="105">
        <v>6</v>
      </c>
      <c r="BN296" s="105">
        <v>4.7</v>
      </c>
      <c r="BO296" s="105">
        <v>4.8</v>
      </c>
      <c r="BP296" s="105">
        <v>4.9000000000000004</v>
      </c>
      <c r="BQ296" s="105">
        <v>6.6</v>
      </c>
      <c r="BR296" s="105">
        <v>5.4</v>
      </c>
      <c r="BS296" s="105">
        <v>6.4</v>
      </c>
      <c r="BT296" s="105">
        <v>7.5</v>
      </c>
      <c r="BU296" s="105">
        <v>7.2</v>
      </c>
      <c r="BV296" s="105">
        <v>8.6999999999999993</v>
      </c>
      <c r="BW296" s="105">
        <v>6.4</v>
      </c>
      <c r="BX296" s="105">
        <v>5.3</v>
      </c>
      <c r="BY296" s="105">
        <v>3.6</v>
      </c>
      <c r="BZ296" s="105">
        <v>2.5</v>
      </c>
      <c r="CA296" s="105">
        <v>2.1</v>
      </c>
      <c r="CB296" s="105">
        <v>17.7</v>
      </c>
      <c r="CC296" s="105">
        <v>62.2</v>
      </c>
      <c r="CD296" s="105">
        <v>19.899999999999999</v>
      </c>
    </row>
    <row r="297" spans="1:82" s="82" customFormat="1" x14ac:dyDescent="0.25">
      <c r="A297" s="80" t="s">
        <v>2007</v>
      </c>
      <c r="B297" s="80" t="s">
        <v>2008</v>
      </c>
      <c r="C297" s="80" t="s">
        <v>2009</v>
      </c>
      <c r="D297" s="80" t="s">
        <v>1107</v>
      </c>
      <c r="E297" s="80" t="s">
        <v>1108</v>
      </c>
      <c r="F297" s="80" t="s">
        <v>542</v>
      </c>
      <c r="G297" s="80" t="s">
        <v>2010</v>
      </c>
      <c r="H297" s="80" t="s">
        <v>2011</v>
      </c>
      <c r="I297" s="114" t="s">
        <v>2011</v>
      </c>
      <c r="J297" s="80" t="s">
        <v>2111</v>
      </c>
      <c r="K297" s="80" t="s">
        <v>2111</v>
      </c>
      <c r="L297" s="97">
        <v>364.40436315254226</v>
      </c>
      <c r="M297" s="91">
        <v>10497</v>
      </c>
      <c r="N297" s="81">
        <v>28.805911952283296</v>
      </c>
      <c r="O297" s="91">
        <v>4212</v>
      </c>
      <c r="P297" s="81">
        <v>2.2604463437796771</v>
      </c>
      <c r="Q297" s="91">
        <v>9521</v>
      </c>
      <c r="R297" s="91">
        <v>336</v>
      </c>
      <c r="S297" s="91">
        <v>334</v>
      </c>
      <c r="T297" s="91">
        <v>364</v>
      </c>
      <c r="U297" s="91">
        <v>394</v>
      </c>
      <c r="V297" s="91">
        <v>297</v>
      </c>
      <c r="W297" s="91">
        <v>243</v>
      </c>
      <c r="X297" s="91">
        <v>414</v>
      </c>
      <c r="Y297" s="91">
        <v>211</v>
      </c>
      <c r="Z297" s="91">
        <v>208</v>
      </c>
      <c r="AA297" s="91">
        <v>277</v>
      </c>
      <c r="AB297" s="91">
        <v>348</v>
      </c>
      <c r="AC297" s="91">
        <v>402</v>
      </c>
      <c r="AD297" s="91">
        <v>197</v>
      </c>
      <c r="AE297" s="91">
        <v>85</v>
      </c>
      <c r="AF297" s="91">
        <v>75</v>
      </c>
      <c r="AG297" s="91">
        <v>27</v>
      </c>
      <c r="AH297" s="81">
        <v>24.548907882241217</v>
      </c>
      <c r="AI297" s="81">
        <v>16.405508072174737</v>
      </c>
      <c r="AJ297" s="81">
        <v>25.546058879392213</v>
      </c>
      <c r="AK297" s="81">
        <v>6.5764482431149105</v>
      </c>
      <c r="AL297" s="81">
        <v>26.923076923076923</v>
      </c>
      <c r="AM297" s="91">
        <v>20142</v>
      </c>
      <c r="AN297" s="91">
        <v>35218</v>
      </c>
      <c r="AO297" s="81">
        <v>61.56220322886989</v>
      </c>
      <c r="AP297" s="91">
        <v>4212</v>
      </c>
      <c r="AQ297" s="91">
        <v>1966</v>
      </c>
      <c r="AR297" s="91">
        <v>3301</v>
      </c>
      <c r="AS297" s="91">
        <v>911</v>
      </c>
      <c r="AT297" s="91">
        <v>305</v>
      </c>
      <c r="AU297" s="91">
        <v>70</v>
      </c>
      <c r="AV297" s="91">
        <v>435</v>
      </c>
      <c r="AW297" s="91">
        <v>437</v>
      </c>
      <c r="AX297" s="91">
        <v>228</v>
      </c>
      <c r="AY297" s="91">
        <v>211</v>
      </c>
      <c r="AZ297" s="91">
        <v>615</v>
      </c>
      <c r="BA297" s="91">
        <v>91</v>
      </c>
      <c r="BB297" s="91">
        <v>85</v>
      </c>
      <c r="BC297" s="91">
        <v>409</v>
      </c>
      <c r="BD297" s="91">
        <v>57</v>
      </c>
      <c r="BE297" s="91">
        <v>108</v>
      </c>
      <c r="BF297" s="91">
        <v>786</v>
      </c>
      <c r="BG297" s="91">
        <v>0</v>
      </c>
      <c r="BH297" s="91">
        <v>0</v>
      </c>
      <c r="BI297" s="81">
        <v>19.919278252611587</v>
      </c>
      <c r="BJ297" s="103">
        <v>3.9</v>
      </c>
      <c r="BK297" s="103">
        <v>4.5999999999999996</v>
      </c>
      <c r="BL297" s="103">
        <v>5.5</v>
      </c>
      <c r="BM297" s="103">
        <v>4.5</v>
      </c>
      <c r="BN297" s="103">
        <v>4.4000000000000004</v>
      </c>
      <c r="BO297" s="103">
        <v>5.6</v>
      </c>
      <c r="BP297" s="103">
        <v>5.6</v>
      </c>
      <c r="BQ297" s="103">
        <v>7.6</v>
      </c>
      <c r="BR297" s="103">
        <v>5.2</v>
      </c>
      <c r="BS297" s="103">
        <v>6.6</v>
      </c>
      <c r="BT297" s="103">
        <v>7.2</v>
      </c>
      <c r="BU297" s="103">
        <v>8.1</v>
      </c>
      <c r="BV297" s="103">
        <v>8.6</v>
      </c>
      <c r="BW297" s="103">
        <v>7.6</v>
      </c>
      <c r="BX297" s="103">
        <v>4.7</v>
      </c>
      <c r="BY297" s="103">
        <v>4.7</v>
      </c>
      <c r="BZ297" s="103">
        <v>2.5</v>
      </c>
      <c r="CA297" s="103">
        <v>3</v>
      </c>
      <c r="CB297" s="103">
        <v>14</v>
      </c>
      <c r="CC297" s="103">
        <v>63.400000000000013</v>
      </c>
      <c r="CD297" s="103">
        <v>22.5</v>
      </c>
    </row>
    <row r="298" spans="1:82" x14ac:dyDescent="0.25">
      <c r="A298" s="69" t="s">
        <v>1104</v>
      </c>
      <c r="B298" s="69" t="s">
        <v>1105</v>
      </c>
      <c r="C298" s="69" t="s">
        <v>1106</v>
      </c>
      <c r="D298" s="69" t="s">
        <v>1107</v>
      </c>
      <c r="E298" s="69" t="s">
        <v>1108</v>
      </c>
      <c r="F298" s="69" t="s">
        <v>542</v>
      </c>
      <c r="G298" s="69" t="s">
        <v>1109</v>
      </c>
      <c r="H298" s="69" t="s">
        <v>1110</v>
      </c>
      <c r="I298" s="115" t="s">
        <v>1110</v>
      </c>
      <c r="J298" s="69">
        <v>5437636</v>
      </c>
      <c r="K298" s="69" t="s">
        <v>208</v>
      </c>
      <c r="L298" s="98">
        <v>2.9894989794110214</v>
      </c>
      <c r="M298" s="92">
        <v>2713</v>
      </c>
      <c r="N298" s="70">
        <v>907.50992680870695</v>
      </c>
      <c r="O298" s="92">
        <v>1270</v>
      </c>
      <c r="P298" s="70">
        <v>2.11</v>
      </c>
      <c r="Q298" s="92">
        <v>2674</v>
      </c>
      <c r="R298" s="92">
        <v>155</v>
      </c>
      <c r="S298" s="92">
        <v>81</v>
      </c>
      <c r="T298" s="92">
        <v>148</v>
      </c>
      <c r="U298" s="92">
        <v>91</v>
      </c>
      <c r="V298" s="92">
        <v>111</v>
      </c>
      <c r="W298" s="92">
        <v>154</v>
      </c>
      <c r="X298" s="92">
        <v>112</v>
      </c>
      <c r="Y298" s="92">
        <v>36</v>
      </c>
      <c r="Z298" s="92">
        <v>44</v>
      </c>
      <c r="AA298" s="92">
        <v>107</v>
      </c>
      <c r="AB298" s="92">
        <v>74</v>
      </c>
      <c r="AC298" s="92">
        <v>70</v>
      </c>
      <c r="AD298" s="92">
        <v>28</v>
      </c>
      <c r="AE298" s="92">
        <v>9</v>
      </c>
      <c r="AF298" s="92">
        <v>50</v>
      </c>
      <c r="AG298" s="92">
        <v>0</v>
      </c>
      <c r="AH298" s="70">
        <v>30.236220472440944</v>
      </c>
      <c r="AI298" s="70">
        <v>15.905511811023624</v>
      </c>
      <c r="AJ298" s="70">
        <v>27.244094488188974</v>
      </c>
      <c r="AK298" s="70">
        <v>8.4251968503937018</v>
      </c>
      <c r="AL298" s="70">
        <v>18.188976377952756</v>
      </c>
      <c r="AM298" s="92">
        <v>19395</v>
      </c>
      <c r="AN298" s="92">
        <v>31075</v>
      </c>
      <c r="AO298" s="70">
        <v>69.921259842519689</v>
      </c>
      <c r="AP298" s="92">
        <v>1270</v>
      </c>
      <c r="AQ298" s="92">
        <v>252</v>
      </c>
      <c r="AR298" s="92">
        <v>754</v>
      </c>
      <c r="AS298" s="92">
        <v>516</v>
      </c>
      <c r="AT298" s="92">
        <v>58</v>
      </c>
      <c r="AU298" s="92">
        <v>19</v>
      </c>
      <c r="AV298" s="92">
        <v>288</v>
      </c>
      <c r="AW298" s="92">
        <v>233</v>
      </c>
      <c r="AX298" s="92">
        <v>48</v>
      </c>
      <c r="AY298" s="92">
        <v>75</v>
      </c>
      <c r="AZ298" s="92">
        <v>94</v>
      </c>
      <c r="BA298" s="92">
        <v>80</v>
      </c>
      <c r="BB298" s="92">
        <v>12</v>
      </c>
      <c r="BC298" s="92">
        <v>151</v>
      </c>
      <c r="BD298" s="92">
        <v>30</v>
      </c>
      <c r="BE298" s="92">
        <v>0</v>
      </c>
      <c r="BF298" s="92">
        <v>157</v>
      </c>
      <c r="BG298" s="92">
        <v>0</v>
      </c>
      <c r="BH298" s="92">
        <v>0</v>
      </c>
      <c r="BI298" s="70">
        <v>29.527559055118108</v>
      </c>
      <c r="BJ298" s="104">
        <v>2.1</v>
      </c>
      <c r="BK298" s="104">
        <v>6.7</v>
      </c>
      <c r="BL298" s="104">
        <v>4.7</v>
      </c>
      <c r="BM298" s="104">
        <v>3.5</v>
      </c>
      <c r="BN298" s="104">
        <v>6.3</v>
      </c>
      <c r="BO298" s="104">
        <v>8.8000000000000007</v>
      </c>
      <c r="BP298" s="104">
        <v>3.7</v>
      </c>
      <c r="BQ298" s="104">
        <v>9</v>
      </c>
      <c r="BR298" s="104">
        <v>3.9</v>
      </c>
      <c r="BS298" s="104">
        <v>3.4</v>
      </c>
      <c r="BT298" s="104">
        <v>10.1</v>
      </c>
      <c r="BU298" s="104">
        <v>5.5</v>
      </c>
      <c r="BV298" s="104">
        <v>6.6</v>
      </c>
      <c r="BW298" s="104">
        <v>6.7</v>
      </c>
      <c r="BX298" s="104">
        <v>3.5</v>
      </c>
      <c r="BY298" s="104">
        <v>5.6</v>
      </c>
      <c r="BZ298" s="104">
        <v>3.7</v>
      </c>
      <c r="CA298" s="104">
        <v>6.2</v>
      </c>
      <c r="CB298" s="104">
        <v>13.5</v>
      </c>
      <c r="CC298" s="104">
        <v>60.800000000000004</v>
      </c>
      <c r="CD298" s="104">
        <v>25.7</v>
      </c>
    </row>
    <row r="299" spans="1:82" s="19" customFormat="1" x14ac:dyDescent="0.25">
      <c r="A299" s="75" t="s">
        <v>92</v>
      </c>
      <c r="B299" s="76" t="s">
        <v>2118</v>
      </c>
      <c r="C299" s="75"/>
      <c r="D299" s="75"/>
      <c r="E299" s="75"/>
      <c r="F299" s="75"/>
      <c r="G299" s="75"/>
      <c r="H299" s="75"/>
      <c r="I299" s="116"/>
      <c r="J299" s="75">
        <v>54089</v>
      </c>
      <c r="K299" s="75" t="s">
        <v>91</v>
      </c>
      <c r="L299" s="99">
        <v>367.39386213195326</v>
      </c>
      <c r="M299" s="93">
        <v>13210</v>
      </c>
      <c r="N299" s="77">
        <v>35.955962691765095</v>
      </c>
      <c r="O299" s="93">
        <v>5482</v>
      </c>
      <c r="P299" s="77">
        <v>2.2200000000000002</v>
      </c>
      <c r="Q299" s="93">
        <v>12195</v>
      </c>
      <c r="R299" s="93">
        <v>491</v>
      </c>
      <c r="S299" s="93">
        <v>415</v>
      </c>
      <c r="T299" s="93">
        <v>512</v>
      </c>
      <c r="U299" s="93">
        <v>485</v>
      </c>
      <c r="V299" s="93">
        <v>408</v>
      </c>
      <c r="W299" s="93">
        <v>397</v>
      </c>
      <c r="X299" s="93">
        <v>526</v>
      </c>
      <c r="Y299" s="93">
        <v>247</v>
      </c>
      <c r="Z299" s="93">
        <v>252</v>
      </c>
      <c r="AA299" s="93">
        <v>384</v>
      </c>
      <c r="AB299" s="93">
        <v>422</v>
      </c>
      <c r="AC299" s="93">
        <v>472</v>
      </c>
      <c r="AD299" s="93">
        <v>225</v>
      </c>
      <c r="AE299" s="93">
        <v>94</v>
      </c>
      <c r="AF299" s="93">
        <v>125</v>
      </c>
      <c r="AG299" s="93">
        <v>27</v>
      </c>
      <c r="AH299" s="77">
        <v>25.866472090477927</v>
      </c>
      <c r="AI299" s="77">
        <v>16.289675300985042</v>
      </c>
      <c r="AJ299" s="77">
        <v>25.939438161255019</v>
      </c>
      <c r="AK299" s="77">
        <v>7.0047427946005101</v>
      </c>
      <c r="AL299" s="77">
        <v>24.899671652681505</v>
      </c>
      <c r="AM299" s="93">
        <v>20142</v>
      </c>
      <c r="AN299" s="93">
        <v>35218</v>
      </c>
      <c r="AO299" s="77">
        <v>63.498723093761399</v>
      </c>
      <c r="AP299" s="93">
        <v>5482</v>
      </c>
      <c r="AQ299" s="93">
        <v>2218</v>
      </c>
      <c r="AR299" s="93">
        <v>4055</v>
      </c>
      <c r="AS299" s="93">
        <v>1427</v>
      </c>
      <c r="AT299" s="93">
        <v>363</v>
      </c>
      <c r="AU299" s="93">
        <v>89</v>
      </c>
      <c r="AV299" s="93">
        <v>723</v>
      </c>
      <c r="AW299" s="93">
        <v>670</v>
      </c>
      <c r="AX299" s="93">
        <v>276</v>
      </c>
      <c r="AY299" s="93">
        <v>286</v>
      </c>
      <c r="AZ299" s="93">
        <v>709</v>
      </c>
      <c r="BA299" s="93">
        <v>171</v>
      </c>
      <c r="BB299" s="93">
        <v>97</v>
      </c>
      <c r="BC299" s="93">
        <v>560</v>
      </c>
      <c r="BD299" s="93">
        <v>87</v>
      </c>
      <c r="BE299" s="93">
        <v>108</v>
      </c>
      <c r="BF299" s="93">
        <v>943</v>
      </c>
      <c r="BG299" s="93">
        <v>0</v>
      </c>
      <c r="BH299" s="93">
        <v>0</v>
      </c>
      <c r="BI299" s="77">
        <v>22.145202480846407</v>
      </c>
      <c r="BJ299" s="105">
        <v>3.9</v>
      </c>
      <c r="BK299" s="105">
        <v>4.5999999999999996</v>
      </c>
      <c r="BL299" s="105">
        <v>5.5</v>
      </c>
      <c r="BM299" s="105">
        <v>4.5</v>
      </c>
      <c r="BN299" s="105">
        <v>4.4000000000000004</v>
      </c>
      <c r="BO299" s="105">
        <v>5.6</v>
      </c>
      <c r="BP299" s="105">
        <v>5.6</v>
      </c>
      <c r="BQ299" s="105">
        <v>7.6</v>
      </c>
      <c r="BR299" s="105">
        <v>5.2</v>
      </c>
      <c r="BS299" s="105">
        <v>6.6</v>
      </c>
      <c r="BT299" s="105">
        <v>7.2</v>
      </c>
      <c r="BU299" s="105">
        <v>8.1</v>
      </c>
      <c r="BV299" s="105">
        <v>8.6</v>
      </c>
      <c r="BW299" s="105">
        <v>7.6</v>
      </c>
      <c r="BX299" s="105">
        <v>4.7</v>
      </c>
      <c r="BY299" s="105">
        <v>4.7</v>
      </c>
      <c r="BZ299" s="105">
        <v>2.5</v>
      </c>
      <c r="CA299" s="105">
        <v>3</v>
      </c>
      <c r="CB299" s="105">
        <v>14</v>
      </c>
      <c r="CC299" s="105">
        <v>63.400000000000013</v>
      </c>
      <c r="CD299" s="105">
        <v>22.5</v>
      </c>
    </row>
    <row r="300" spans="1:82" s="82" customFormat="1" x14ac:dyDescent="0.25">
      <c r="A300" s="80" t="s">
        <v>2012</v>
      </c>
      <c r="B300" s="80" t="s">
        <v>2013</v>
      </c>
      <c r="C300" s="80" t="s">
        <v>2014</v>
      </c>
      <c r="D300" s="80" t="s">
        <v>956</v>
      </c>
      <c r="E300" s="80" t="s">
        <v>957</v>
      </c>
      <c r="F300" s="80" t="s">
        <v>542</v>
      </c>
      <c r="G300" s="80" t="s">
        <v>2015</v>
      </c>
      <c r="H300" s="80" t="s">
        <v>2016</v>
      </c>
      <c r="I300" s="114" t="s">
        <v>2016</v>
      </c>
      <c r="J300" s="80" t="s">
        <v>2111</v>
      </c>
      <c r="K300" s="80" t="s">
        <v>2111</v>
      </c>
      <c r="L300" s="97">
        <v>171.44489353917902</v>
      </c>
      <c r="M300" s="91">
        <v>11475</v>
      </c>
      <c r="N300" s="81">
        <v>66.931127332630084</v>
      </c>
      <c r="O300" s="91">
        <v>4345</v>
      </c>
      <c r="P300" s="81">
        <v>2.5643268124280785</v>
      </c>
      <c r="Q300" s="91">
        <v>11142</v>
      </c>
      <c r="R300" s="91">
        <v>289</v>
      </c>
      <c r="S300" s="91">
        <v>224</v>
      </c>
      <c r="T300" s="91">
        <v>316</v>
      </c>
      <c r="U300" s="91">
        <v>187</v>
      </c>
      <c r="V300" s="91">
        <v>131</v>
      </c>
      <c r="W300" s="91">
        <v>179</v>
      </c>
      <c r="X300" s="91">
        <v>192</v>
      </c>
      <c r="Y300" s="91">
        <v>203</v>
      </c>
      <c r="Z300" s="91">
        <v>179</v>
      </c>
      <c r="AA300" s="91">
        <v>366</v>
      </c>
      <c r="AB300" s="91">
        <v>569</v>
      </c>
      <c r="AC300" s="91">
        <v>740</v>
      </c>
      <c r="AD300" s="91">
        <v>267</v>
      </c>
      <c r="AE300" s="91">
        <v>242</v>
      </c>
      <c r="AF300" s="91">
        <v>168</v>
      </c>
      <c r="AG300" s="91">
        <v>93</v>
      </c>
      <c r="AH300" s="81">
        <v>19.079401611047182</v>
      </c>
      <c r="AI300" s="81">
        <v>7.3187571921749139</v>
      </c>
      <c r="AJ300" s="81">
        <v>17.330264672036826</v>
      </c>
      <c r="AK300" s="81">
        <v>8.4234752589182964</v>
      </c>
      <c r="AL300" s="81">
        <v>47.848101265822784</v>
      </c>
      <c r="AM300" s="91">
        <v>23683</v>
      </c>
      <c r="AN300" s="91">
        <v>45916</v>
      </c>
      <c r="AO300" s="81">
        <v>39.608745684695052</v>
      </c>
      <c r="AP300" s="91">
        <v>4345</v>
      </c>
      <c r="AQ300" s="91">
        <v>510</v>
      </c>
      <c r="AR300" s="91">
        <v>3636</v>
      </c>
      <c r="AS300" s="91">
        <v>709</v>
      </c>
      <c r="AT300" s="91">
        <v>109</v>
      </c>
      <c r="AU300" s="91">
        <v>133</v>
      </c>
      <c r="AV300" s="91">
        <v>462</v>
      </c>
      <c r="AW300" s="91">
        <v>233</v>
      </c>
      <c r="AX300" s="91">
        <v>101</v>
      </c>
      <c r="AY300" s="91">
        <v>128</v>
      </c>
      <c r="AZ300" s="91">
        <v>361</v>
      </c>
      <c r="BA300" s="91">
        <v>121</v>
      </c>
      <c r="BB300" s="91">
        <v>42</v>
      </c>
      <c r="BC300" s="91">
        <v>735</v>
      </c>
      <c r="BD300" s="91">
        <v>150</v>
      </c>
      <c r="BE300" s="91">
        <v>37</v>
      </c>
      <c r="BF300" s="91">
        <v>1321</v>
      </c>
      <c r="BG300" s="91">
        <v>116</v>
      </c>
      <c r="BH300" s="91">
        <v>21</v>
      </c>
      <c r="BI300" s="81">
        <v>15.880322209436134</v>
      </c>
      <c r="BJ300" s="103">
        <v>5.7</v>
      </c>
      <c r="BK300" s="103">
        <v>5.0999999999999996</v>
      </c>
      <c r="BL300" s="103">
        <v>6.3</v>
      </c>
      <c r="BM300" s="103">
        <v>4.9000000000000004</v>
      </c>
      <c r="BN300" s="103">
        <v>5.7</v>
      </c>
      <c r="BO300" s="103">
        <v>5.9</v>
      </c>
      <c r="BP300" s="103">
        <v>5.9</v>
      </c>
      <c r="BQ300" s="103">
        <v>6</v>
      </c>
      <c r="BR300" s="103">
        <v>6.9</v>
      </c>
      <c r="BS300" s="103">
        <v>7</v>
      </c>
      <c r="BT300" s="103">
        <v>7.4</v>
      </c>
      <c r="BU300" s="103">
        <v>6.4</v>
      </c>
      <c r="BV300" s="103">
        <v>8.3000000000000007</v>
      </c>
      <c r="BW300" s="103">
        <v>5.9</v>
      </c>
      <c r="BX300" s="103">
        <v>4.9000000000000004</v>
      </c>
      <c r="BY300" s="103">
        <v>2.8</v>
      </c>
      <c r="BZ300" s="103">
        <v>2.2000000000000002</v>
      </c>
      <c r="CA300" s="103">
        <v>2.7</v>
      </c>
      <c r="CB300" s="103">
        <v>17.100000000000001</v>
      </c>
      <c r="CC300" s="103">
        <v>64.399999999999991</v>
      </c>
      <c r="CD300" s="103">
        <v>18.5</v>
      </c>
    </row>
    <row r="301" spans="1:82" x14ac:dyDescent="0.25">
      <c r="A301" s="69" t="s">
        <v>953</v>
      </c>
      <c r="B301" s="69" t="s">
        <v>954</v>
      </c>
      <c r="C301" s="69" t="s">
        <v>955</v>
      </c>
      <c r="D301" s="69" t="s">
        <v>956</v>
      </c>
      <c r="E301" s="69" t="s">
        <v>957</v>
      </c>
      <c r="F301" s="69" t="s">
        <v>542</v>
      </c>
      <c r="G301" s="69" t="s">
        <v>958</v>
      </c>
      <c r="H301" s="69" t="s">
        <v>959</v>
      </c>
      <c r="I301" s="115" t="s">
        <v>959</v>
      </c>
      <c r="J301" s="69">
        <v>5427940</v>
      </c>
      <c r="K301" s="69" t="s">
        <v>181</v>
      </c>
      <c r="L301" s="98">
        <v>0.30469916522686674</v>
      </c>
      <c r="M301" s="92">
        <v>384</v>
      </c>
      <c r="N301" s="70">
        <v>1260.2594421750025</v>
      </c>
      <c r="O301" s="92">
        <v>141</v>
      </c>
      <c r="P301" s="70">
        <v>2.72</v>
      </c>
      <c r="Q301" s="92">
        <v>384</v>
      </c>
      <c r="R301" s="92">
        <v>10</v>
      </c>
      <c r="S301" s="92">
        <v>9</v>
      </c>
      <c r="T301" s="92">
        <v>17</v>
      </c>
      <c r="U301" s="92">
        <v>13</v>
      </c>
      <c r="V301" s="92">
        <v>13</v>
      </c>
      <c r="W301" s="92">
        <v>8</v>
      </c>
      <c r="X301" s="92">
        <v>7</v>
      </c>
      <c r="Y301" s="92">
        <v>3</v>
      </c>
      <c r="Z301" s="92">
        <v>0</v>
      </c>
      <c r="AA301" s="92">
        <v>12</v>
      </c>
      <c r="AB301" s="92">
        <v>10</v>
      </c>
      <c r="AC301" s="92">
        <v>20</v>
      </c>
      <c r="AD301" s="92">
        <v>10</v>
      </c>
      <c r="AE301" s="92">
        <v>1</v>
      </c>
      <c r="AF301" s="92">
        <v>8</v>
      </c>
      <c r="AG301" s="92">
        <v>0</v>
      </c>
      <c r="AH301" s="70">
        <v>25.531914893617021</v>
      </c>
      <c r="AI301" s="70">
        <v>18.439716312056735</v>
      </c>
      <c r="AJ301" s="70">
        <v>12.76595744680851</v>
      </c>
      <c r="AK301" s="70">
        <v>8.5106382978723403</v>
      </c>
      <c r="AL301" s="70">
        <v>34.751773049645394</v>
      </c>
      <c r="AM301" s="92">
        <v>21866</v>
      </c>
      <c r="AN301" s="92">
        <v>35313</v>
      </c>
      <c r="AO301" s="70">
        <v>56.737588652482273</v>
      </c>
      <c r="AP301" s="92">
        <v>141</v>
      </c>
      <c r="AQ301" s="92">
        <v>27</v>
      </c>
      <c r="AR301" s="92">
        <v>107</v>
      </c>
      <c r="AS301" s="92">
        <v>34</v>
      </c>
      <c r="AT301" s="92">
        <v>3</v>
      </c>
      <c r="AU301" s="92">
        <v>14</v>
      </c>
      <c r="AV301" s="92">
        <v>16</v>
      </c>
      <c r="AW301" s="92">
        <v>20</v>
      </c>
      <c r="AX301" s="92">
        <v>5</v>
      </c>
      <c r="AY301" s="92">
        <v>9</v>
      </c>
      <c r="AZ301" s="92">
        <v>10</v>
      </c>
      <c r="BA301" s="92">
        <v>0</v>
      </c>
      <c r="BB301" s="92">
        <v>0</v>
      </c>
      <c r="BC301" s="92">
        <v>22</v>
      </c>
      <c r="BD301" s="92">
        <v>0</v>
      </c>
      <c r="BE301" s="92">
        <v>0</v>
      </c>
      <c r="BF301" s="92">
        <v>37</v>
      </c>
      <c r="BG301" s="92">
        <v>0</v>
      </c>
      <c r="BH301" s="92">
        <v>0</v>
      </c>
      <c r="BI301" s="70">
        <v>17.730496453900709</v>
      </c>
      <c r="BJ301" s="104">
        <v>2.1</v>
      </c>
      <c r="BK301" s="104">
        <v>4.2</v>
      </c>
      <c r="BL301" s="104">
        <v>9.6</v>
      </c>
      <c r="BM301" s="104">
        <v>8.1</v>
      </c>
      <c r="BN301" s="104">
        <v>4.7</v>
      </c>
      <c r="BO301" s="104">
        <v>4.7</v>
      </c>
      <c r="BP301" s="104">
        <v>7.3</v>
      </c>
      <c r="BQ301" s="104">
        <v>4.2</v>
      </c>
      <c r="BR301" s="104">
        <v>4.9000000000000004</v>
      </c>
      <c r="BS301" s="104">
        <v>5.5</v>
      </c>
      <c r="BT301" s="104">
        <v>7.8</v>
      </c>
      <c r="BU301" s="104">
        <v>5.2</v>
      </c>
      <c r="BV301" s="104">
        <v>12.2</v>
      </c>
      <c r="BW301" s="104">
        <v>5.2</v>
      </c>
      <c r="BX301" s="104">
        <v>1.6</v>
      </c>
      <c r="BY301" s="104">
        <v>5.5</v>
      </c>
      <c r="BZ301" s="104">
        <v>2.1</v>
      </c>
      <c r="CA301" s="104">
        <v>5.2</v>
      </c>
      <c r="CB301" s="104">
        <v>15.9</v>
      </c>
      <c r="CC301" s="104">
        <v>64.599999999999994</v>
      </c>
      <c r="CD301" s="104">
        <v>19.600000000000001</v>
      </c>
    </row>
    <row r="302" spans="1:82" x14ac:dyDescent="0.25">
      <c r="A302" s="69" t="s">
        <v>1021</v>
      </c>
      <c r="B302" s="69" t="s">
        <v>1022</v>
      </c>
      <c r="C302" s="69" t="s">
        <v>1023</v>
      </c>
      <c r="D302" s="69" t="s">
        <v>956</v>
      </c>
      <c r="E302" s="69" t="s">
        <v>957</v>
      </c>
      <c r="F302" s="69" t="s">
        <v>542</v>
      </c>
      <c r="G302" s="69" t="s">
        <v>1024</v>
      </c>
      <c r="H302" s="69" t="s">
        <v>1025</v>
      </c>
      <c r="I302" s="115" t="s">
        <v>1025</v>
      </c>
      <c r="J302" s="69">
        <v>5432716</v>
      </c>
      <c r="K302" s="69" t="s">
        <v>193</v>
      </c>
      <c r="L302" s="98">
        <v>3.8010173947316641</v>
      </c>
      <c r="M302" s="92">
        <v>5118</v>
      </c>
      <c r="N302" s="70">
        <v>1346.4816043972114</v>
      </c>
      <c r="O302" s="92">
        <v>2130</v>
      </c>
      <c r="P302" s="70">
        <v>2.35</v>
      </c>
      <c r="Q302" s="92">
        <v>5013</v>
      </c>
      <c r="R302" s="92">
        <v>259</v>
      </c>
      <c r="S302" s="92">
        <v>147</v>
      </c>
      <c r="T302" s="92">
        <v>206</v>
      </c>
      <c r="U302" s="92">
        <v>206</v>
      </c>
      <c r="V302" s="92">
        <v>206</v>
      </c>
      <c r="W302" s="92">
        <v>171</v>
      </c>
      <c r="X302" s="92">
        <v>157</v>
      </c>
      <c r="Y302" s="92">
        <v>96</v>
      </c>
      <c r="Z302" s="92">
        <v>141</v>
      </c>
      <c r="AA302" s="92">
        <v>124</v>
      </c>
      <c r="AB302" s="92">
        <v>155</v>
      </c>
      <c r="AC302" s="92">
        <v>165</v>
      </c>
      <c r="AD302" s="92">
        <v>48</v>
      </c>
      <c r="AE302" s="92">
        <v>32</v>
      </c>
      <c r="AF302" s="92">
        <v>0</v>
      </c>
      <c r="AG302" s="92">
        <v>17</v>
      </c>
      <c r="AH302" s="70">
        <v>28.732394366197184</v>
      </c>
      <c r="AI302" s="70">
        <v>19.342723004694836</v>
      </c>
      <c r="AJ302" s="70">
        <v>26.525821596244132</v>
      </c>
      <c r="AK302" s="70">
        <v>5.8215962441314559</v>
      </c>
      <c r="AL302" s="70">
        <v>19.577464788732392</v>
      </c>
      <c r="AM302" s="92">
        <v>17738</v>
      </c>
      <c r="AN302" s="92">
        <v>31627</v>
      </c>
      <c r="AO302" s="70">
        <v>67.981220657276992</v>
      </c>
      <c r="AP302" s="92">
        <v>2130</v>
      </c>
      <c r="AQ302" s="92">
        <v>386</v>
      </c>
      <c r="AR302" s="92">
        <v>1454</v>
      </c>
      <c r="AS302" s="92">
        <v>676</v>
      </c>
      <c r="AT302" s="92">
        <v>54</v>
      </c>
      <c r="AU302" s="92">
        <v>271</v>
      </c>
      <c r="AV302" s="92">
        <v>238</v>
      </c>
      <c r="AW302" s="92">
        <v>203</v>
      </c>
      <c r="AX302" s="92">
        <v>271</v>
      </c>
      <c r="AY302" s="92">
        <v>109</v>
      </c>
      <c r="AZ302" s="92">
        <v>273</v>
      </c>
      <c r="BA302" s="92">
        <v>65</v>
      </c>
      <c r="BB302" s="92">
        <v>56</v>
      </c>
      <c r="BC302" s="92">
        <v>265</v>
      </c>
      <c r="BD302" s="92">
        <v>0</v>
      </c>
      <c r="BE302" s="92">
        <v>14</v>
      </c>
      <c r="BF302" s="92">
        <v>227</v>
      </c>
      <c r="BG302" s="92">
        <v>22</v>
      </c>
      <c r="BH302" s="92">
        <v>0</v>
      </c>
      <c r="BI302" s="70">
        <v>19.577464788732392</v>
      </c>
      <c r="BJ302" s="104">
        <v>4.3</v>
      </c>
      <c r="BK302" s="104">
        <v>5.0999999999999996</v>
      </c>
      <c r="BL302" s="104">
        <v>5.8</v>
      </c>
      <c r="BM302" s="104">
        <v>5.4</v>
      </c>
      <c r="BN302" s="104">
        <v>4.0999999999999996</v>
      </c>
      <c r="BO302" s="104">
        <v>7.6</v>
      </c>
      <c r="BP302" s="104">
        <v>6.7</v>
      </c>
      <c r="BQ302" s="104">
        <v>6.8</v>
      </c>
      <c r="BR302" s="104">
        <v>5.8</v>
      </c>
      <c r="BS302" s="104">
        <v>5.3</v>
      </c>
      <c r="BT302" s="104">
        <v>6.1</v>
      </c>
      <c r="BU302" s="104">
        <v>5.7</v>
      </c>
      <c r="BV302" s="104">
        <v>9.5</v>
      </c>
      <c r="BW302" s="104">
        <v>5.5</v>
      </c>
      <c r="BX302" s="104">
        <v>4.4000000000000004</v>
      </c>
      <c r="BY302" s="104">
        <v>3.8</v>
      </c>
      <c r="BZ302" s="104">
        <v>3.1</v>
      </c>
      <c r="CA302" s="104">
        <v>5</v>
      </c>
      <c r="CB302" s="104">
        <v>15.2</v>
      </c>
      <c r="CC302" s="104">
        <v>63</v>
      </c>
      <c r="CD302" s="104">
        <v>21.8</v>
      </c>
    </row>
    <row r="303" spans="1:82" s="19" customFormat="1" x14ac:dyDescent="0.25">
      <c r="A303" s="75" t="s">
        <v>94</v>
      </c>
      <c r="B303" s="76" t="s">
        <v>2118</v>
      </c>
      <c r="C303" s="75"/>
      <c r="D303" s="75"/>
      <c r="E303" s="75"/>
      <c r="F303" s="75"/>
      <c r="G303" s="75"/>
      <c r="H303" s="75"/>
      <c r="I303" s="116"/>
      <c r="J303" s="75">
        <v>54091</v>
      </c>
      <c r="K303" s="75" t="s">
        <v>93</v>
      </c>
      <c r="L303" s="99">
        <v>175.55061009913757</v>
      </c>
      <c r="M303" s="93">
        <v>16977</v>
      </c>
      <c r="N303" s="77">
        <v>96.70715465137198</v>
      </c>
      <c r="O303" s="93">
        <v>6616</v>
      </c>
      <c r="P303" s="77">
        <v>2.5</v>
      </c>
      <c r="Q303" s="93">
        <v>16539</v>
      </c>
      <c r="R303" s="93">
        <v>558</v>
      </c>
      <c r="S303" s="93">
        <v>380</v>
      </c>
      <c r="T303" s="93">
        <v>539</v>
      </c>
      <c r="U303" s="93">
        <v>406</v>
      </c>
      <c r="V303" s="93">
        <v>350</v>
      </c>
      <c r="W303" s="93">
        <v>358</v>
      </c>
      <c r="X303" s="93">
        <v>356</v>
      </c>
      <c r="Y303" s="93">
        <v>302</v>
      </c>
      <c r="Z303" s="93">
        <v>320</v>
      </c>
      <c r="AA303" s="93">
        <v>502</v>
      </c>
      <c r="AB303" s="93">
        <v>734</v>
      </c>
      <c r="AC303" s="93">
        <v>925</v>
      </c>
      <c r="AD303" s="93">
        <v>325</v>
      </c>
      <c r="AE303" s="93">
        <v>275</v>
      </c>
      <c r="AF303" s="93">
        <v>176</v>
      </c>
      <c r="AG303" s="93">
        <v>110</v>
      </c>
      <c r="AH303" s="77">
        <v>22.324667472793227</v>
      </c>
      <c r="AI303" s="77">
        <v>11.426844014510278</v>
      </c>
      <c r="AJ303" s="77">
        <v>20.19347037484885</v>
      </c>
      <c r="AK303" s="77">
        <v>7.5876662636033858</v>
      </c>
      <c r="AL303" s="77">
        <v>38.467351874244251</v>
      </c>
      <c r="AM303" s="93">
        <v>23683</v>
      </c>
      <c r="AN303" s="93">
        <v>45916</v>
      </c>
      <c r="AO303" s="77">
        <v>49.108222490931077</v>
      </c>
      <c r="AP303" s="93">
        <v>6616</v>
      </c>
      <c r="AQ303" s="93">
        <v>923</v>
      </c>
      <c r="AR303" s="93">
        <v>5197</v>
      </c>
      <c r="AS303" s="93">
        <v>1419</v>
      </c>
      <c r="AT303" s="93">
        <v>166</v>
      </c>
      <c r="AU303" s="93">
        <v>418</v>
      </c>
      <c r="AV303" s="93">
        <v>716</v>
      </c>
      <c r="AW303" s="93">
        <v>456</v>
      </c>
      <c r="AX303" s="93">
        <v>377</v>
      </c>
      <c r="AY303" s="93">
        <v>246</v>
      </c>
      <c r="AZ303" s="93">
        <v>644</v>
      </c>
      <c r="BA303" s="93">
        <v>186</v>
      </c>
      <c r="BB303" s="93">
        <v>98</v>
      </c>
      <c r="BC303" s="93">
        <v>1022</v>
      </c>
      <c r="BD303" s="93">
        <v>150</v>
      </c>
      <c r="BE303" s="93">
        <v>51</v>
      </c>
      <c r="BF303" s="93">
        <v>1585</v>
      </c>
      <c r="BG303" s="93">
        <v>138</v>
      </c>
      <c r="BH303" s="93">
        <v>21</v>
      </c>
      <c r="BI303" s="77">
        <v>17.110036275695283</v>
      </c>
      <c r="BJ303" s="105">
        <v>5.7</v>
      </c>
      <c r="BK303" s="105">
        <v>5.0999999999999996</v>
      </c>
      <c r="BL303" s="105">
        <v>6.3</v>
      </c>
      <c r="BM303" s="105">
        <v>4.9000000000000004</v>
      </c>
      <c r="BN303" s="105">
        <v>5.7</v>
      </c>
      <c r="BO303" s="105">
        <v>5.9</v>
      </c>
      <c r="BP303" s="105">
        <v>5.9</v>
      </c>
      <c r="BQ303" s="105">
        <v>6</v>
      </c>
      <c r="BR303" s="105">
        <v>6.9</v>
      </c>
      <c r="BS303" s="105">
        <v>7</v>
      </c>
      <c r="BT303" s="105">
        <v>7.4</v>
      </c>
      <c r="BU303" s="105">
        <v>6.4</v>
      </c>
      <c r="BV303" s="105">
        <v>8.3000000000000007</v>
      </c>
      <c r="BW303" s="105">
        <v>5.9</v>
      </c>
      <c r="BX303" s="105">
        <v>4.9000000000000004</v>
      </c>
      <c r="BY303" s="105">
        <v>2.8</v>
      </c>
      <c r="BZ303" s="105">
        <v>2.2000000000000002</v>
      </c>
      <c r="CA303" s="105">
        <v>2.7</v>
      </c>
      <c r="CB303" s="105">
        <v>17.100000000000001</v>
      </c>
      <c r="CC303" s="105">
        <v>64.399999999999991</v>
      </c>
      <c r="CD303" s="105">
        <v>18.5</v>
      </c>
    </row>
    <row r="304" spans="1:82" s="82" customFormat="1" x14ac:dyDescent="0.25">
      <c r="A304" s="80" t="s">
        <v>2092</v>
      </c>
      <c r="B304" s="80" t="s">
        <v>2093</v>
      </c>
      <c r="C304" s="80" t="s">
        <v>2094</v>
      </c>
      <c r="D304" s="80" t="s">
        <v>862</v>
      </c>
      <c r="E304" s="80" t="s">
        <v>863</v>
      </c>
      <c r="F304" s="80" t="s">
        <v>542</v>
      </c>
      <c r="G304" s="80" t="s">
        <v>2095</v>
      </c>
      <c r="H304" s="80" t="s">
        <v>2096</v>
      </c>
      <c r="I304" s="114" t="s">
        <v>2096</v>
      </c>
      <c r="J304" s="80" t="s">
        <v>2111</v>
      </c>
      <c r="K304" s="80" t="s">
        <v>2111</v>
      </c>
      <c r="L304" s="97">
        <v>413.98098635897281</v>
      </c>
      <c r="M304" s="91">
        <v>3647</v>
      </c>
      <c r="N304" s="81">
        <v>8.8095833387806834</v>
      </c>
      <c r="O304" s="91">
        <v>1522</v>
      </c>
      <c r="P304" s="81">
        <v>2.3409986859395531</v>
      </c>
      <c r="Q304" s="91">
        <v>3563</v>
      </c>
      <c r="R304" s="91">
        <v>77</v>
      </c>
      <c r="S304" s="91">
        <v>95</v>
      </c>
      <c r="T304" s="91">
        <v>59</v>
      </c>
      <c r="U304" s="91">
        <v>127</v>
      </c>
      <c r="V304" s="91">
        <v>110</v>
      </c>
      <c r="W304" s="91">
        <v>73</v>
      </c>
      <c r="X304" s="91">
        <v>108</v>
      </c>
      <c r="Y304" s="91">
        <v>53</v>
      </c>
      <c r="Z304" s="91">
        <v>111</v>
      </c>
      <c r="AA304" s="91">
        <v>113</v>
      </c>
      <c r="AB304" s="91">
        <v>180</v>
      </c>
      <c r="AC304" s="91">
        <v>231</v>
      </c>
      <c r="AD304" s="91">
        <v>110</v>
      </c>
      <c r="AE304" s="91">
        <v>53</v>
      </c>
      <c r="AF304" s="91">
        <v>19</v>
      </c>
      <c r="AG304" s="91">
        <v>3</v>
      </c>
      <c r="AH304" s="81">
        <v>15.177398160315375</v>
      </c>
      <c r="AI304" s="81">
        <v>15.571616294349541</v>
      </c>
      <c r="AJ304" s="81">
        <v>22.667542706964518</v>
      </c>
      <c r="AK304" s="81">
        <v>7.4244415243101187</v>
      </c>
      <c r="AL304" s="81">
        <v>39.159001314060447</v>
      </c>
      <c r="AM304" s="91">
        <v>22385</v>
      </c>
      <c r="AN304" s="91">
        <v>43294</v>
      </c>
      <c r="AO304" s="81">
        <v>46.123521681997367</v>
      </c>
      <c r="AP304" s="91">
        <v>1522</v>
      </c>
      <c r="AQ304" s="91">
        <v>1962</v>
      </c>
      <c r="AR304" s="91">
        <v>1316</v>
      </c>
      <c r="AS304" s="91">
        <v>206</v>
      </c>
      <c r="AT304" s="91">
        <v>33</v>
      </c>
      <c r="AU304" s="91">
        <v>57</v>
      </c>
      <c r="AV304" s="91">
        <v>113</v>
      </c>
      <c r="AW304" s="91">
        <v>159</v>
      </c>
      <c r="AX304" s="91">
        <v>53</v>
      </c>
      <c r="AY304" s="91">
        <v>55</v>
      </c>
      <c r="AZ304" s="91">
        <v>174</v>
      </c>
      <c r="BA304" s="91">
        <v>60</v>
      </c>
      <c r="BB304" s="91">
        <v>9</v>
      </c>
      <c r="BC304" s="91">
        <v>177</v>
      </c>
      <c r="BD304" s="91">
        <v>48</v>
      </c>
      <c r="BE304" s="91">
        <v>53</v>
      </c>
      <c r="BF304" s="91">
        <v>375</v>
      </c>
      <c r="BG304" s="91">
        <v>15</v>
      </c>
      <c r="BH304" s="91">
        <v>19</v>
      </c>
      <c r="BI304" s="81">
        <v>16.36005256241787</v>
      </c>
      <c r="BJ304" s="103">
        <v>4.5</v>
      </c>
      <c r="BK304" s="103">
        <v>3.3</v>
      </c>
      <c r="BL304" s="103">
        <v>5.9</v>
      </c>
      <c r="BM304" s="103">
        <v>5.9</v>
      </c>
      <c r="BN304" s="103">
        <v>5.6</v>
      </c>
      <c r="BO304" s="103">
        <v>4.5999999999999996</v>
      </c>
      <c r="BP304" s="103">
        <v>4.8</v>
      </c>
      <c r="BQ304" s="103">
        <v>4</v>
      </c>
      <c r="BR304" s="103">
        <v>6.8</v>
      </c>
      <c r="BS304" s="103">
        <v>6.8</v>
      </c>
      <c r="BT304" s="103">
        <v>7.8</v>
      </c>
      <c r="BU304" s="103">
        <v>8</v>
      </c>
      <c r="BV304" s="103">
        <v>7.9</v>
      </c>
      <c r="BW304" s="103">
        <v>7.6</v>
      </c>
      <c r="BX304" s="103">
        <v>6.3</v>
      </c>
      <c r="BY304" s="103">
        <v>3.9</v>
      </c>
      <c r="BZ304" s="103">
        <v>3.3</v>
      </c>
      <c r="CA304" s="103">
        <v>2.8</v>
      </c>
      <c r="CB304" s="103">
        <v>13.7</v>
      </c>
      <c r="CC304" s="103">
        <v>62.199999999999996</v>
      </c>
      <c r="CD304" s="103">
        <v>23.9</v>
      </c>
    </row>
    <row r="305" spans="1:82" x14ac:dyDescent="0.25">
      <c r="A305" s="69" t="s">
        <v>859</v>
      </c>
      <c r="B305" s="69" t="s">
        <v>860</v>
      </c>
      <c r="C305" s="69" t="s">
        <v>861</v>
      </c>
      <c r="D305" s="69" t="s">
        <v>862</v>
      </c>
      <c r="E305" s="69" t="s">
        <v>863</v>
      </c>
      <c r="F305" s="69" t="s">
        <v>542</v>
      </c>
      <c r="G305" s="69" t="s">
        <v>864</v>
      </c>
      <c r="H305" s="69" t="s">
        <v>865</v>
      </c>
      <c r="I305" s="115" t="s">
        <v>865</v>
      </c>
      <c r="J305" s="69">
        <v>5420428</v>
      </c>
      <c r="K305" s="69" t="s">
        <v>164</v>
      </c>
      <c r="L305" s="98">
        <v>1.9998284142481797</v>
      </c>
      <c r="M305" s="92">
        <v>700</v>
      </c>
      <c r="N305" s="70">
        <v>350.03003008293575</v>
      </c>
      <c r="O305" s="92">
        <v>310</v>
      </c>
      <c r="P305" s="70">
        <v>2.2599999999999998</v>
      </c>
      <c r="Q305" s="92">
        <v>700</v>
      </c>
      <c r="R305" s="92">
        <v>33</v>
      </c>
      <c r="S305" s="92">
        <v>34</v>
      </c>
      <c r="T305" s="92">
        <v>17</v>
      </c>
      <c r="U305" s="92">
        <v>21</v>
      </c>
      <c r="V305" s="92">
        <v>16</v>
      </c>
      <c r="W305" s="92">
        <v>15</v>
      </c>
      <c r="X305" s="92">
        <v>21</v>
      </c>
      <c r="Y305" s="92">
        <v>15</v>
      </c>
      <c r="Z305" s="92">
        <v>12</v>
      </c>
      <c r="AA305" s="92">
        <v>14</v>
      </c>
      <c r="AB305" s="92">
        <v>50</v>
      </c>
      <c r="AC305" s="92">
        <v>12</v>
      </c>
      <c r="AD305" s="92">
        <v>38</v>
      </c>
      <c r="AE305" s="92">
        <v>2</v>
      </c>
      <c r="AF305" s="92">
        <v>10</v>
      </c>
      <c r="AG305" s="92">
        <v>0</v>
      </c>
      <c r="AH305" s="70">
        <v>27.096774193548391</v>
      </c>
      <c r="AI305" s="70">
        <v>11.935483870967742</v>
      </c>
      <c r="AJ305" s="70">
        <v>20.322580645161288</v>
      </c>
      <c r="AK305" s="70">
        <v>4.5161290322580641</v>
      </c>
      <c r="AL305" s="70">
        <v>36.129032258064512</v>
      </c>
      <c r="AM305" s="92">
        <v>23297</v>
      </c>
      <c r="AN305" s="92">
        <v>39615</v>
      </c>
      <c r="AO305" s="70">
        <v>55.483870967741936</v>
      </c>
      <c r="AP305" s="92">
        <v>310</v>
      </c>
      <c r="AQ305" s="92">
        <v>152</v>
      </c>
      <c r="AR305" s="92">
        <v>228</v>
      </c>
      <c r="AS305" s="92">
        <v>82</v>
      </c>
      <c r="AT305" s="92">
        <v>4</v>
      </c>
      <c r="AU305" s="92">
        <v>16</v>
      </c>
      <c r="AV305" s="92">
        <v>44</v>
      </c>
      <c r="AW305" s="92">
        <v>29</v>
      </c>
      <c r="AX305" s="92">
        <v>16</v>
      </c>
      <c r="AY305" s="92">
        <v>7</v>
      </c>
      <c r="AZ305" s="92">
        <v>29</v>
      </c>
      <c r="BA305" s="92">
        <v>11</v>
      </c>
      <c r="BB305" s="92">
        <v>8</v>
      </c>
      <c r="BC305" s="92">
        <v>57</v>
      </c>
      <c r="BD305" s="92">
        <v>7</v>
      </c>
      <c r="BE305" s="92">
        <v>0</v>
      </c>
      <c r="BF305" s="92">
        <v>62</v>
      </c>
      <c r="BG305" s="92">
        <v>0</v>
      </c>
      <c r="BH305" s="92">
        <v>0</v>
      </c>
      <c r="BI305" s="70">
        <v>19.032258064516128</v>
      </c>
      <c r="BJ305" s="104">
        <v>3.3</v>
      </c>
      <c r="BK305" s="104">
        <v>6</v>
      </c>
      <c r="BL305" s="104">
        <v>5.9</v>
      </c>
      <c r="BM305" s="104">
        <v>6.7</v>
      </c>
      <c r="BN305" s="104">
        <v>3.6</v>
      </c>
      <c r="BO305" s="104">
        <v>2</v>
      </c>
      <c r="BP305" s="104">
        <v>4.7</v>
      </c>
      <c r="BQ305" s="104">
        <v>6</v>
      </c>
      <c r="BR305" s="104">
        <v>7.9</v>
      </c>
      <c r="BS305" s="104">
        <v>5.6</v>
      </c>
      <c r="BT305" s="104">
        <v>7.1</v>
      </c>
      <c r="BU305" s="104">
        <v>9.6</v>
      </c>
      <c r="BV305" s="104">
        <v>11.6</v>
      </c>
      <c r="BW305" s="104">
        <v>7.1</v>
      </c>
      <c r="BX305" s="104">
        <v>4.0999999999999996</v>
      </c>
      <c r="BY305" s="104">
        <v>3.1</v>
      </c>
      <c r="BZ305" s="104">
        <v>4</v>
      </c>
      <c r="CA305" s="104">
        <v>1.7</v>
      </c>
      <c r="CB305" s="104">
        <v>15.200000000000001</v>
      </c>
      <c r="CC305" s="104">
        <v>64.8</v>
      </c>
      <c r="CD305" s="104">
        <v>19.999999999999996</v>
      </c>
    </row>
    <row r="306" spans="1:82" x14ac:dyDescent="0.25">
      <c r="A306" s="69" t="s">
        <v>1043</v>
      </c>
      <c r="B306" s="69" t="s">
        <v>1044</v>
      </c>
      <c r="C306" s="69" t="s">
        <v>1045</v>
      </c>
      <c r="D306" s="69" t="s">
        <v>862</v>
      </c>
      <c r="E306" s="69" t="s">
        <v>863</v>
      </c>
      <c r="F306" s="69" t="s">
        <v>542</v>
      </c>
      <c r="G306" s="69" t="s">
        <v>1046</v>
      </c>
      <c r="H306" s="69" t="s">
        <v>1047</v>
      </c>
      <c r="I306" s="115" t="s">
        <v>1047</v>
      </c>
      <c r="J306" s="69">
        <v>5434492</v>
      </c>
      <c r="K306" s="69" t="s">
        <v>197</v>
      </c>
      <c r="L306" s="98">
        <v>0.25850411731225875</v>
      </c>
      <c r="M306" s="92">
        <v>245</v>
      </c>
      <c r="N306" s="70">
        <v>947.76053297461976</v>
      </c>
      <c r="O306" s="92">
        <v>121</v>
      </c>
      <c r="P306" s="70">
        <v>2.02</v>
      </c>
      <c r="Q306" s="92">
        <v>245</v>
      </c>
      <c r="R306" s="92">
        <v>21</v>
      </c>
      <c r="S306" s="92">
        <v>7</v>
      </c>
      <c r="T306" s="92">
        <v>10</v>
      </c>
      <c r="U306" s="92">
        <v>18</v>
      </c>
      <c r="V306" s="92">
        <v>16</v>
      </c>
      <c r="W306" s="92">
        <v>4</v>
      </c>
      <c r="X306" s="92">
        <v>3</v>
      </c>
      <c r="Y306" s="92">
        <v>3</v>
      </c>
      <c r="Z306" s="92">
        <v>5</v>
      </c>
      <c r="AA306" s="92">
        <v>6</v>
      </c>
      <c r="AB306" s="92">
        <v>10</v>
      </c>
      <c r="AC306" s="92">
        <v>8</v>
      </c>
      <c r="AD306" s="92">
        <v>5</v>
      </c>
      <c r="AE306" s="92">
        <v>3</v>
      </c>
      <c r="AF306" s="92">
        <v>2</v>
      </c>
      <c r="AG306" s="92">
        <v>0</v>
      </c>
      <c r="AH306" s="70">
        <v>31.404958677685951</v>
      </c>
      <c r="AI306" s="70">
        <v>28.099173553719009</v>
      </c>
      <c r="AJ306" s="70">
        <v>12.396694214876034</v>
      </c>
      <c r="AK306" s="70">
        <v>4.9586776859504136</v>
      </c>
      <c r="AL306" s="70">
        <v>23.140495867768596</v>
      </c>
      <c r="AM306" s="92">
        <v>18565</v>
      </c>
      <c r="AN306" s="92">
        <v>26250</v>
      </c>
      <c r="AO306" s="70">
        <v>67.768595041322314</v>
      </c>
      <c r="AP306" s="92">
        <v>121</v>
      </c>
      <c r="AQ306" s="92">
        <v>13</v>
      </c>
      <c r="AR306" s="92">
        <v>97</v>
      </c>
      <c r="AS306" s="92">
        <v>24</v>
      </c>
      <c r="AT306" s="92">
        <v>4</v>
      </c>
      <c r="AU306" s="92">
        <v>5</v>
      </c>
      <c r="AV306" s="92">
        <v>24</v>
      </c>
      <c r="AW306" s="92">
        <v>11</v>
      </c>
      <c r="AX306" s="92">
        <v>18</v>
      </c>
      <c r="AY306" s="92">
        <v>7</v>
      </c>
      <c r="AZ306" s="92">
        <v>8</v>
      </c>
      <c r="BA306" s="92">
        <v>3</v>
      </c>
      <c r="BB306" s="92">
        <v>0</v>
      </c>
      <c r="BC306" s="92">
        <v>16</v>
      </c>
      <c r="BD306" s="92">
        <v>0</v>
      </c>
      <c r="BE306" s="92">
        <v>0</v>
      </c>
      <c r="BF306" s="92">
        <v>16</v>
      </c>
      <c r="BG306" s="92">
        <v>2</v>
      </c>
      <c r="BH306" s="92">
        <v>0</v>
      </c>
      <c r="BI306" s="70">
        <v>25.619834710743799</v>
      </c>
      <c r="BJ306" s="104">
        <v>5.7</v>
      </c>
      <c r="BK306" s="104">
        <v>3.3</v>
      </c>
      <c r="BL306" s="104">
        <v>2.4</v>
      </c>
      <c r="BM306" s="104">
        <v>4.5</v>
      </c>
      <c r="BN306" s="104">
        <v>6.1</v>
      </c>
      <c r="BO306" s="104">
        <v>1.6</v>
      </c>
      <c r="BP306" s="104">
        <v>4.5</v>
      </c>
      <c r="BQ306" s="104">
        <v>4.0999999999999996</v>
      </c>
      <c r="BR306" s="104">
        <v>5.3</v>
      </c>
      <c r="BS306" s="104">
        <v>5.7</v>
      </c>
      <c r="BT306" s="104">
        <v>8.1999999999999993</v>
      </c>
      <c r="BU306" s="104">
        <v>9.8000000000000007</v>
      </c>
      <c r="BV306" s="104">
        <v>15.5</v>
      </c>
      <c r="BW306" s="104">
        <v>9.4</v>
      </c>
      <c r="BX306" s="104">
        <v>3.7</v>
      </c>
      <c r="BY306" s="104">
        <v>2.4</v>
      </c>
      <c r="BZ306" s="104">
        <v>4.0999999999999996</v>
      </c>
      <c r="CA306" s="104">
        <v>3.7</v>
      </c>
      <c r="CB306" s="104">
        <v>11.4</v>
      </c>
      <c r="CC306" s="104">
        <v>65.3</v>
      </c>
      <c r="CD306" s="104">
        <v>23.3</v>
      </c>
    </row>
    <row r="307" spans="1:82" x14ac:dyDescent="0.25">
      <c r="A307" s="69" t="s">
        <v>1094</v>
      </c>
      <c r="B307" s="69" t="s">
        <v>1095</v>
      </c>
      <c r="C307" s="69" t="s">
        <v>1096</v>
      </c>
      <c r="D307" s="69" t="s">
        <v>862</v>
      </c>
      <c r="E307" s="69" t="s">
        <v>863</v>
      </c>
      <c r="F307" s="69" t="s">
        <v>542</v>
      </c>
      <c r="G307" s="69" t="s">
        <v>1097</v>
      </c>
      <c r="H307" s="69" t="s">
        <v>1098</v>
      </c>
      <c r="I307" s="115" t="s">
        <v>1098</v>
      </c>
      <c r="J307" s="69">
        <v>5436460</v>
      </c>
      <c r="K307" s="69" t="s">
        <v>206</v>
      </c>
      <c r="L307" s="98">
        <v>0.42726772304229343</v>
      </c>
      <c r="M307" s="92">
        <v>289</v>
      </c>
      <c r="N307" s="70">
        <v>676.39090063302797</v>
      </c>
      <c r="O307" s="92">
        <v>110</v>
      </c>
      <c r="P307" s="70">
        <v>2.63</v>
      </c>
      <c r="Q307" s="92">
        <v>289</v>
      </c>
      <c r="R307" s="92">
        <v>8</v>
      </c>
      <c r="S307" s="92">
        <v>7</v>
      </c>
      <c r="T307" s="92">
        <v>3</v>
      </c>
      <c r="U307" s="92">
        <v>10</v>
      </c>
      <c r="V307" s="92">
        <v>9</v>
      </c>
      <c r="W307" s="92">
        <v>0</v>
      </c>
      <c r="X307" s="92">
        <v>9</v>
      </c>
      <c r="Y307" s="92">
        <v>5</v>
      </c>
      <c r="Z307" s="92">
        <v>10</v>
      </c>
      <c r="AA307" s="92">
        <v>2</v>
      </c>
      <c r="AB307" s="92">
        <v>9</v>
      </c>
      <c r="AC307" s="92">
        <v>26</v>
      </c>
      <c r="AD307" s="92">
        <v>5</v>
      </c>
      <c r="AE307" s="92">
        <v>0</v>
      </c>
      <c r="AF307" s="92">
        <v>5</v>
      </c>
      <c r="AG307" s="92">
        <v>2</v>
      </c>
      <c r="AH307" s="70">
        <v>16.363636363636363</v>
      </c>
      <c r="AI307" s="70">
        <v>17.272727272727273</v>
      </c>
      <c r="AJ307" s="70">
        <v>21.818181818181817</v>
      </c>
      <c r="AK307" s="70">
        <v>1.8181818181818181</v>
      </c>
      <c r="AL307" s="70">
        <v>42.727272727272727</v>
      </c>
      <c r="AM307" s="92">
        <v>23585</v>
      </c>
      <c r="AN307" s="92">
        <v>46667</v>
      </c>
      <c r="AO307" s="70">
        <v>46.36363636363636</v>
      </c>
      <c r="AP307" s="92">
        <v>110</v>
      </c>
      <c r="AQ307" s="92">
        <v>52</v>
      </c>
      <c r="AR307" s="92">
        <v>93</v>
      </c>
      <c r="AS307" s="92">
        <v>17</v>
      </c>
      <c r="AT307" s="92">
        <v>4</v>
      </c>
      <c r="AU307" s="92">
        <v>3</v>
      </c>
      <c r="AV307" s="92">
        <v>9</v>
      </c>
      <c r="AW307" s="92">
        <v>13</v>
      </c>
      <c r="AX307" s="92">
        <v>2</v>
      </c>
      <c r="AY307" s="92">
        <v>4</v>
      </c>
      <c r="AZ307" s="92">
        <v>21</v>
      </c>
      <c r="BA307" s="92">
        <v>3</v>
      </c>
      <c r="BB307" s="92">
        <v>0</v>
      </c>
      <c r="BC307" s="92">
        <v>8</v>
      </c>
      <c r="BD307" s="92">
        <v>3</v>
      </c>
      <c r="BE307" s="92">
        <v>0</v>
      </c>
      <c r="BF307" s="92">
        <v>36</v>
      </c>
      <c r="BG307" s="92">
        <v>0</v>
      </c>
      <c r="BH307" s="92">
        <v>2</v>
      </c>
      <c r="BI307" s="70">
        <v>13.636363636363635</v>
      </c>
      <c r="BJ307" s="104">
        <v>5.9</v>
      </c>
      <c r="BK307" s="104">
        <v>1.4</v>
      </c>
      <c r="BL307" s="104">
        <v>4.8</v>
      </c>
      <c r="BM307" s="104">
        <v>4.5</v>
      </c>
      <c r="BN307" s="104">
        <v>12.5</v>
      </c>
      <c r="BO307" s="104">
        <v>5.2</v>
      </c>
      <c r="BP307" s="104">
        <v>6.2</v>
      </c>
      <c r="BQ307" s="104">
        <v>5.2</v>
      </c>
      <c r="BR307" s="104">
        <v>4.2</v>
      </c>
      <c r="BS307" s="104">
        <v>10.7</v>
      </c>
      <c r="BT307" s="104">
        <v>6.2</v>
      </c>
      <c r="BU307" s="104">
        <v>5.9</v>
      </c>
      <c r="BV307" s="104">
        <v>7.6</v>
      </c>
      <c r="BW307" s="104">
        <v>8.3000000000000007</v>
      </c>
      <c r="BX307" s="104">
        <v>5.2</v>
      </c>
      <c r="BY307" s="104">
        <v>4.2</v>
      </c>
      <c r="BZ307" s="104">
        <v>2.1</v>
      </c>
      <c r="CA307" s="104">
        <v>0</v>
      </c>
      <c r="CB307" s="104">
        <v>12.100000000000001</v>
      </c>
      <c r="CC307" s="104">
        <v>68.2</v>
      </c>
      <c r="CD307" s="104">
        <v>19.8</v>
      </c>
    </row>
    <row r="308" spans="1:82" x14ac:dyDescent="0.25">
      <c r="A308" s="69" t="s">
        <v>1414</v>
      </c>
      <c r="B308" s="69" t="s">
        <v>1415</v>
      </c>
      <c r="C308" s="69" t="s">
        <v>1416</v>
      </c>
      <c r="D308" s="69" t="s">
        <v>862</v>
      </c>
      <c r="E308" s="69" t="s">
        <v>863</v>
      </c>
      <c r="F308" s="69" t="s">
        <v>542</v>
      </c>
      <c r="G308" s="69" t="s">
        <v>1417</v>
      </c>
      <c r="H308" s="69" t="s">
        <v>1418</v>
      </c>
      <c r="I308" s="115" t="s">
        <v>1418</v>
      </c>
      <c r="J308" s="69">
        <v>5462284</v>
      </c>
      <c r="K308" s="69" t="s">
        <v>266</v>
      </c>
      <c r="L308" s="98">
        <v>0.82648441272863904</v>
      </c>
      <c r="M308" s="92">
        <v>1546</v>
      </c>
      <c r="N308" s="70">
        <v>1870.5736928490637</v>
      </c>
      <c r="O308" s="92">
        <v>658</v>
      </c>
      <c r="P308" s="70">
        <v>2.35</v>
      </c>
      <c r="Q308" s="92">
        <v>1546</v>
      </c>
      <c r="R308" s="92">
        <v>122</v>
      </c>
      <c r="S308" s="92">
        <v>49</v>
      </c>
      <c r="T308" s="92">
        <v>32</v>
      </c>
      <c r="U308" s="92">
        <v>73</v>
      </c>
      <c r="V308" s="92">
        <v>23</v>
      </c>
      <c r="W308" s="92">
        <v>35</v>
      </c>
      <c r="X308" s="92">
        <v>21</v>
      </c>
      <c r="Y308" s="92">
        <v>41</v>
      </c>
      <c r="Z308" s="92">
        <v>24</v>
      </c>
      <c r="AA308" s="92">
        <v>63</v>
      </c>
      <c r="AB308" s="92">
        <v>52</v>
      </c>
      <c r="AC308" s="92">
        <v>68</v>
      </c>
      <c r="AD308" s="92">
        <v>20</v>
      </c>
      <c r="AE308" s="92">
        <v>31</v>
      </c>
      <c r="AF308" s="92">
        <v>4</v>
      </c>
      <c r="AG308" s="92">
        <v>0</v>
      </c>
      <c r="AH308" s="70">
        <v>30.851063829787233</v>
      </c>
      <c r="AI308" s="70">
        <v>14.589665653495439</v>
      </c>
      <c r="AJ308" s="70">
        <v>18.389057750759878</v>
      </c>
      <c r="AK308" s="70">
        <v>9.5744680851063837</v>
      </c>
      <c r="AL308" s="70">
        <v>26.595744680851062</v>
      </c>
      <c r="AM308" s="92">
        <v>19043</v>
      </c>
      <c r="AN308" s="92">
        <v>33864</v>
      </c>
      <c r="AO308" s="70">
        <v>60.182370820668694</v>
      </c>
      <c r="AP308" s="92">
        <v>658</v>
      </c>
      <c r="AQ308" s="92">
        <v>120</v>
      </c>
      <c r="AR308" s="92">
        <v>475</v>
      </c>
      <c r="AS308" s="92">
        <v>183</v>
      </c>
      <c r="AT308" s="92">
        <v>10</v>
      </c>
      <c r="AU308" s="92">
        <v>51</v>
      </c>
      <c r="AV308" s="92">
        <v>99</v>
      </c>
      <c r="AW308" s="92">
        <v>77</v>
      </c>
      <c r="AX308" s="92">
        <v>35</v>
      </c>
      <c r="AY308" s="92">
        <v>19</v>
      </c>
      <c r="AZ308" s="92">
        <v>63</v>
      </c>
      <c r="BA308" s="92">
        <v>14</v>
      </c>
      <c r="BB308" s="92">
        <v>4</v>
      </c>
      <c r="BC308" s="92">
        <v>91</v>
      </c>
      <c r="BD308" s="92">
        <v>16</v>
      </c>
      <c r="BE308" s="92">
        <v>8</v>
      </c>
      <c r="BF308" s="92">
        <v>116</v>
      </c>
      <c r="BG308" s="92">
        <v>7</v>
      </c>
      <c r="BH308" s="92">
        <v>0</v>
      </c>
      <c r="BI308" s="70">
        <v>19.756838905775076</v>
      </c>
      <c r="BJ308" s="104">
        <v>5.5</v>
      </c>
      <c r="BK308" s="104">
        <v>4.4000000000000004</v>
      </c>
      <c r="BL308" s="104">
        <v>6.4</v>
      </c>
      <c r="BM308" s="104">
        <v>6.1</v>
      </c>
      <c r="BN308" s="104">
        <v>10.3</v>
      </c>
      <c r="BO308" s="104">
        <v>3.3</v>
      </c>
      <c r="BP308" s="104">
        <v>6.3</v>
      </c>
      <c r="BQ308" s="104">
        <v>5</v>
      </c>
      <c r="BR308" s="104">
        <v>5.6</v>
      </c>
      <c r="BS308" s="104">
        <v>5.8</v>
      </c>
      <c r="BT308" s="104">
        <v>5.6</v>
      </c>
      <c r="BU308" s="104">
        <v>5.6</v>
      </c>
      <c r="BV308" s="104">
        <v>8.6</v>
      </c>
      <c r="BW308" s="104">
        <v>5</v>
      </c>
      <c r="BX308" s="104">
        <v>6.4</v>
      </c>
      <c r="BY308" s="104">
        <v>5.0999999999999996</v>
      </c>
      <c r="BZ308" s="104">
        <v>3.2</v>
      </c>
      <c r="CA308" s="104">
        <v>1.6</v>
      </c>
      <c r="CB308" s="104">
        <v>16.3</v>
      </c>
      <c r="CC308" s="104">
        <v>62.2</v>
      </c>
      <c r="CD308" s="104">
        <v>21.3</v>
      </c>
    </row>
    <row r="309" spans="1:82" x14ac:dyDescent="0.25">
      <c r="A309" s="69" t="s">
        <v>1667</v>
      </c>
      <c r="B309" s="69" t="s">
        <v>1668</v>
      </c>
      <c r="C309" s="69" t="s">
        <v>1669</v>
      </c>
      <c r="D309" s="69" t="s">
        <v>862</v>
      </c>
      <c r="E309" s="69" t="s">
        <v>863</v>
      </c>
      <c r="F309" s="69" t="s">
        <v>542</v>
      </c>
      <c r="G309" s="69" t="s">
        <v>1670</v>
      </c>
      <c r="H309" s="69" t="s">
        <v>1671</v>
      </c>
      <c r="I309" s="115" t="s">
        <v>1671</v>
      </c>
      <c r="J309" s="69">
        <v>5480020</v>
      </c>
      <c r="K309" s="69" t="s">
        <v>315</v>
      </c>
      <c r="L309" s="98">
        <v>3.5262748671375328</v>
      </c>
      <c r="M309" s="92">
        <v>608</v>
      </c>
      <c r="N309" s="70">
        <v>172.41991135352032</v>
      </c>
      <c r="O309" s="92">
        <v>230</v>
      </c>
      <c r="P309" s="70">
        <v>2.2400000000000002</v>
      </c>
      <c r="Q309" s="92">
        <v>515</v>
      </c>
      <c r="R309" s="92">
        <v>20</v>
      </c>
      <c r="S309" s="92">
        <v>8</v>
      </c>
      <c r="T309" s="92">
        <v>33</v>
      </c>
      <c r="U309" s="92">
        <v>11</v>
      </c>
      <c r="V309" s="92">
        <v>24</v>
      </c>
      <c r="W309" s="92">
        <v>15</v>
      </c>
      <c r="X309" s="92">
        <v>9</v>
      </c>
      <c r="Y309" s="92">
        <v>3</v>
      </c>
      <c r="Z309" s="92">
        <v>13</v>
      </c>
      <c r="AA309" s="92">
        <v>27</v>
      </c>
      <c r="AB309" s="92">
        <v>34</v>
      </c>
      <c r="AC309" s="92">
        <v>14</v>
      </c>
      <c r="AD309" s="92">
        <v>6</v>
      </c>
      <c r="AE309" s="92">
        <v>5</v>
      </c>
      <c r="AF309" s="92">
        <v>0</v>
      </c>
      <c r="AG309" s="92">
        <v>8</v>
      </c>
      <c r="AH309" s="70">
        <v>26.521739130434785</v>
      </c>
      <c r="AI309" s="70">
        <v>15.217391304347828</v>
      </c>
      <c r="AJ309" s="70">
        <v>17.391304347826086</v>
      </c>
      <c r="AK309" s="70">
        <v>11.739130434782609</v>
      </c>
      <c r="AL309" s="70">
        <v>29.130434782608695</v>
      </c>
      <c r="AM309" s="92">
        <v>19652</v>
      </c>
      <c r="AN309" s="92">
        <v>37917</v>
      </c>
      <c r="AO309" s="70">
        <v>53.478260869565219</v>
      </c>
      <c r="AP309" s="92">
        <v>230</v>
      </c>
      <c r="AQ309" s="92">
        <v>122</v>
      </c>
      <c r="AR309" s="92">
        <v>179</v>
      </c>
      <c r="AS309" s="92">
        <v>51</v>
      </c>
      <c r="AT309" s="92">
        <v>21</v>
      </c>
      <c r="AU309" s="92">
        <v>11</v>
      </c>
      <c r="AV309" s="92">
        <v>25</v>
      </c>
      <c r="AW309" s="92">
        <v>31</v>
      </c>
      <c r="AX309" s="92">
        <v>0</v>
      </c>
      <c r="AY309" s="92">
        <v>19</v>
      </c>
      <c r="AZ309" s="92">
        <v>16</v>
      </c>
      <c r="BA309" s="92">
        <v>9</v>
      </c>
      <c r="BB309" s="92">
        <v>0</v>
      </c>
      <c r="BC309" s="92">
        <v>59</v>
      </c>
      <c r="BD309" s="92">
        <v>2</v>
      </c>
      <c r="BE309" s="92">
        <v>0</v>
      </c>
      <c r="BF309" s="92">
        <v>30</v>
      </c>
      <c r="BG309" s="92">
        <v>3</v>
      </c>
      <c r="BH309" s="92">
        <v>0</v>
      </c>
      <c r="BI309" s="70">
        <v>19.130434782608695</v>
      </c>
      <c r="BJ309" s="104">
        <v>5.6</v>
      </c>
      <c r="BK309" s="104">
        <v>2.8</v>
      </c>
      <c r="BL309" s="104">
        <v>3.8</v>
      </c>
      <c r="BM309" s="104">
        <v>2.2999999999999998</v>
      </c>
      <c r="BN309" s="104">
        <v>2.5</v>
      </c>
      <c r="BO309" s="104">
        <v>5.4</v>
      </c>
      <c r="BP309" s="104">
        <v>4.9000000000000004</v>
      </c>
      <c r="BQ309" s="104">
        <v>3.5</v>
      </c>
      <c r="BR309" s="104">
        <v>3.6</v>
      </c>
      <c r="BS309" s="104">
        <v>4.8</v>
      </c>
      <c r="BT309" s="104">
        <v>8.6999999999999993</v>
      </c>
      <c r="BU309" s="104">
        <v>4.3</v>
      </c>
      <c r="BV309" s="104">
        <v>11.2</v>
      </c>
      <c r="BW309" s="104">
        <v>9</v>
      </c>
      <c r="BX309" s="104">
        <v>6.4</v>
      </c>
      <c r="BY309" s="104">
        <v>8.1999999999999993</v>
      </c>
      <c r="BZ309" s="104">
        <v>5.0999999999999996</v>
      </c>
      <c r="CA309" s="104">
        <v>7.9</v>
      </c>
      <c r="CB309" s="104">
        <v>12.2</v>
      </c>
      <c r="CC309" s="104">
        <v>51.2</v>
      </c>
      <c r="CD309" s="104">
        <v>36.6</v>
      </c>
    </row>
    <row r="310" spans="1:82" s="19" customFormat="1" x14ac:dyDescent="0.25">
      <c r="A310" s="75" t="s">
        <v>96</v>
      </c>
      <c r="B310" s="76" t="s">
        <v>2118</v>
      </c>
      <c r="C310" s="75"/>
      <c r="D310" s="75"/>
      <c r="E310" s="75"/>
      <c r="F310" s="75"/>
      <c r="G310" s="75"/>
      <c r="H310" s="75"/>
      <c r="I310" s="116"/>
      <c r="J310" s="75">
        <v>54093</v>
      </c>
      <c r="K310" s="75" t="s">
        <v>95</v>
      </c>
      <c r="L310" s="99">
        <v>421.01934589344171</v>
      </c>
      <c r="M310" s="93">
        <v>7035</v>
      </c>
      <c r="N310" s="77">
        <v>16.709445940236034</v>
      </c>
      <c r="O310" s="93">
        <v>2951</v>
      </c>
      <c r="P310" s="77">
        <v>2.3199999999999998</v>
      </c>
      <c r="Q310" s="93">
        <v>6858</v>
      </c>
      <c r="R310" s="93">
        <v>281</v>
      </c>
      <c r="S310" s="93">
        <v>200</v>
      </c>
      <c r="T310" s="93">
        <v>154</v>
      </c>
      <c r="U310" s="93">
        <v>260</v>
      </c>
      <c r="V310" s="93">
        <v>198</v>
      </c>
      <c r="W310" s="93">
        <v>142</v>
      </c>
      <c r="X310" s="93">
        <v>171</v>
      </c>
      <c r="Y310" s="93">
        <v>120</v>
      </c>
      <c r="Z310" s="93">
        <v>175</v>
      </c>
      <c r="AA310" s="93">
        <v>225</v>
      </c>
      <c r="AB310" s="93">
        <v>335</v>
      </c>
      <c r="AC310" s="93">
        <v>359</v>
      </c>
      <c r="AD310" s="93">
        <v>184</v>
      </c>
      <c r="AE310" s="93">
        <v>94</v>
      </c>
      <c r="AF310" s="93">
        <v>40</v>
      </c>
      <c r="AG310" s="93">
        <v>13</v>
      </c>
      <c r="AH310" s="77">
        <v>21.518129447644867</v>
      </c>
      <c r="AI310" s="77">
        <v>15.520162656726534</v>
      </c>
      <c r="AJ310" s="77">
        <v>20.603185360894614</v>
      </c>
      <c r="AK310" s="77">
        <v>7.6245340562521173</v>
      </c>
      <c r="AL310" s="77">
        <v>34.733988478481869</v>
      </c>
      <c r="AM310" s="93">
        <v>22385</v>
      </c>
      <c r="AN310" s="93">
        <v>43294</v>
      </c>
      <c r="AO310" s="77">
        <v>51.711284310403251</v>
      </c>
      <c r="AP310" s="93">
        <v>2951</v>
      </c>
      <c r="AQ310" s="93">
        <v>2421</v>
      </c>
      <c r="AR310" s="93">
        <v>2388</v>
      </c>
      <c r="AS310" s="93">
        <v>563</v>
      </c>
      <c r="AT310" s="93">
        <v>76</v>
      </c>
      <c r="AU310" s="93">
        <v>143</v>
      </c>
      <c r="AV310" s="93">
        <v>314</v>
      </c>
      <c r="AW310" s="93">
        <v>320</v>
      </c>
      <c r="AX310" s="93">
        <v>124</v>
      </c>
      <c r="AY310" s="93">
        <v>111</v>
      </c>
      <c r="AZ310" s="93">
        <v>311</v>
      </c>
      <c r="BA310" s="93">
        <v>100</v>
      </c>
      <c r="BB310" s="93">
        <v>21</v>
      </c>
      <c r="BC310" s="93">
        <v>408</v>
      </c>
      <c r="BD310" s="93">
        <v>76</v>
      </c>
      <c r="BE310" s="93">
        <v>61</v>
      </c>
      <c r="BF310" s="93">
        <v>635</v>
      </c>
      <c r="BG310" s="93">
        <v>27</v>
      </c>
      <c r="BH310" s="93">
        <v>21</v>
      </c>
      <c r="BI310" s="77">
        <v>17.892239918671638</v>
      </c>
      <c r="BJ310" s="105">
        <v>4.5</v>
      </c>
      <c r="BK310" s="105">
        <v>3.3</v>
      </c>
      <c r="BL310" s="105">
        <v>5.9</v>
      </c>
      <c r="BM310" s="105">
        <v>5.9</v>
      </c>
      <c r="BN310" s="105">
        <v>5.6</v>
      </c>
      <c r="BO310" s="105">
        <v>4.5999999999999996</v>
      </c>
      <c r="BP310" s="105">
        <v>4.8</v>
      </c>
      <c r="BQ310" s="105">
        <v>4</v>
      </c>
      <c r="BR310" s="105">
        <v>6.8</v>
      </c>
      <c r="BS310" s="105">
        <v>6.8</v>
      </c>
      <c r="BT310" s="105">
        <v>7.8</v>
      </c>
      <c r="BU310" s="105">
        <v>8</v>
      </c>
      <c r="BV310" s="105">
        <v>7.9</v>
      </c>
      <c r="BW310" s="105">
        <v>7.6</v>
      </c>
      <c r="BX310" s="105">
        <v>6.3</v>
      </c>
      <c r="BY310" s="105">
        <v>3.9</v>
      </c>
      <c r="BZ310" s="105">
        <v>3.3</v>
      </c>
      <c r="CA310" s="105">
        <v>2.8</v>
      </c>
      <c r="CB310" s="105">
        <v>13.7</v>
      </c>
      <c r="CC310" s="105">
        <v>62.199999999999996</v>
      </c>
      <c r="CD310" s="105">
        <v>23.9</v>
      </c>
    </row>
    <row r="311" spans="1:82" s="82" customFormat="1" x14ac:dyDescent="0.25">
      <c r="A311" s="80" t="s">
        <v>2067</v>
      </c>
      <c r="B311" s="80" t="s">
        <v>2068</v>
      </c>
      <c r="C311" s="80" t="s">
        <v>2069</v>
      </c>
      <c r="D311" s="80" t="s">
        <v>980</v>
      </c>
      <c r="E311" s="80" t="s">
        <v>981</v>
      </c>
      <c r="F311" s="80" t="s">
        <v>542</v>
      </c>
      <c r="G311" s="80" t="s">
        <v>2070</v>
      </c>
      <c r="H311" s="80" t="s">
        <v>2071</v>
      </c>
      <c r="I311" s="114" t="s">
        <v>2071</v>
      </c>
      <c r="J311" s="80" t="s">
        <v>2111</v>
      </c>
      <c r="K311" s="80" t="s">
        <v>2111</v>
      </c>
      <c r="L311" s="97">
        <v>259.18749926599878</v>
      </c>
      <c r="M311" s="91">
        <v>5473</v>
      </c>
      <c r="N311" s="81">
        <v>21.115987520614077</v>
      </c>
      <c r="O311" s="91">
        <v>2187</v>
      </c>
      <c r="P311" s="81">
        <v>2.4737082761774118</v>
      </c>
      <c r="Q311" s="91">
        <v>5410</v>
      </c>
      <c r="R311" s="91">
        <v>114</v>
      </c>
      <c r="S311" s="91">
        <v>146</v>
      </c>
      <c r="T311" s="91">
        <v>144</v>
      </c>
      <c r="U311" s="91">
        <v>145</v>
      </c>
      <c r="V311" s="91">
        <v>225</v>
      </c>
      <c r="W311" s="91">
        <v>89</v>
      </c>
      <c r="X311" s="91">
        <v>124</v>
      </c>
      <c r="Y311" s="91">
        <v>77</v>
      </c>
      <c r="Z311" s="91">
        <v>125</v>
      </c>
      <c r="AA311" s="91">
        <v>215</v>
      </c>
      <c r="AB311" s="91">
        <v>169</v>
      </c>
      <c r="AC311" s="91">
        <v>247</v>
      </c>
      <c r="AD311" s="91">
        <v>211</v>
      </c>
      <c r="AE311" s="91">
        <v>107</v>
      </c>
      <c r="AF311" s="91">
        <v>3</v>
      </c>
      <c r="AG311" s="91">
        <v>46</v>
      </c>
      <c r="AH311" s="81">
        <v>18.472793781435755</v>
      </c>
      <c r="AI311" s="81">
        <v>16.918152720621858</v>
      </c>
      <c r="AJ311" s="81">
        <v>18.975765889346135</v>
      </c>
      <c r="AK311" s="81">
        <v>9.8308184727937817</v>
      </c>
      <c r="AL311" s="81">
        <v>35.802469135802468</v>
      </c>
      <c r="AM311" s="91">
        <v>24599</v>
      </c>
      <c r="AN311" s="91">
        <v>40902</v>
      </c>
      <c r="AO311" s="81">
        <v>48.651120256058526</v>
      </c>
      <c r="AP311" s="91">
        <v>2187</v>
      </c>
      <c r="AQ311" s="91">
        <v>1151</v>
      </c>
      <c r="AR311" s="91">
        <v>1811</v>
      </c>
      <c r="AS311" s="91">
        <v>376</v>
      </c>
      <c r="AT311" s="91">
        <v>101</v>
      </c>
      <c r="AU311" s="91">
        <v>57</v>
      </c>
      <c r="AV311" s="91">
        <v>147</v>
      </c>
      <c r="AW311" s="91">
        <v>271</v>
      </c>
      <c r="AX311" s="91">
        <v>70</v>
      </c>
      <c r="AY311" s="91">
        <v>78</v>
      </c>
      <c r="AZ311" s="91">
        <v>216</v>
      </c>
      <c r="BA311" s="91">
        <v>33</v>
      </c>
      <c r="BB311" s="91">
        <v>23</v>
      </c>
      <c r="BC311" s="91">
        <v>360</v>
      </c>
      <c r="BD311" s="91">
        <v>12</v>
      </c>
      <c r="BE311" s="91">
        <v>7</v>
      </c>
      <c r="BF311" s="91">
        <v>534</v>
      </c>
      <c r="BG311" s="91">
        <v>61</v>
      </c>
      <c r="BH311" s="91">
        <v>5</v>
      </c>
      <c r="BI311" s="81">
        <v>11.888431641518062</v>
      </c>
      <c r="BJ311" s="103">
        <v>5.3</v>
      </c>
      <c r="BK311" s="103">
        <v>5.4</v>
      </c>
      <c r="BL311" s="103">
        <v>5.5</v>
      </c>
      <c r="BM311" s="103">
        <v>5.6</v>
      </c>
      <c r="BN311" s="103">
        <v>5.4</v>
      </c>
      <c r="BO311" s="103">
        <v>4.9000000000000004</v>
      </c>
      <c r="BP311" s="103">
        <v>4.5999999999999996</v>
      </c>
      <c r="BQ311" s="103">
        <v>6</v>
      </c>
      <c r="BR311" s="103">
        <v>5.6</v>
      </c>
      <c r="BS311" s="103">
        <v>7.1</v>
      </c>
      <c r="BT311" s="103">
        <v>7.5</v>
      </c>
      <c r="BU311" s="103">
        <v>8.6999999999999993</v>
      </c>
      <c r="BV311" s="103">
        <v>7.8</v>
      </c>
      <c r="BW311" s="103">
        <v>7.3</v>
      </c>
      <c r="BX311" s="103">
        <v>4.5999999999999996</v>
      </c>
      <c r="BY311" s="103">
        <v>3.3</v>
      </c>
      <c r="BZ311" s="103">
        <v>3.2</v>
      </c>
      <c r="CA311" s="103">
        <v>2.2000000000000002</v>
      </c>
      <c r="CB311" s="103">
        <v>16.2</v>
      </c>
      <c r="CC311" s="103">
        <v>63.2</v>
      </c>
      <c r="CD311" s="103">
        <v>20.599999999999998</v>
      </c>
    </row>
    <row r="312" spans="1:82" x14ac:dyDescent="0.25">
      <c r="A312" s="69" t="s">
        <v>977</v>
      </c>
      <c r="B312" s="69" t="s">
        <v>978</v>
      </c>
      <c r="C312" s="69" t="s">
        <v>979</v>
      </c>
      <c r="D312" s="69" t="s">
        <v>980</v>
      </c>
      <c r="E312" s="69" t="s">
        <v>981</v>
      </c>
      <c r="F312" s="69" t="s">
        <v>542</v>
      </c>
      <c r="G312" s="69" t="s">
        <v>982</v>
      </c>
      <c r="H312" s="69" t="s">
        <v>983</v>
      </c>
      <c r="I312" s="115" t="s">
        <v>983</v>
      </c>
      <c r="J312" s="69">
        <v>5429404</v>
      </c>
      <c r="K312" s="69" t="s">
        <v>185</v>
      </c>
      <c r="L312" s="98">
        <v>0.10088221067740284</v>
      </c>
      <c r="M312" s="92">
        <v>123</v>
      </c>
      <c r="N312" s="70">
        <v>1219.2437018784665</v>
      </c>
      <c r="O312" s="92">
        <v>48</v>
      </c>
      <c r="P312" s="70">
        <v>2.56</v>
      </c>
      <c r="Q312" s="92">
        <v>123</v>
      </c>
      <c r="R312" s="92">
        <v>9</v>
      </c>
      <c r="S312" s="92">
        <v>8</v>
      </c>
      <c r="T312" s="92">
        <v>2</v>
      </c>
      <c r="U312" s="92">
        <v>8</v>
      </c>
      <c r="V312" s="92">
        <v>3</v>
      </c>
      <c r="W312" s="92">
        <v>7</v>
      </c>
      <c r="X312" s="92">
        <v>0</v>
      </c>
      <c r="Y312" s="92">
        <v>0</v>
      </c>
      <c r="Z312" s="92">
        <v>4</v>
      </c>
      <c r="AA312" s="92">
        <v>0</v>
      </c>
      <c r="AB312" s="92">
        <v>4</v>
      </c>
      <c r="AC312" s="92">
        <v>3</v>
      </c>
      <c r="AD312" s="92">
        <v>0</v>
      </c>
      <c r="AE312" s="92">
        <v>0</v>
      </c>
      <c r="AF312" s="92">
        <v>0</v>
      </c>
      <c r="AG312" s="92">
        <v>0</v>
      </c>
      <c r="AH312" s="70">
        <v>39.583333333333329</v>
      </c>
      <c r="AI312" s="70">
        <v>22.916666666666664</v>
      </c>
      <c r="AJ312" s="70">
        <v>22.916666666666664</v>
      </c>
      <c r="AK312" s="70">
        <v>0</v>
      </c>
      <c r="AL312" s="70">
        <v>14.583333333333334</v>
      </c>
      <c r="AM312" s="92">
        <v>11730</v>
      </c>
      <c r="AN312" s="92">
        <v>23500</v>
      </c>
      <c r="AO312" s="70">
        <v>77.083333333333343</v>
      </c>
      <c r="AP312" s="92">
        <v>48</v>
      </c>
      <c r="AQ312" s="92">
        <v>32</v>
      </c>
      <c r="AR312" s="92">
        <v>31</v>
      </c>
      <c r="AS312" s="92">
        <v>17</v>
      </c>
      <c r="AT312" s="92">
        <v>1</v>
      </c>
      <c r="AU312" s="92">
        <v>5</v>
      </c>
      <c r="AV312" s="92">
        <v>6</v>
      </c>
      <c r="AW312" s="92">
        <v>5</v>
      </c>
      <c r="AX312" s="92">
        <v>5</v>
      </c>
      <c r="AY312" s="92">
        <v>8</v>
      </c>
      <c r="AZ312" s="92">
        <v>4</v>
      </c>
      <c r="BA312" s="92">
        <v>0</v>
      </c>
      <c r="BB312" s="92">
        <v>0</v>
      </c>
      <c r="BC312" s="92">
        <v>4</v>
      </c>
      <c r="BD312" s="92">
        <v>0</v>
      </c>
      <c r="BE312" s="92">
        <v>0</v>
      </c>
      <c r="BF312" s="92">
        <v>3</v>
      </c>
      <c r="BG312" s="92">
        <v>0</v>
      </c>
      <c r="BH312" s="92">
        <v>0</v>
      </c>
      <c r="BI312" s="70">
        <v>29.166666666666668</v>
      </c>
      <c r="BJ312" s="104">
        <v>8.1</v>
      </c>
      <c r="BK312" s="104">
        <v>13.8</v>
      </c>
      <c r="BL312" s="104">
        <v>6.5</v>
      </c>
      <c r="BM312" s="104">
        <v>0</v>
      </c>
      <c r="BN312" s="104">
        <v>3.3</v>
      </c>
      <c r="BO312" s="104">
        <v>18.7</v>
      </c>
      <c r="BP312" s="104">
        <v>0</v>
      </c>
      <c r="BQ312" s="104">
        <v>3.3</v>
      </c>
      <c r="BR312" s="104">
        <v>17.899999999999999</v>
      </c>
      <c r="BS312" s="104">
        <v>2.4</v>
      </c>
      <c r="BT312" s="104">
        <v>2.4</v>
      </c>
      <c r="BU312" s="104">
        <v>8.9</v>
      </c>
      <c r="BV312" s="104">
        <v>6.5</v>
      </c>
      <c r="BW312" s="104">
        <v>3.3</v>
      </c>
      <c r="BX312" s="104">
        <v>1.6</v>
      </c>
      <c r="BY312" s="104">
        <v>0</v>
      </c>
      <c r="BZ312" s="104">
        <v>3.3</v>
      </c>
      <c r="CA312" s="104">
        <v>0</v>
      </c>
      <c r="CB312" s="104">
        <v>28.4</v>
      </c>
      <c r="CC312" s="104">
        <v>63.4</v>
      </c>
      <c r="CD312" s="104">
        <v>8.1999999999999993</v>
      </c>
    </row>
    <row r="313" spans="1:82" x14ac:dyDescent="0.25">
      <c r="A313" s="69" t="s">
        <v>1277</v>
      </c>
      <c r="B313" s="69" t="s">
        <v>1278</v>
      </c>
      <c r="C313" s="69" t="s">
        <v>1279</v>
      </c>
      <c r="D313" s="69" t="s">
        <v>980</v>
      </c>
      <c r="E313" s="69" t="s">
        <v>981</v>
      </c>
      <c r="F313" s="69" t="s">
        <v>542</v>
      </c>
      <c r="G313" s="69" t="s">
        <v>1280</v>
      </c>
      <c r="H313" s="69" t="s">
        <v>1281</v>
      </c>
      <c r="I313" s="115" t="s">
        <v>1281</v>
      </c>
      <c r="J313" s="69">
        <v>5453572</v>
      </c>
      <c r="K313" s="69" t="s">
        <v>241</v>
      </c>
      <c r="L313" s="98">
        <v>0.37720735616695195</v>
      </c>
      <c r="M313" s="92">
        <v>715</v>
      </c>
      <c r="N313" s="70">
        <v>1895.5091630915624</v>
      </c>
      <c r="O313" s="92">
        <v>319</v>
      </c>
      <c r="P313" s="70">
        <v>2.17</v>
      </c>
      <c r="Q313" s="92">
        <v>693</v>
      </c>
      <c r="R313" s="92">
        <v>47</v>
      </c>
      <c r="S313" s="92">
        <v>21</v>
      </c>
      <c r="T313" s="92">
        <v>33</v>
      </c>
      <c r="U313" s="92">
        <v>21</v>
      </c>
      <c r="V313" s="92">
        <v>24</v>
      </c>
      <c r="W313" s="92">
        <v>27</v>
      </c>
      <c r="X313" s="92">
        <v>24</v>
      </c>
      <c r="Y313" s="92">
        <v>25</v>
      </c>
      <c r="Z313" s="92">
        <v>14</v>
      </c>
      <c r="AA313" s="92">
        <v>15</v>
      </c>
      <c r="AB313" s="92">
        <v>18</v>
      </c>
      <c r="AC313" s="92">
        <v>17</v>
      </c>
      <c r="AD313" s="92">
        <v>22</v>
      </c>
      <c r="AE313" s="92">
        <v>5</v>
      </c>
      <c r="AF313" s="92">
        <v>0</v>
      </c>
      <c r="AG313" s="92">
        <v>6</v>
      </c>
      <c r="AH313" s="70">
        <v>31.661442006269592</v>
      </c>
      <c r="AI313" s="70">
        <v>14.106583072100312</v>
      </c>
      <c r="AJ313" s="70">
        <v>28.213166144200624</v>
      </c>
      <c r="AK313" s="70">
        <v>4.7021943573667713</v>
      </c>
      <c r="AL313" s="70">
        <v>21.316614420062695</v>
      </c>
      <c r="AM313" s="92">
        <v>25471</v>
      </c>
      <c r="AN313" s="92">
        <v>32891</v>
      </c>
      <c r="AO313" s="70">
        <v>69.592476489028215</v>
      </c>
      <c r="AP313" s="92">
        <v>319</v>
      </c>
      <c r="AQ313" s="92">
        <v>95</v>
      </c>
      <c r="AR313" s="92">
        <v>203</v>
      </c>
      <c r="AS313" s="92">
        <v>116</v>
      </c>
      <c r="AT313" s="92">
        <v>21</v>
      </c>
      <c r="AU313" s="92">
        <v>13</v>
      </c>
      <c r="AV313" s="92">
        <v>59</v>
      </c>
      <c r="AW313" s="92">
        <v>37</v>
      </c>
      <c r="AX313" s="92">
        <v>19</v>
      </c>
      <c r="AY313" s="92">
        <v>16</v>
      </c>
      <c r="AZ313" s="92">
        <v>44</v>
      </c>
      <c r="BA313" s="92">
        <v>13</v>
      </c>
      <c r="BB313" s="92">
        <v>3</v>
      </c>
      <c r="BC313" s="92">
        <v>29</v>
      </c>
      <c r="BD313" s="92">
        <v>2</v>
      </c>
      <c r="BE313" s="92">
        <v>0</v>
      </c>
      <c r="BF313" s="92">
        <v>49</v>
      </c>
      <c r="BG313" s="92">
        <v>0</v>
      </c>
      <c r="BH313" s="92">
        <v>0</v>
      </c>
      <c r="BI313" s="70">
        <v>24.451410658307211</v>
      </c>
      <c r="BJ313" s="104">
        <v>7.6</v>
      </c>
      <c r="BK313" s="104">
        <v>5</v>
      </c>
      <c r="BL313" s="104">
        <v>7.6</v>
      </c>
      <c r="BM313" s="104">
        <v>4.2</v>
      </c>
      <c r="BN313" s="104">
        <v>3.8</v>
      </c>
      <c r="BO313" s="104">
        <v>5.5</v>
      </c>
      <c r="BP313" s="104">
        <v>4.8</v>
      </c>
      <c r="BQ313" s="104">
        <v>6.7</v>
      </c>
      <c r="BR313" s="104">
        <v>5.7</v>
      </c>
      <c r="BS313" s="104">
        <v>4.8</v>
      </c>
      <c r="BT313" s="104">
        <v>5.2</v>
      </c>
      <c r="BU313" s="104">
        <v>6.4</v>
      </c>
      <c r="BV313" s="104">
        <v>5.5</v>
      </c>
      <c r="BW313" s="104">
        <v>6.6</v>
      </c>
      <c r="BX313" s="104">
        <v>3.8</v>
      </c>
      <c r="BY313" s="104">
        <v>5.3</v>
      </c>
      <c r="BZ313" s="104">
        <v>4.5</v>
      </c>
      <c r="CA313" s="104">
        <v>7.3</v>
      </c>
      <c r="CB313" s="104">
        <v>20.2</v>
      </c>
      <c r="CC313" s="104">
        <v>52.6</v>
      </c>
      <c r="CD313" s="104">
        <v>27.5</v>
      </c>
    </row>
    <row r="314" spans="1:82" s="11" customFormat="1" x14ac:dyDescent="0.25">
      <c r="A314" s="73" t="s">
        <v>1402</v>
      </c>
      <c r="B314" s="73" t="s">
        <v>1403</v>
      </c>
      <c r="C314" s="73" t="s">
        <v>1404</v>
      </c>
      <c r="D314" s="73" t="s">
        <v>1405</v>
      </c>
      <c r="E314" s="73" t="s">
        <v>1115</v>
      </c>
      <c r="F314" s="73" t="s">
        <v>542</v>
      </c>
      <c r="G314" s="73" t="s">
        <v>1406</v>
      </c>
      <c r="H314" s="73" t="s">
        <v>1407</v>
      </c>
      <c r="I314" s="117" t="s">
        <v>2146</v>
      </c>
      <c r="J314" s="73">
        <v>5461636</v>
      </c>
      <c r="K314" s="73" t="s">
        <v>264</v>
      </c>
      <c r="L314" s="100">
        <v>0.32670351949336479</v>
      </c>
      <c r="M314" s="94">
        <v>1103</v>
      </c>
      <c r="N314" s="74">
        <v>3376.149732670393</v>
      </c>
      <c r="O314" s="94">
        <v>438</v>
      </c>
      <c r="P314" s="74">
        <v>2.52</v>
      </c>
      <c r="Q314" s="94">
        <v>1103</v>
      </c>
      <c r="R314" s="94">
        <v>48</v>
      </c>
      <c r="S314" s="94">
        <v>48</v>
      </c>
      <c r="T314" s="94">
        <v>21</v>
      </c>
      <c r="U314" s="94">
        <v>31</v>
      </c>
      <c r="V314" s="94">
        <v>9</v>
      </c>
      <c r="W314" s="94">
        <v>15</v>
      </c>
      <c r="X314" s="94">
        <v>15</v>
      </c>
      <c r="Y314" s="94">
        <v>39</v>
      </c>
      <c r="Z314" s="94">
        <v>29</v>
      </c>
      <c r="AA314" s="94">
        <v>39</v>
      </c>
      <c r="AB314" s="94">
        <v>53</v>
      </c>
      <c r="AC314" s="94">
        <v>56</v>
      </c>
      <c r="AD314" s="94">
        <v>19</v>
      </c>
      <c r="AE314" s="94">
        <v>10</v>
      </c>
      <c r="AF314" s="94">
        <v>6</v>
      </c>
      <c r="AG314" s="94">
        <v>0</v>
      </c>
      <c r="AH314" s="74">
        <v>26.712328767123289</v>
      </c>
      <c r="AI314" s="74">
        <v>9.1324200913241995</v>
      </c>
      <c r="AJ314" s="74">
        <v>22.37442922374429</v>
      </c>
      <c r="AK314" s="74">
        <v>8.9041095890410951</v>
      </c>
      <c r="AL314" s="74">
        <v>32.87671232876712</v>
      </c>
      <c r="AM314" s="94">
        <v>21178</v>
      </c>
      <c r="AN314" s="94">
        <v>43933</v>
      </c>
      <c r="AO314" s="74">
        <v>51.598173515981735</v>
      </c>
      <c r="AP314" s="94">
        <v>438</v>
      </c>
      <c r="AQ314" s="94">
        <v>48</v>
      </c>
      <c r="AR314" s="94">
        <v>310</v>
      </c>
      <c r="AS314" s="94">
        <v>128</v>
      </c>
      <c r="AT314" s="94">
        <v>10</v>
      </c>
      <c r="AU314" s="94">
        <v>17</v>
      </c>
      <c r="AV314" s="94">
        <v>73</v>
      </c>
      <c r="AW314" s="94">
        <v>25</v>
      </c>
      <c r="AX314" s="94">
        <v>12</v>
      </c>
      <c r="AY314" s="94">
        <v>18</v>
      </c>
      <c r="AZ314" s="94">
        <v>59</v>
      </c>
      <c r="BA314" s="94">
        <v>22</v>
      </c>
      <c r="BB314" s="94">
        <v>0</v>
      </c>
      <c r="BC314" s="94">
        <v>78</v>
      </c>
      <c r="BD314" s="94">
        <v>4</v>
      </c>
      <c r="BE314" s="94">
        <v>10</v>
      </c>
      <c r="BF314" s="94">
        <v>88</v>
      </c>
      <c r="BG314" s="94">
        <v>2</v>
      </c>
      <c r="BH314" s="94">
        <v>0</v>
      </c>
      <c r="BI314" s="74">
        <v>21.689497716894977</v>
      </c>
      <c r="BJ314" s="106">
        <v>2.8</v>
      </c>
      <c r="BK314" s="106">
        <v>6.6</v>
      </c>
      <c r="BL314" s="106">
        <v>9</v>
      </c>
      <c r="BM314" s="106">
        <v>5.9</v>
      </c>
      <c r="BN314" s="106">
        <v>3.9</v>
      </c>
      <c r="BO314" s="106">
        <v>4.2</v>
      </c>
      <c r="BP314" s="106">
        <v>5.6</v>
      </c>
      <c r="BQ314" s="106">
        <v>5.5</v>
      </c>
      <c r="BR314" s="106">
        <v>6.3</v>
      </c>
      <c r="BS314" s="106">
        <v>6.1</v>
      </c>
      <c r="BT314" s="106">
        <v>7.4</v>
      </c>
      <c r="BU314" s="106">
        <v>7.9</v>
      </c>
      <c r="BV314" s="106">
        <v>6.5</v>
      </c>
      <c r="BW314" s="106">
        <v>7.3</v>
      </c>
      <c r="BX314" s="106">
        <v>5.3</v>
      </c>
      <c r="BY314" s="106">
        <v>4</v>
      </c>
      <c r="BZ314" s="106">
        <v>2.2999999999999998</v>
      </c>
      <c r="CA314" s="106">
        <v>3.3</v>
      </c>
      <c r="CB314" s="106">
        <v>18.399999999999999</v>
      </c>
      <c r="CC314" s="106">
        <v>59.3</v>
      </c>
      <c r="CD314" s="106">
        <v>22.200000000000003</v>
      </c>
    </row>
    <row r="315" spans="1:82" x14ac:dyDescent="0.25">
      <c r="A315" s="69" t="s">
        <v>1606</v>
      </c>
      <c r="B315" s="69" t="s">
        <v>1607</v>
      </c>
      <c r="C315" s="69" t="s">
        <v>1608</v>
      </c>
      <c r="D315" s="69" t="s">
        <v>980</v>
      </c>
      <c r="E315" s="69" t="s">
        <v>981</v>
      </c>
      <c r="F315" s="69" t="s">
        <v>542</v>
      </c>
      <c r="G315" s="69" t="s">
        <v>1609</v>
      </c>
      <c r="H315" s="69" t="s">
        <v>1610</v>
      </c>
      <c r="I315" s="115" t="s">
        <v>1610</v>
      </c>
      <c r="J315" s="69">
        <v>5474380</v>
      </c>
      <c r="K315" s="69" t="s">
        <v>303</v>
      </c>
      <c r="L315" s="98">
        <v>0.52491916426529261</v>
      </c>
      <c r="M315" s="92">
        <v>1535</v>
      </c>
      <c r="N315" s="70">
        <v>2924.2597803577532</v>
      </c>
      <c r="O315" s="92">
        <v>571</v>
      </c>
      <c r="P315" s="70">
        <v>2.68</v>
      </c>
      <c r="Q315" s="92">
        <v>1531</v>
      </c>
      <c r="R315" s="92">
        <v>84</v>
      </c>
      <c r="S315" s="92">
        <v>43</v>
      </c>
      <c r="T315" s="92">
        <v>53</v>
      </c>
      <c r="U315" s="92">
        <v>36</v>
      </c>
      <c r="V315" s="92">
        <v>38</v>
      </c>
      <c r="W315" s="92">
        <v>39</v>
      </c>
      <c r="X315" s="92">
        <v>39</v>
      </c>
      <c r="Y315" s="92">
        <v>29</v>
      </c>
      <c r="Z315" s="92">
        <v>14</v>
      </c>
      <c r="AA315" s="92">
        <v>38</v>
      </c>
      <c r="AB315" s="92">
        <v>55</v>
      </c>
      <c r="AC315" s="92">
        <v>43</v>
      </c>
      <c r="AD315" s="92">
        <v>27</v>
      </c>
      <c r="AE315" s="92">
        <v>12</v>
      </c>
      <c r="AF315" s="92">
        <v>12</v>
      </c>
      <c r="AG315" s="92">
        <v>9</v>
      </c>
      <c r="AH315" s="70">
        <v>31.523642732049034</v>
      </c>
      <c r="AI315" s="70">
        <v>12.95971978984238</v>
      </c>
      <c r="AJ315" s="70">
        <v>21.190893169877409</v>
      </c>
      <c r="AK315" s="70">
        <v>6.6549912434325744</v>
      </c>
      <c r="AL315" s="70">
        <v>27.670753064798596</v>
      </c>
      <c r="AM315" s="92">
        <v>18841</v>
      </c>
      <c r="AN315" s="92">
        <v>32386</v>
      </c>
      <c r="AO315" s="70">
        <v>63.22241681260946</v>
      </c>
      <c r="AP315" s="92">
        <v>571</v>
      </c>
      <c r="AQ315" s="92">
        <v>105</v>
      </c>
      <c r="AR315" s="92">
        <v>410</v>
      </c>
      <c r="AS315" s="92">
        <v>161</v>
      </c>
      <c r="AT315" s="92">
        <v>22</v>
      </c>
      <c r="AU315" s="92">
        <v>42</v>
      </c>
      <c r="AV315" s="92">
        <v>76</v>
      </c>
      <c r="AW315" s="92">
        <v>34</v>
      </c>
      <c r="AX315" s="92">
        <v>42</v>
      </c>
      <c r="AY315" s="92">
        <v>32</v>
      </c>
      <c r="AZ315" s="92">
        <v>43</v>
      </c>
      <c r="BA315" s="92">
        <v>31</v>
      </c>
      <c r="BB315" s="92">
        <v>8</v>
      </c>
      <c r="BC315" s="92">
        <v>77</v>
      </c>
      <c r="BD315" s="92">
        <v>10</v>
      </c>
      <c r="BE315" s="92">
        <v>6</v>
      </c>
      <c r="BF315" s="92">
        <v>92</v>
      </c>
      <c r="BG315" s="92">
        <v>0</v>
      </c>
      <c r="BH315" s="92">
        <v>0</v>
      </c>
      <c r="BI315" s="70">
        <v>21.366024518388791</v>
      </c>
      <c r="BJ315" s="104">
        <v>6.8</v>
      </c>
      <c r="BK315" s="104">
        <v>4.9000000000000004</v>
      </c>
      <c r="BL315" s="104">
        <v>6.7</v>
      </c>
      <c r="BM315" s="104">
        <v>8.1</v>
      </c>
      <c r="BN315" s="104">
        <v>8.4</v>
      </c>
      <c r="BO315" s="104">
        <v>6.5</v>
      </c>
      <c r="BP315" s="104">
        <v>4.4000000000000004</v>
      </c>
      <c r="BQ315" s="104">
        <v>4.5</v>
      </c>
      <c r="BR315" s="104">
        <v>4.2</v>
      </c>
      <c r="BS315" s="104">
        <v>6.1</v>
      </c>
      <c r="BT315" s="104">
        <v>10.199999999999999</v>
      </c>
      <c r="BU315" s="104">
        <v>7.1</v>
      </c>
      <c r="BV315" s="104">
        <v>7.8</v>
      </c>
      <c r="BW315" s="104">
        <v>3.5</v>
      </c>
      <c r="BX315" s="104">
        <v>4.5</v>
      </c>
      <c r="BY315" s="104">
        <v>2</v>
      </c>
      <c r="BZ315" s="104">
        <v>2.1</v>
      </c>
      <c r="CA315" s="104">
        <v>2.1</v>
      </c>
      <c r="CB315" s="104">
        <v>18.399999999999999</v>
      </c>
      <c r="CC315" s="104">
        <v>67.300000000000011</v>
      </c>
      <c r="CD315" s="104">
        <v>14.2</v>
      </c>
    </row>
    <row r="316" spans="1:82" s="19" customFormat="1" x14ac:dyDescent="0.25">
      <c r="A316" s="75" t="s">
        <v>98</v>
      </c>
      <c r="B316" s="76" t="s">
        <v>2118</v>
      </c>
      <c r="C316" s="75"/>
      <c r="D316" s="75"/>
      <c r="E316" s="75"/>
      <c r="F316" s="75"/>
      <c r="G316" s="75"/>
      <c r="H316" s="75"/>
      <c r="I316" s="116"/>
      <c r="J316" s="75">
        <v>54095</v>
      </c>
      <c r="K316" s="75" t="s">
        <v>97</v>
      </c>
      <c r="L316" s="99">
        <v>260.51721151660178</v>
      </c>
      <c r="M316" s="93">
        <v>8949</v>
      </c>
      <c r="N316" s="77">
        <v>34.350897385640543</v>
      </c>
      <c r="O316" s="93">
        <v>3563</v>
      </c>
      <c r="P316" s="77">
        <v>2.4900000000000002</v>
      </c>
      <c r="Q316" s="93">
        <v>8860</v>
      </c>
      <c r="R316" s="93">
        <v>302</v>
      </c>
      <c r="S316" s="93">
        <v>266</v>
      </c>
      <c r="T316" s="93">
        <v>253</v>
      </c>
      <c r="U316" s="93">
        <v>241</v>
      </c>
      <c r="V316" s="93">
        <v>299</v>
      </c>
      <c r="W316" s="93">
        <v>177</v>
      </c>
      <c r="X316" s="93">
        <v>202</v>
      </c>
      <c r="Y316" s="93">
        <v>170</v>
      </c>
      <c r="Z316" s="93">
        <v>186</v>
      </c>
      <c r="AA316" s="93">
        <v>307</v>
      </c>
      <c r="AB316" s="93">
        <v>299</v>
      </c>
      <c r="AC316" s="93">
        <v>366</v>
      </c>
      <c r="AD316" s="93">
        <v>279</v>
      </c>
      <c r="AE316" s="93">
        <v>134</v>
      </c>
      <c r="AF316" s="93">
        <v>21</v>
      </c>
      <c r="AG316" s="93">
        <v>61</v>
      </c>
      <c r="AH316" s="77">
        <v>23.042380016839743</v>
      </c>
      <c r="AI316" s="77">
        <v>15.15576761156329</v>
      </c>
      <c r="AJ316" s="77">
        <v>20.628683693516699</v>
      </c>
      <c r="AK316" s="77">
        <v>8.6163345495369068</v>
      </c>
      <c r="AL316" s="77">
        <v>32.556834128543358</v>
      </c>
      <c r="AM316" s="93">
        <v>24599</v>
      </c>
      <c r="AN316" s="93">
        <v>40902</v>
      </c>
      <c r="AO316" s="77">
        <v>53.606511366825707</v>
      </c>
      <c r="AP316" s="93">
        <v>3563</v>
      </c>
      <c r="AQ316" s="93">
        <v>1431</v>
      </c>
      <c r="AR316" s="93">
        <v>2765</v>
      </c>
      <c r="AS316" s="93">
        <v>798</v>
      </c>
      <c r="AT316" s="93">
        <v>155</v>
      </c>
      <c r="AU316" s="93">
        <v>134</v>
      </c>
      <c r="AV316" s="93">
        <v>361</v>
      </c>
      <c r="AW316" s="93">
        <v>372</v>
      </c>
      <c r="AX316" s="93">
        <v>148</v>
      </c>
      <c r="AY316" s="93">
        <v>152</v>
      </c>
      <c r="AZ316" s="93">
        <v>366</v>
      </c>
      <c r="BA316" s="93">
        <v>99</v>
      </c>
      <c r="BB316" s="93">
        <v>34</v>
      </c>
      <c r="BC316" s="93">
        <v>548</v>
      </c>
      <c r="BD316" s="93">
        <v>28</v>
      </c>
      <c r="BE316" s="93">
        <v>23</v>
      </c>
      <c r="BF316" s="93">
        <v>766</v>
      </c>
      <c r="BG316" s="93">
        <v>63</v>
      </c>
      <c r="BH316" s="93">
        <v>5</v>
      </c>
      <c r="BI316" s="77">
        <v>16.138085882683132</v>
      </c>
      <c r="BJ316" s="105">
        <v>5.3</v>
      </c>
      <c r="BK316" s="105">
        <v>5.4</v>
      </c>
      <c r="BL316" s="105">
        <v>5.5</v>
      </c>
      <c r="BM316" s="105">
        <v>5.6</v>
      </c>
      <c r="BN316" s="105">
        <v>5.4</v>
      </c>
      <c r="BO316" s="105">
        <v>4.9000000000000004</v>
      </c>
      <c r="BP316" s="105">
        <v>4.5999999999999996</v>
      </c>
      <c r="BQ316" s="105">
        <v>6</v>
      </c>
      <c r="BR316" s="105">
        <v>5.6</v>
      </c>
      <c r="BS316" s="105">
        <v>7.1</v>
      </c>
      <c r="BT316" s="105">
        <v>7.5</v>
      </c>
      <c r="BU316" s="105">
        <v>8.6999999999999993</v>
      </c>
      <c r="BV316" s="105">
        <v>7.8</v>
      </c>
      <c r="BW316" s="105">
        <v>7.3</v>
      </c>
      <c r="BX316" s="105">
        <v>4.5999999999999996</v>
      </c>
      <c r="BY316" s="105">
        <v>3.3</v>
      </c>
      <c r="BZ316" s="105">
        <v>3.2</v>
      </c>
      <c r="CA316" s="105">
        <v>2.2000000000000002</v>
      </c>
      <c r="CB316" s="105">
        <v>16.2</v>
      </c>
      <c r="CC316" s="105">
        <v>63.2</v>
      </c>
      <c r="CD316" s="105">
        <v>20.599999999999998</v>
      </c>
    </row>
    <row r="317" spans="1:82" s="82" customFormat="1" x14ac:dyDescent="0.25">
      <c r="A317" s="80" t="s">
        <v>2017</v>
      </c>
      <c r="B317" s="80" t="s">
        <v>2018</v>
      </c>
      <c r="C317" s="80" t="s">
        <v>2019</v>
      </c>
      <c r="D317" s="80" t="s">
        <v>739</v>
      </c>
      <c r="E317" s="80" t="s">
        <v>740</v>
      </c>
      <c r="F317" s="80" t="s">
        <v>542</v>
      </c>
      <c r="G317" s="80" t="s">
        <v>2020</v>
      </c>
      <c r="H317" s="80" t="s">
        <v>2021</v>
      </c>
      <c r="I317" s="114" t="s">
        <v>2021</v>
      </c>
      <c r="J317" s="80" t="s">
        <v>2111</v>
      </c>
      <c r="K317" s="80" t="s">
        <v>2111</v>
      </c>
      <c r="L317" s="97">
        <v>351.68780574883431</v>
      </c>
      <c r="M317" s="91">
        <v>19008</v>
      </c>
      <c r="N317" s="81">
        <v>54.047935951396013</v>
      </c>
      <c r="O317" s="91">
        <v>7389</v>
      </c>
      <c r="P317" s="81">
        <v>2.5517661388550548</v>
      </c>
      <c r="Q317" s="91">
        <v>18855</v>
      </c>
      <c r="R317" s="91">
        <v>827</v>
      </c>
      <c r="S317" s="91">
        <v>493</v>
      </c>
      <c r="T317" s="91">
        <v>472</v>
      </c>
      <c r="U317" s="91">
        <v>414</v>
      </c>
      <c r="V317" s="91">
        <v>493</v>
      </c>
      <c r="W317" s="91">
        <v>434</v>
      </c>
      <c r="X317" s="91">
        <v>515</v>
      </c>
      <c r="Y317" s="91">
        <v>368</v>
      </c>
      <c r="Z317" s="91">
        <v>267</v>
      </c>
      <c r="AA317" s="91">
        <v>625</v>
      </c>
      <c r="AB317" s="91">
        <v>754</v>
      </c>
      <c r="AC317" s="91">
        <v>750</v>
      </c>
      <c r="AD317" s="91">
        <v>510</v>
      </c>
      <c r="AE317" s="91">
        <v>262</v>
      </c>
      <c r="AF317" s="91">
        <v>167</v>
      </c>
      <c r="AG317" s="91">
        <v>38</v>
      </c>
      <c r="AH317" s="81">
        <v>24.252266883204765</v>
      </c>
      <c r="AI317" s="81">
        <v>12.275003383407768</v>
      </c>
      <c r="AJ317" s="81">
        <v>21.43727161997564</v>
      </c>
      <c r="AK317" s="81">
        <v>8.4585194207605916</v>
      </c>
      <c r="AL317" s="81">
        <v>33.57693869265124</v>
      </c>
      <c r="AM317" s="91">
        <v>21279</v>
      </c>
      <c r="AN317" s="91">
        <v>39434</v>
      </c>
      <c r="AO317" s="81">
        <v>54.351062390039253</v>
      </c>
      <c r="AP317" s="91">
        <v>7389</v>
      </c>
      <c r="AQ317" s="91">
        <v>1555</v>
      </c>
      <c r="AR317" s="91">
        <v>6019</v>
      </c>
      <c r="AS317" s="91">
        <v>1370</v>
      </c>
      <c r="AT317" s="91">
        <v>443</v>
      </c>
      <c r="AU317" s="91">
        <v>307</v>
      </c>
      <c r="AV317" s="91">
        <v>788</v>
      </c>
      <c r="AW317" s="91">
        <v>661</v>
      </c>
      <c r="AX317" s="91">
        <v>246</v>
      </c>
      <c r="AY317" s="91">
        <v>329</v>
      </c>
      <c r="AZ317" s="91">
        <v>720</v>
      </c>
      <c r="BA317" s="91">
        <v>225</v>
      </c>
      <c r="BB317" s="91">
        <v>158</v>
      </c>
      <c r="BC317" s="91">
        <v>1094</v>
      </c>
      <c r="BD317" s="91">
        <v>227</v>
      </c>
      <c r="BE317" s="91">
        <v>17</v>
      </c>
      <c r="BF317" s="91">
        <v>1571</v>
      </c>
      <c r="BG317" s="91">
        <v>136</v>
      </c>
      <c r="BH317" s="91">
        <v>0</v>
      </c>
      <c r="BI317" s="81">
        <v>17.485451346596292</v>
      </c>
      <c r="BJ317" s="103">
        <v>5.5</v>
      </c>
      <c r="BK317" s="103">
        <v>6.1</v>
      </c>
      <c r="BL317" s="103">
        <v>5.6</v>
      </c>
      <c r="BM317" s="103">
        <v>6.8</v>
      </c>
      <c r="BN317" s="103">
        <v>7.9</v>
      </c>
      <c r="BO317" s="103">
        <v>5.6</v>
      </c>
      <c r="BP317" s="103">
        <v>5.3</v>
      </c>
      <c r="BQ317" s="103">
        <v>4.5</v>
      </c>
      <c r="BR317" s="103">
        <v>6.7</v>
      </c>
      <c r="BS317" s="103">
        <v>6.3</v>
      </c>
      <c r="BT317" s="103">
        <v>6.8</v>
      </c>
      <c r="BU317" s="103">
        <v>6.9</v>
      </c>
      <c r="BV317" s="103">
        <v>7</v>
      </c>
      <c r="BW317" s="103">
        <v>6.3</v>
      </c>
      <c r="BX317" s="103">
        <v>4.5999999999999996</v>
      </c>
      <c r="BY317" s="103">
        <v>3.8</v>
      </c>
      <c r="BZ317" s="103">
        <v>2</v>
      </c>
      <c r="CA317" s="103">
        <v>2.1</v>
      </c>
      <c r="CB317" s="103">
        <v>17.2</v>
      </c>
      <c r="CC317" s="103">
        <v>63.79999999999999</v>
      </c>
      <c r="CD317" s="103">
        <v>18.8</v>
      </c>
    </row>
    <row r="318" spans="1:82" x14ac:dyDescent="0.25">
      <c r="A318" s="69" t="s">
        <v>736</v>
      </c>
      <c r="B318" s="69" t="s">
        <v>737</v>
      </c>
      <c r="C318" s="69" t="s">
        <v>738</v>
      </c>
      <c r="D318" s="69" t="s">
        <v>739</v>
      </c>
      <c r="E318" s="69" t="s">
        <v>740</v>
      </c>
      <c r="F318" s="69" t="s">
        <v>542</v>
      </c>
      <c r="G318" s="69" t="s">
        <v>741</v>
      </c>
      <c r="H318" s="69" t="s">
        <v>742</v>
      </c>
      <c r="I318" s="115" t="s">
        <v>742</v>
      </c>
      <c r="J318" s="69">
        <v>5411188</v>
      </c>
      <c r="K318" s="69" t="s">
        <v>143</v>
      </c>
      <c r="L318" s="98">
        <v>2.8461125232477058</v>
      </c>
      <c r="M318" s="92">
        <v>5596</v>
      </c>
      <c r="N318" s="70">
        <v>1966.1907090076645</v>
      </c>
      <c r="O318" s="92">
        <v>1952</v>
      </c>
      <c r="P318" s="70">
        <v>2.2999999999999998</v>
      </c>
      <c r="Q318" s="92">
        <v>4493</v>
      </c>
      <c r="R318" s="92">
        <v>274</v>
      </c>
      <c r="S318" s="92">
        <v>145</v>
      </c>
      <c r="T318" s="92">
        <v>165</v>
      </c>
      <c r="U318" s="92">
        <v>193</v>
      </c>
      <c r="V318" s="92">
        <v>145</v>
      </c>
      <c r="W318" s="92">
        <v>60</v>
      </c>
      <c r="X318" s="92">
        <v>86</v>
      </c>
      <c r="Y318" s="92">
        <v>70</v>
      </c>
      <c r="Z318" s="92">
        <v>96</v>
      </c>
      <c r="AA318" s="92">
        <v>241</v>
      </c>
      <c r="AB318" s="92">
        <v>114</v>
      </c>
      <c r="AC318" s="92">
        <v>161</v>
      </c>
      <c r="AD318" s="92">
        <v>96</v>
      </c>
      <c r="AE318" s="92">
        <v>29</v>
      </c>
      <c r="AF318" s="92">
        <v>13</v>
      </c>
      <c r="AG318" s="92">
        <v>64</v>
      </c>
      <c r="AH318" s="70">
        <v>29.918032786885245</v>
      </c>
      <c r="AI318" s="70">
        <v>17.315573770491806</v>
      </c>
      <c r="AJ318" s="70">
        <v>15.983606557377051</v>
      </c>
      <c r="AK318" s="70">
        <v>12.346311475409836</v>
      </c>
      <c r="AL318" s="70">
        <v>24.436475409836063</v>
      </c>
      <c r="AM318" s="92">
        <v>19730</v>
      </c>
      <c r="AN318" s="92">
        <v>34423</v>
      </c>
      <c r="AO318" s="70">
        <v>58.299180327868847</v>
      </c>
      <c r="AP318" s="92">
        <v>1952</v>
      </c>
      <c r="AQ318" s="92">
        <v>397</v>
      </c>
      <c r="AR318" s="92">
        <v>943</v>
      </c>
      <c r="AS318" s="92">
        <v>1009</v>
      </c>
      <c r="AT318" s="92">
        <v>78</v>
      </c>
      <c r="AU318" s="92">
        <v>156</v>
      </c>
      <c r="AV318" s="92">
        <v>263</v>
      </c>
      <c r="AW318" s="92">
        <v>89</v>
      </c>
      <c r="AX318" s="92">
        <v>60</v>
      </c>
      <c r="AY318" s="92">
        <v>215</v>
      </c>
      <c r="AZ318" s="92">
        <v>145</v>
      </c>
      <c r="BA318" s="92">
        <v>83</v>
      </c>
      <c r="BB318" s="92">
        <v>24</v>
      </c>
      <c r="BC318" s="92">
        <v>283</v>
      </c>
      <c r="BD318" s="92">
        <v>67</v>
      </c>
      <c r="BE318" s="92">
        <v>5</v>
      </c>
      <c r="BF318" s="92">
        <v>299</v>
      </c>
      <c r="BG318" s="92">
        <v>18</v>
      </c>
      <c r="BH318" s="92">
        <v>0</v>
      </c>
      <c r="BI318" s="70">
        <v>25.973360655737704</v>
      </c>
      <c r="BJ318" s="104">
        <v>6.1</v>
      </c>
      <c r="BK318" s="104">
        <v>3.6</v>
      </c>
      <c r="BL318" s="104">
        <v>3.8</v>
      </c>
      <c r="BM318" s="104">
        <v>16.100000000000001</v>
      </c>
      <c r="BN318" s="104">
        <v>12.3</v>
      </c>
      <c r="BO318" s="104">
        <v>6.4</v>
      </c>
      <c r="BP318" s="104">
        <v>5</v>
      </c>
      <c r="BQ318" s="104">
        <v>4.9000000000000004</v>
      </c>
      <c r="BR318" s="104">
        <v>4.2</v>
      </c>
      <c r="BS318" s="104">
        <v>4.9000000000000004</v>
      </c>
      <c r="BT318" s="104">
        <v>4.4000000000000004</v>
      </c>
      <c r="BU318" s="104">
        <v>4.9000000000000004</v>
      </c>
      <c r="BV318" s="104">
        <v>5.9</v>
      </c>
      <c r="BW318" s="104">
        <v>5</v>
      </c>
      <c r="BX318" s="104">
        <v>4.5</v>
      </c>
      <c r="BY318" s="104">
        <v>2.5</v>
      </c>
      <c r="BZ318" s="104">
        <v>3</v>
      </c>
      <c r="CA318" s="104">
        <v>2.2999999999999998</v>
      </c>
      <c r="CB318" s="104">
        <v>13.5</v>
      </c>
      <c r="CC318" s="104">
        <v>69</v>
      </c>
      <c r="CD318" s="104">
        <v>17.3</v>
      </c>
    </row>
    <row r="319" spans="1:82" s="19" customFormat="1" x14ac:dyDescent="0.25">
      <c r="A319" s="75" t="s">
        <v>100</v>
      </c>
      <c r="B319" s="76" t="s">
        <v>2118</v>
      </c>
      <c r="C319" s="75"/>
      <c r="D319" s="75"/>
      <c r="E319" s="75"/>
      <c r="F319" s="75"/>
      <c r="G319" s="75"/>
      <c r="H319" s="75"/>
      <c r="I319" s="116"/>
      <c r="J319" s="75">
        <v>54097</v>
      </c>
      <c r="K319" s="75" t="s">
        <v>99</v>
      </c>
      <c r="L319" s="99">
        <v>354.53391827208202</v>
      </c>
      <c r="M319" s="93">
        <v>24604</v>
      </c>
      <c r="N319" s="77">
        <v>69.398155527443805</v>
      </c>
      <c r="O319" s="93">
        <v>9341</v>
      </c>
      <c r="P319" s="77">
        <v>2.5</v>
      </c>
      <c r="Q319" s="93">
        <v>23348</v>
      </c>
      <c r="R319" s="93">
        <v>1101</v>
      </c>
      <c r="S319" s="93">
        <v>638</v>
      </c>
      <c r="T319" s="93">
        <v>637</v>
      </c>
      <c r="U319" s="93">
        <v>607</v>
      </c>
      <c r="V319" s="93">
        <v>638</v>
      </c>
      <c r="W319" s="93">
        <v>494</v>
      </c>
      <c r="X319" s="93">
        <v>601</v>
      </c>
      <c r="Y319" s="93">
        <v>438</v>
      </c>
      <c r="Z319" s="93">
        <v>363</v>
      </c>
      <c r="AA319" s="93">
        <v>866</v>
      </c>
      <c r="AB319" s="93">
        <v>868</v>
      </c>
      <c r="AC319" s="93">
        <v>911</v>
      </c>
      <c r="AD319" s="93">
        <v>606</v>
      </c>
      <c r="AE319" s="93">
        <v>291</v>
      </c>
      <c r="AF319" s="93">
        <v>180</v>
      </c>
      <c r="AG319" s="93">
        <v>102</v>
      </c>
      <c r="AH319" s="77">
        <v>25.43624879563216</v>
      </c>
      <c r="AI319" s="77">
        <v>13.328337437105233</v>
      </c>
      <c r="AJ319" s="77">
        <v>20.297612675302428</v>
      </c>
      <c r="AK319" s="77">
        <v>9.2709560004282192</v>
      </c>
      <c r="AL319" s="77">
        <v>31.666845091531954</v>
      </c>
      <c r="AM319" s="93">
        <v>21279</v>
      </c>
      <c r="AN319" s="93">
        <v>39434</v>
      </c>
      <c r="AO319" s="77">
        <v>55.176105342040472</v>
      </c>
      <c r="AP319" s="93">
        <v>9341</v>
      </c>
      <c r="AQ319" s="93">
        <v>1952</v>
      </c>
      <c r="AR319" s="93">
        <v>6962</v>
      </c>
      <c r="AS319" s="93">
        <v>2379</v>
      </c>
      <c r="AT319" s="93">
        <v>521</v>
      </c>
      <c r="AU319" s="93">
        <v>463</v>
      </c>
      <c r="AV319" s="93">
        <v>1051</v>
      </c>
      <c r="AW319" s="93">
        <v>750</v>
      </c>
      <c r="AX319" s="93">
        <v>306</v>
      </c>
      <c r="AY319" s="93">
        <v>544</v>
      </c>
      <c r="AZ319" s="93">
        <v>865</v>
      </c>
      <c r="BA319" s="93">
        <v>308</v>
      </c>
      <c r="BB319" s="93">
        <v>182</v>
      </c>
      <c r="BC319" s="93">
        <v>1377</v>
      </c>
      <c r="BD319" s="93">
        <v>294</v>
      </c>
      <c r="BE319" s="93">
        <v>22</v>
      </c>
      <c r="BF319" s="93">
        <v>1870</v>
      </c>
      <c r="BG319" s="93">
        <v>154</v>
      </c>
      <c r="BH319" s="93">
        <v>0</v>
      </c>
      <c r="BI319" s="77">
        <v>19.25917995931913</v>
      </c>
      <c r="BJ319" s="105">
        <v>5.5</v>
      </c>
      <c r="BK319" s="105">
        <v>6.1</v>
      </c>
      <c r="BL319" s="105">
        <v>5.6</v>
      </c>
      <c r="BM319" s="105">
        <v>6.8</v>
      </c>
      <c r="BN319" s="105">
        <v>7.9</v>
      </c>
      <c r="BO319" s="105">
        <v>5.6</v>
      </c>
      <c r="BP319" s="105">
        <v>5.3</v>
      </c>
      <c r="BQ319" s="105">
        <v>4.5</v>
      </c>
      <c r="BR319" s="105">
        <v>6.7</v>
      </c>
      <c r="BS319" s="105">
        <v>6.3</v>
      </c>
      <c r="BT319" s="105">
        <v>6.8</v>
      </c>
      <c r="BU319" s="105">
        <v>6.9</v>
      </c>
      <c r="BV319" s="105">
        <v>7</v>
      </c>
      <c r="BW319" s="105">
        <v>6.3</v>
      </c>
      <c r="BX319" s="105">
        <v>4.5999999999999996</v>
      </c>
      <c r="BY319" s="105">
        <v>3.8</v>
      </c>
      <c r="BZ319" s="105">
        <v>2</v>
      </c>
      <c r="CA319" s="105">
        <v>2.1</v>
      </c>
      <c r="CB319" s="105">
        <v>17.2</v>
      </c>
      <c r="CC319" s="105">
        <v>63.79999999999999</v>
      </c>
      <c r="CD319" s="105">
        <v>18.8</v>
      </c>
    </row>
    <row r="320" spans="1:82" s="82" customFormat="1" x14ac:dyDescent="0.25">
      <c r="A320" s="80" t="s">
        <v>2022</v>
      </c>
      <c r="B320" s="80" t="s">
        <v>2023</v>
      </c>
      <c r="C320" s="80" t="s">
        <v>2024</v>
      </c>
      <c r="D320" s="80" t="s">
        <v>792</v>
      </c>
      <c r="E320" s="80" t="s">
        <v>793</v>
      </c>
      <c r="F320" s="80" t="s">
        <v>542</v>
      </c>
      <c r="G320" s="80" t="s">
        <v>2025</v>
      </c>
      <c r="H320" s="80" t="s">
        <v>2026</v>
      </c>
      <c r="I320" s="114" t="s">
        <v>2026</v>
      </c>
      <c r="J320" s="80" t="s">
        <v>2111</v>
      </c>
      <c r="K320" s="80" t="s">
        <v>2111</v>
      </c>
      <c r="L320" s="97">
        <v>505.27640204589784</v>
      </c>
      <c r="M320" s="91">
        <v>30560</v>
      </c>
      <c r="N320" s="81">
        <v>60.4817479626211</v>
      </c>
      <c r="O320" s="91">
        <v>11898</v>
      </c>
      <c r="P320" s="81">
        <v>2.5765674903345102</v>
      </c>
      <c r="Q320" s="91">
        <v>30656</v>
      </c>
      <c r="R320" s="91">
        <v>1450</v>
      </c>
      <c r="S320" s="91">
        <v>804</v>
      </c>
      <c r="T320" s="91">
        <v>711</v>
      </c>
      <c r="U320" s="91">
        <v>740</v>
      </c>
      <c r="V320" s="91">
        <v>898</v>
      </c>
      <c r="W320" s="91">
        <v>702</v>
      </c>
      <c r="X320" s="91">
        <v>354</v>
      </c>
      <c r="Y320" s="91">
        <v>606</v>
      </c>
      <c r="Z320" s="91">
        <v>517</v>
      </c>
      <c r="AA320" s="91">
        <v>1302</v>
      </c>
      <c r="AB320" s="91">
        <v>1281</v>
      </c>
      <c r="AC320" s="91">
        <v>1263</v>
      </c>
      <c r="AD320" s="91">
        <v>555</v>
      </c>
      <c r="AE320" s="91">
        <v>271</v>
      </c>
      <c r="AF320" s="91">
        <v>253</v>
      </c>
      <c r="AG320" s="91">
        <v>192</v>
      </c>
      <c r="AH320" s="81">
        <v>24.920154647839972</v>
      </c>
      <c r="AI320" s="81">
        <v>13.767019667170954</v>
      </c>
      <c r="AJ320" s="81">
        <v>18.314002353336694</v>
      </c>
      <c r="AK320" s="81">
        <v>10.943015632879476</v>
      </c>
      <c r="AL320" s="81">
        <v>32.064212472684481</v>
      </c>
      <c r="AM320" s="91">
        <v>20582</v>
      </c>
      <c r="AN320" s="91">
        <v>38905</v>
      </c>
      <c r="AO320" s="81">
        <v>52.655908556059842</v>
      </c>
      <c r="AP320" s="91">
        <v>11898</v>
      </c>
      <c r="AQ320" s="91">
        <v>2049</v>
      </c>
      <c r="AR320" s="91">
        <v>9636</v>
      </c>
      <c r="AS320" s="91">
        <v>2262</v>
      </c>
      <c r="AT320" s="91">
        <v>493</v>
      </c>
      <c r="AU320" s="91">
        <v>490</v>
      </c>
      <c r="AV320" s="91">
        <v>1270</v>
      </c>
      <c r="AW320" s="91">
        <v>1355</v>
      </c>
      <c r="AX320" s="91">
        <v>363</v>
      </c>
      <c r="AY320" s="91">
        <v>378</v>
      </c>
      <c r="AZ320" s="91">
        <v>997</v>
      </c>
      <c r="BA320" s="91">
        <v>372</v>
      </c>
      <c r="BB320" s="91">
        <v>43</v>
      </c>
      <c r="BC320" s="91">
        <v>1762</v>
      </c>
      <c r="BD320" s="91">
        <v>459</v>
      </c>
      <c r="BE320" s="91">
        <v>108</v>
      </c>
      <c r="BF320" s="91">
        <v>2336</v>
      </c>
      <c r="BG320" s="91">
        <v>177</v>
      </c>
      <c r="BH320" s="91">
        <v>0</v>
      </c>
      <c r="BI320" s="81">
        <v>15.120188266935619</v>
      </c>
      <c r="BJ320" s="103">
        <v>5.3</v>
      </c>
      <c r="BK320" s="103">
        <v>5</v>
      </c>
      <c r="BL320" s="103">
        <v>7</v>
      </c>
      <c r="BM320" s="103">
        <v>6</v>
      </c>
      <c r="BN320" s="103">
        <v>5.6</v>
      </c>
      <c r="BO320" s="103">
        <v>5.4</v>
      </c>
      <c r="BP320" s="103">
        <v>5.3</v>
      </c>
      <c r="BQ320" s="103">
        <v>6.3</v>
      </c>
      <c r="BR320" s="103">
        <v>6.3</v>
      </c>
      <c r="BS320" s="103">
        <v>6.8</v>
      </c>
      <c r="BT320" s="103">
        <v>7</v>
      </c>
      <c r="BU320" s="103">
        <v>8</v>
      </c>
      <c r="BV320" s="103">
        <v>6.8</v>
      </c>
      <c r="BW320" s="103">
        <v>6.8</v>
      </c>
      <c r="BX320" s="103">
        <v>4.4000000000000004</v>
      </c>
      <c r="BY320" s="103">
        <v>3</v>
      </c>
      <c r="BZ320" s="103">
        <v>2.5</v>
      </c>
      <c r="CA320" s="103">
        <v>2.6</v>
      </c>
      <c r="CB320" s="103">
        <v>17.3</v>
      </c>
      <c r="CC320" s="103">
        <v>63.499999999999993</v>
      </c>
      <c r="CD320" s="103">
        <v>19.3</v>
      </c>
    </row>
    <row r="321" spans="1:82" x14ac:dyDescent="0.25">
      <c r="A321" s="69" t="s">
        <v>789</v>
      </c>
      <c r="B321" s="69" t="s">
        <v>790</v>
      </c>
      <c r="C321" s="69" t="s">
        <v>791</v>
      </c>
      <c r="D321" s="69" t="s">
        <v>792</v>
      </c>
      <c r="E321" s="69" t="s">
        <v>793</v>
      </c>
      <c r="F321" s="69" t="s">
        <v>542</v>
      </c>
      <c r="G321" s="69" t="s">
        <v>794</v>
      </c>
      <c r="H321" s="69" t="s">
        <v>795</v>
      </c>
      <c r="I321" s="115" t="s">
        <v>795</v>
      </c>
      <c r="J321" s="69">
        <v>5414308</v>
      </c>
      <c r="K321" s="69" t="s">
        <v>152</v>
      </c>
      <c r="L321" s="98">
        <v>2.1686786454592726</v>
      </c>
      <c r="M321" s="92">
        <v>1467</v>
      </c>
      <c r="N321" s="70">
        <v>676.44876896425819</v>
      </c>
      <c r="O321" s="92">
        <v>555</v>
      </c>
      <c r="P321" s="70">
        <v>2.62</v>
      </c>
      <c r="Q321" s="92">
        <v>1452</v>
      </c>
      <c r="R321" s="92">
        <v>55</v>
      </c>
      <c r="S321" s="92">
        <v>14</v>
      </c>
      <c r="T321" s="92">
        <v>14</v>
      </c>
      <c r="U321" s="92">
        <v>45</v>
      </c>
      <c r="V321" s="92">
        <v>5</v>
      </c>
      <c r="W321" s="92">
        <v>33</v>
      </c>
      <c r="X321" s="92">
        <v>30</v>
      </c>
      <c r="Y321" s="92">
        <v>34</v>
      </c>
      <c r="Z321" s="92">
        <v>20</v>
      </c>
      <c r="AA321" s="92">
        <v>42</v>
      </c>
      <c r="AB321" s="92">
        <v>53</v>
      </c>
      <c r="AC321" s="92">
        <v>69</v>
      </c>
      <c r="AD321" s="92">
        <v>52</v>
      </c>
      <c r="AE321" s="92">
        <v>69</v>
      </c>
      <c r="AF321" s="92">
        <v>12</v>
      </c>
      <c r="AG321" s="92">
        <v>8</v>
      </c>
      <c r="AH321" s="70">
        <v>14.954954954954955</v>
      </c>
      <c r="AI321" s="70">
        <v>9.0090090090090094</v>
      </c>
      <c r="AJ321" s="70">
        <v>21.081081081081081</v>
      </c>
      <c r="AK321" s="70">
        <v>7.5675675675675684</v>
      </c>
      <c r="AL321" s="70">
        <v>47.387387387387385</v>
      </c>
      <c r="AM321" s="92">
        <v>26913</v>
      </c>
      <c r="AN321" s="92">
        <v>55179</v>
      </c>
      <c r="AO321" s="70"/>
      <c r="AP321" s="92">
        <v>555</v>
      </c>
      <c r="AQ321" s="92">
        <v>117</v>
      </c>
      <c r="AR321" s="92">
        <v>392</v>
      </c>
      <c r="AS321" s="92">
        <v>163</v>
      </c>
      <c r="AT321" s="92">
        <v>5</v>
      </c>
      <c r="AU321" s="92">
        <v>10</v>
      </c>
      <c r="AV321" s="92">
        <v>54</v>
      </c>
      <c r="AW321" s="92">
        <v>53</v>
      </c>
      <c r="AX321" s="92">
        <v>5</v>
      </c>
      <c r="AY321" s="92">
        <v>20</v>
      </c>
      <c r="AZ321" s="92">
        <v>23</v>
      </c>
      <c r="BA321" s="92">
        <v>38</v>
      </c>
      <c r="BB321" s="92">
        <v>6</v>
      </c>
      <c r="BC321" s="92">
        <v>74</v>
      </c>
      <c r="BD321" s="92">
        <v>17</v>
      </c>
      <c r="BE321" s="92">
        <v>0</v>
      </c>
      <c r="BF321" s="92">
        <v>210</v>
      </c>
      <c r="BG321" s="92">
        <v>0</v>
      </c>
      <c r="BH321" s="92">
        <v>0</v>
      </c>
      <c r="BI321" s="70">
        <v>14.414414414414415</v>
      </c>
      <c r="BJ321" s="104">
        <v>6.3</v>
      </c>
      <c r="BK321" s="104">
        <v>2.2000000000000002</v>
      </c>
      <c r="BL321" s="104">
        <v>7</v>
      </c>
      <c r="BM321" s="104">
        <v>6.1</v>
      </c>
      <c r="BN321" s="104">
        <v>9.1</v>
      </c>
      <c r="BO321" s="104">
        <v>5.5</v>
      </c>
      <c r="BP321" s="104">
        <v>1.5</v>
      </c>
      <c r="BQ321" s="104">
        <v>8.1999999999999993</v>
      </c>
      <c r="BR321" s="104">
        <v>3.3</v>
      </c>
      <c r="BS321" s="104">
        <v>8.9</v>
      </c>
      <c r="BT321" s="104">
        <v>7.2</v>
      </c>
      <c r="BU321" s="104">
        <v>9.1</v>
      </c>
      <c r="BV321" s="104">
        <v>7</v>
      </c>
      <c r="BW321" s="104">
        <v>5.3</v>
      </c>
      <c r="BX321" s="104">
        <v>6.2</v>
      </c>
      <c r="BY321" s="104">
        <v>1.4</v>
      </c>
      <c r="BZ321" s="104">
        <v>3.5</v>
      </c>
      <c r="CA321" s="104">
        <v>2.5</v>
      </c>
      <c r="CB321" s="104">
        <v>15.5</v>
      </c>
      <c r="CC321" s="104">
        <v>65.900000000000006</v>
      </c>
      <c r="CD321" s="104">
        <v>18.899999999999999</v>
      </c>
    </row>
    <row r="322" spans="1:82" x14ac:dyDescent="0.25">
      <c r="A322" s="69" t="s">
        <v>965</v>
      </c>
      <c r="B322" s="69" t="s">
        <v>966</v>
      </c>
      <c r="C322" s="69" t="s">
        <v>967</v>
      </c>
      <c r="D322" s="69" t="s">
        <v>792</v>
      </c>
      <c r="E322" s="69" t="s">
        <v>793</v>
      </c>
      <c r="F322" s="69" t="s">
        <v>542</v>
      </c>
      <c r="G322" s="69" t="s">
        <v>968</v>
      </c>
      <c r="H322" s="69" t="s">
        <v>969</v>
      </c>
      <c r="I322" s="115" t="s">
        <v>969</v>
      </c>
      <c r="J322" s="69">
        <v>5428516</v>
      </c>
      <c r="K322" s="69" t="s">
        <v>183</v>
      </c>
      <c r="L322" s="98">
        <v>0.88533460334024539</v>
      </c>
      <c r="M322" s="92">
        <v>874</v>
      </c>
      <c r="N322" s="70">
        <v>987.19737905026921</v>
      </c>
      <c r="O322" s="92">
        <v>345</v>
      </c>
      <c r="P322" s="70">
        <v>2.5299999999999998</v>
      </c>
      <c r="Q322" s="92">
        <v>874</v>
      </c>
      <c r="R322" s="92">
        <v>101</v>
      </c>
      <c r="S322" s="92">
        <v>55</v>
      </c>
      <c r="T322" s="92">
        <v>28</v>
      </c>
      <c r="U322" s="92">
        <v>41</v>
      </c>
      <c r="V322" s="92">
        <v>13</v>
      </c>
      <c r="W322" s="92">
        <v>12</v>
      </c>
      <c r="X322" s="92">
        <v>0</v>
      </c>
      <c r="Y322" s="92">
        <v>32</v>
      </c>
      <c r="Z322" s="92">
        <v>19</v>
      </c>
      <c r="AA322" s="92">
        <v>22</v>
      </c>
      <c r="AB322" s="92">
        <v>11</v>
      </c>
      <c r="AC322" s="92">
        <v>11</v>
      </c>
      <c r="AD322" s="92">
        <v>0</v>
      </c>
      <c r="AE322" s="92">
        <v>0</v>
      </c>
      <c r="AF322" s="92">
        <v>0</v>
      </c>
      <c r="AG322" s="92">
        <v>0</v>
      </c>
      <c r="AH322" s="70">
        <v>53.333333333333336</v>
      </c>
      <c r="AI322" s="70">
        <v>15.65217391304348</v>
      </c>
      <c r="AJ322" s="70">
        <v>18.260869565217391</v>
      </c>
      <c r="AK322" s="70">
        <v>6.3768115942028984</v>
      </c>
      <c r="AL322" s="70">
        <v>6.3768115942028984</v>
      </c>
      <c r="AM322" s="92">
        <v>10511</v>
      </c>
      <c r="AN322" s="92">
        <v>16964</v>
      </c>
      <c r="AO322" s="70">
        <v>81.739130434782609</v>
      </c>
      <c r="AP322" s="92">
        <v>345</v>
      </c>
      <c r="AQ322" s="92">
        <v>118</v>
      </c>
      <c r="AR322" s="92">
        <v>115</v>
      </c>
      <c r="AS322" s="92">
        <v>230</v>
      </c>
      <c r="AT322" s="92">
        <v>25</v>
      </c>
      <c r="AU322" s="92">
        <v>11</v>
      </c>
      <c r="AV322" s="92">
        <v>102</v>
      </c>
      <c r="AW322" s="92">
        <v>27</v>
      </c>
      <c r="AX322" s="92">
        <v>24</v>
      </c>
      <c r="AY322" s="92">
        <v>10</v>
      </c>
      <c r="AZ322" s="92">
        <v>17</v>
      </c>
      <c r="BA322" s="92">
        <v>12</v>
      </c>
      <c r="BB322" s="92">
        <v>0</v>
      </c>
      <c r="BC322" s="92">
        <v>33</v>
      </c>
      <c r="BD322" s="92">
        <v>0</v>
      </c>
      <c r="BE322" s="92">
        <v>0</v>
      </c>
      <c r="BF322" s="92">
        <v>11</v>
      </c>
      <c r="BG322" s="92">
        <v>0</v>
      </c>
      <c r="BH322" s="92">
        <v>0</v>
      </c>
      <c r="BI322" s="70">
        <v>32.463768115942024</v>
      </c>
      <c r="BJ322" s="104">
        <v>6.3</v>
      </c>
      <c r="BK322" s="104">
        <v>8.6999999999999993</v>
      </c>
      <c r="BL322" s="104">
        <v>10.4</v>
      </c>
      <c r="BM322" s="104">
        <v>6.8</v>
      </c>
      <c r="BN322" s="104">
        <v>4.3</v>
      </c>
      <c r="BO322" s="104">
        <v>8.8000000000000007</v>
      </c>
      <c r="BP322" s="104">
        <v>4.3</v>
      </c>
      <c r="BQ322" s="104">
        <v>7.2</v>
      </c>
      <c r="BR322" s="104">
        <v>5.8</v>
      </c>
      <c r="BS322" s="104">
        <v>5.7</v>
      </c>
      <c r="BT322" s="104">
        <v>8.6</v>
      </c>
      <c r="BU322" s="104">
        <v>6.4</v>
      </c>
      <c r="BV322" s="104">
        <v>5.5</v>
      </c>
      <c r="BW322" s="104">
        <v>5.7</v>
      </c>
      <c r="BX322" s="104">
        <v>2.1</v>
      </c>
      <c r="BY322" s="104">
        <v>1.1000000000000001</v>
      </c>
      <c r="BZ322" s="104">
        <v>0</v>
      </c>
      <c r="CA322" s="104">
        <v>2.2000000000000002</v>
      </c>
      <c r="CB322" s="104">
        <v>25.4</v>
      </c>
      <c r="CC322" s="104">
        <v>63.4</v>
      </c>
      <c r="CD322" s="104">
        <v>11.100000000000001</v>
      </c>
    </row>
    <row r="323" spans="1:82" s="11" customFormat="1" x14ac:dyDescent="0.25">
      <c r="A323" s="73" t="s">
        <v>1118</v>
      </c>
      <c r="B323" s="73" t="s">
        <v>1119</v>
      </c>
      <c r="C323" s="73" t="s">
        <v>1124</v>
      </c>
      <c r="D323" s="73" t="s">
        <v>1121</v>
      </c>
      <c r="E323" s="73" t="s">
        <v>793</v>
      </c>
      <c r="F323" s="73" t="s">
        <v>542</v>
      </c>
      <c r="G323" s="73" t="s">
        <v>1122</v>
      </c>
      <c r="H323" s="73" t="s">
        <v>1123</v>
      </c>
      <c r="I323" s="117" t="s">
        <v>2147</v>
      </c>
      <c r="J323" s="73">
        <v>5439460</v>
      </c>
      <c r="K323" s="73" t="s">
        <v>210</v>
      </c>
      <c r="L323" s="100">
        <v>1.3412977564072175</v>
      </c>
      <c r="M323" s="94">
        <v>3500</v>
      </c>
      <c r="N323" s="74">
        <v>2609.4131472903182</v>
      </c>
      <c r="O323" s="94">
        <v>1480</v>
      </c>
      <c r="P323" s="74">
        <v>2.21</v>
      </c>
      <c r="Q323" s="94">
        <v>3273</v>
      </c>
      <c r="R323" s="94">
        <v>252</v>
      </c>
      <c r="S323" s="94">
        <v>172</v>
      </c>
      <c r="T323" s="94">
        <v>121</v>
      </c>
      <c r="U323" s="94">
        <v>110</v>
      </c>
      <c r="V323" s="94">
        <v>78</v>
      </c>
      <c r="W323" s="94">
        <v>75</v>
      </c>
      <c r="X323" s="94">
        <v>64</v>
      </c>
      <c r="Y323" s="94">
        <v>65</v>
      </c>
      <c r="Z323" s="94">
        <v>59</v>
      </c>
      <c r="AA323" s="94">
        <v>92</v>
      </c>
      <c r="AB323" s="94">
        <v>106</v>
      </c>
      <c r="AC323" s="94">
        <v>133</v>
      </c>
      <c r="AD323" s="94">
        <v>59</v>
      </c>
      <c r="AE323" s="94">
        <v>32</v>
      </c>
      <c r="AF323" s="94">
        <v>22</v>
      </c>
      <c r="AG323" s="94">
        <v>39</v>
      </c>
      <c r="AH323" s="74">
        <v>36.824324324324323</v>
      </c>
      <c r="AI323" s="74">
        <v>12.702702702702704</v>
      </c>
      <c r="AJ323" s="74">
        <v>17.77027027027027</v>
      </c>
      <c r="AK323" s="74">
        <v>6.2162162162162167</v>
      </c>
      <c r="AL323" s="74">
        <v>26.418918918918919</v>
      </c>
      <c r="AM323" s="94">
        <v>21690</v>
      </c>
      <c r="AN323" s="94">
        <v>30359</v>
      </c>
      <c r="AO323" s="74">
        <v>63.310810810810814</v>
      </c>
      <c r="AP323" s="94">
        <v>1480</v>
      </c>
      <c r="AQ323" s="94">
        <v>308</v>
      </c>
      <c r="AR323" s="94">
        <v>742</v>
      </c>
      <c r="AS323" s="94">
        <v>738</v>
      </c>
      <c r="AT323" s="94">
        <v>57</v>
      </c>
      <c r="AU323" s="94">
        <v>51</v>
      </c>
      <c r="AV323" s="94">
        <v>366</v>
      </c>
      <c r="AW323" s="94">
        <v>76</v>
      </c>
      <c r="AX323" s="94">
        <v>67</v>
      </c>
      <c r="AY323" s="94">
        <v>115</v>
      </c>
      <c r="AZ323" s="94">
        <v>93</v>
      </c>
      <c r="BA323" s="94">
        <v>56</v>
      </c>
      <c r="BB323" s="94">
        <v>26</v>
      </c>
      <c r="BC323" s="94">
        <v>139</v>
      </c>
      <c r="BD323" s="94">
        <v>44</v>
      </c>
      <c r="BE323" s="94">
        <v>9</v>
      </c>
      <c r="BF323" s="94">
        <v>261</v>
      </c>
      <c r="BG323" s="94">
        <v>18</v>
      </c>
      <c r="BH323" s="94">
        <v>0</v>
      </c>
      <c r="BI323" s="74">
        <v>35</v>
      </c>
      <c r="BJ323" s="106">
        <v>6</v>
      </c>
      <c r="BK323" s="106">
        <v>5.3</v>
      </c>
      <c r="BL323" s="106">
        <v>5.2</v>
      </c>
      <c r="BM323" s="106">
        <v>7.7</v>
      </c>
      <c r="BN323" s="106">
        <v>13.9</v>
      </c>
      <c r="BO323" s="106">
        <v>7</v>
      </c>
      <c r="BP323" s="106">
        <v>6</v>
      </c>
      <c r="BQ323" s="106">
        <v>5.5</v>
      </c>
      <c r="BR323" s="106">
        <v>5.6</v>
      </c>
      <c r="BS323" s="106">
        <v>5.0999999999999996</v>
      </c>
      <c r="BT323" s="106">
        <v>5.6</v>
      </c>
      <c r="BU323" s="106">
        <v>5.9</v>
      </c>
      <c r="BV323" s="106">
        <v>6</v>
      </c>
      <c r="BW323" s="106">
        <v>5.3</v>
      </c>
      <c r="BX323" s="106">
        <v>3.4</v>
      </c>
      <c r="BY323" s="106">
        <v>2.8</v>
      </c>
      <c r="BZ323" s="106">
        <v>1.7</v>
      </c>
      <c r="CA323" s="106">
        <v>2.1</v>
      </c>
      <c r="CB323" s="106">
        <v>16.5</v>
      </c>
      <c r="CC323" s="106">
        <v>68.300000000000011</v>
      </c>
      <c r="CD323" s="106">
        <v>15.299999999999999</v>
      </c>
    </row>
    <row r="324" spans="1:82" x14ac:dyDescent="0.25">
      <c r="A324" s="69" t="s">
        <v>1152</v>
      </c>
      <c r="B324" s="69" t="s">
        <v>1153</v>
      </c>
      <c r="C324" s="69" t="s">
        <v>1154</v>
      </c>
      <c r="D324" s="69" t="s">
        <v>792</v>
      </c>
      <c r="E324" s="69" t="s">
        <v>793</v>
      </c>
      <c r="F324" s="69" t="s">
        <v>542</v>
      </c>
      <c r="G324" s="69" t="s">
        <v>1155</v>
      </c>
      <c r="H324" s="69" t="s">
        <v>1156</v>
      </c>
      <c r="I324" s="115" t="s">
        <v>1156</v>
      </c>
      <c r="J324" s="69">
        <v>5443180</v>
      </c>
      <c r="K324" s="69" t="s">
        <v>216</v>
      </c>
      <c r="L324" s="98">
        <v>1.6485103589403929</v>
      </c>
      <c r="M324" s="92">
        <v>3083</v>
      </c>
      <c r="N324" s="70">
        <v>1870.1732647780564</v>
      </c>
      <c r="O324" s="92">
        <v>1329</v>
      </c>
      <c r="P324" s="70">
        <v>2.31</v>
      </c>
      <c r="Q324" s="92">
        <v>3073</v>
      </c>
      <c r="R324" s="92">
        <v>198</v>
      </c>
      <c r="S324" s="92">
        <v>74</v>
      </c>
      <c r="T324" s="92">
        <v>122</v>
      </c>
      <c r="U324" s="92">
        <v>21</v>
      </c>
      <c r="V324" s="92">
        <v>81</v>
      </c>
      <c r="W324" s="92">
        <v>205</v>
      </c>
      <c r="X324" s="92">
        <v>58</v>
      </c>
      <c r="Y324" s="92">
        <v>93</v>
      </c>
      <c r="Z324" s="92">
        <v>11</v>
      </c>
      <c r="AA324" s="92">
        <v>45</v>
      </c>
      <c r="AB324" s="92">
        <v>327</v>
      </c>
      <c r="AC324" s="92">
        <v>25</v>
      </c>
      <c r="AD324" s="92">
        <v>50</v>
      </c>
      <c r="AE324" s="92">
        <v>19</v>
      </c>
      <c r="AF324" s="92">
        <v>0</v>
      </c>
      <c r="AG324" s="92">
        <v>0</v>
      </c>
      <c r="AH324" s="70">
        <v>29.646350639578628</v>
      </c>
      <c r="AI324" s="70">
        <v>7.6749435665914216</v>
      </c>
      <c r="AJ324" s="70">
        <v>27.614747930775017</v>
      </c>
      <c r="AK324" s="70">
        <v>3.3860045146726865</v>
      </c>
      <c r="AL324" s="70">
        <v>31.677953348382243</v>
      </c>
      <c r="AM324" s="92">
        <v>18758</v>
      </c>
      <c r="AN324" s="92">
        <v>34131</v>
      </c>
      <c r="AO324" s="70">
        <v>64.108352144469521</v>
      </c>
      <c r="AP324" s="92">
        <v>1329</v>
      </c>
      <c r="AQ324" s="92">
        <v>272</v>
      </c>
      <c r="AR324" s="92">
        <v>965</v>
      </c>
      <c r="AS324" s="92">
        <v>364</v>
      </c>
      <c r="AT324" s="92">
        <v>20</v>
      </c>
      <c r="AU324" s="92">
        <v>101</v>
      </c>
      <c r="AV324" s="92">
        <v>236</v>
      </c>
      <c r="AW324" s="92">
        <v>86</v>
      </c>
      <c r="AX324" s="92">
        <v>123</v>
      </c>
      <c r="AY324" s="92">
        <v>98</v>
      </c>
      <c r="AZ324" s="92">
        <v>51</v>
      </c>
      <c r="BA324" s="92">
        <v>111</v>
      </c>
      <c r="BB324" s="92">
        <v>0</v>
      </c>
      <c r="BC324" s="92">
        <v>337</v>
      </c>
      <c r="BD324" s="92">
        <v>35</v>
      </c>
      <c r="BE324" s="92">
        <v>0</v>
      </c>
      <c r="BF324" s="92">
        <v>94</v>
      </c>
      <c r="BG324" s="92">
        <v>0</v>
      </c>
      <c r="BH324" s="92">
        <v>0</v>
      </c>
      <c r="BI324" s="70">
        <v>25.13167795334838</v>
      </c>
      <c r="BJ324" s="104">
        <v>3.3</v>
      </c>
      <c r="BK324" s="104">
        <v>6.7</v>
      </c>
      <c r="BL324" s="104">
        <v>6.9</v>
      </c>
      <c r="BM324" s="104">
        <v>1.2</v>
      </c>
      <c r="BN324" s="104">
        <v>7.2</v>
      </c>
      <c r="BO324" s="104">
        <v>4.0999999999999996</v>
      </c>
      <c r="BP324" s="104">
        <v>11.7</v>
      </c>
      <c r="BQ324" s="104">
        <v>7.4</v>
      </c>
      <c r="BR324" s="104">
        <v>4</v>
      </c>
      <c r="BS324" s="104">
        <v>3.3</v>
      </c>
      <c r="BT324" s="104">
        <v>7.4</v>
      </c>
      <c r="BU324" s="104">
        <v>7.1</v>
      </c>
      <c r="BV324" s="104">
        <v>5.6</v>
      </c>
      <c r="BW324" s="104">
        <v>10.3</v>
      </c>
      <c r="BX324" s="104">
        <v>3.4</v>
      </c>
      <c r="BY324" s="104">
        <v>2.7</v>
      </c>
      <c r="BZ324" s="104">
        <v>3</v>
      </c>
      <c r="CA324" s="104">
        <v>4.8</v>
      </c>
      <c r="CB324" s="104">
        <v>16.899999999999999</v>
      </c>
      <c r="CC324" s="104">
        <v>59</v>
      </c>
      <c r="CD324" s="104">
        <v>24.200000000000003</v>
      </c>
    </row>
    <row r="325" spans="1:82" x14ac:dyDescent="0.25">
      <c r="A325" s="69" t="s">
        <v>1712</v>
      </c>
      <c r="B325" s="69" t="s">
        <v>1713</v>
      </c>
      <c r="C325" s="69" t="s">
        <v>1714</v>
      </c>
      <c r="D325" s="69" t="s">
        <v>792</v>
      </c>
      <c r="E325" s="69" t="s">
        <v>793</v>
      </c>
      <c r="F325" s="69" t="s">
        <v>542</v>
      </c>
      <c r="G325" s="69" t="s">
        <v>1715</v>
      </c>
      <c r="H325" s="69" t="s">
        <v>1716</v>
      </c>
      <c r="I325" s="115" t="s">
        <v>1716</v>
      </c>
      <c r="J325" s="69">
        <v>5484940</v>
      </c>
      <c r="K325" s="69" t="s">
        <v>324</v>
      </c>
      <c r="L325" s="98">
        <v>0.83257621426234407</v>
      </c>
      <c r="M325" s="92">
        <v>1579</v>
      </c>
      <c r="N325" s="70">
        <v>1896.5230725441531</v>
      </c>
      <c r="O325" s="92">
        <v>698</v>
      </c>
      <c r="P325" s="70">
        <v>2.2599999999999998</v>
      </c>
      <c r="Q325" s="92">
        <v>1579</v>
      </c>
      <c r="R325" s="92">
        <v>150</v>
      </c>
      <c r="S325" s="92">
        <v>110</v>
      </c>
      <c r="T325" s="92">
        <v>89</v>
      </c>
      <c r="U325" s="92">
        <v>35</v>
      </c>
      <c r="V325" s="92">
        <v>51</v>
      </c>
      <c r="W325" s="92">
        <v>44</v>
      </c>
      <c r="X325" s="92">
        <v>54</v>
      </c>
      <c r="Y325" s="92">
        <v>26</v>
      </c>
      <c r="Z325" s="92">
        <v>30</v>
      </c>
      <c r="AA325" s="92">
        <v>28</v>
      </c>
      <c r="AB325" s="92">
        <v>39</v>
      </c>
      <c r="AC325" s="92">
        <v>26</v>
      </c>
      <c r="AD325" s="92">
        <v>1</v>
      </c>
      <c r="AE325" s="92">
        <v>15</v>
      </c>
      <c r="AF325" s="92">
        <v>0</v>
      </c>
      <c r="AG325" s="92">
        <v>0</v>
      </c>
      <c r="AH325" s="70">
        <v>50</v>
      </c>
      <c r="AI325" s="70">
        <v>12.320916905444127</v>
      </c>
      <c r="AJ325" s="70">
        <v>22.063037249283667</v>
      </c>
      <c r="AK325" s="70">
        <v>4.0114613180515759</v>
      </c>
      <c r="AL325" s="70">
        <v>11.604584527220631</v>
      </c>
      <c r="AM325" s="92">
        <v>13490</v>
      </c>
      <c r="AN325" s="92">
        <v>20000</v>
      </c>
      <c r="AO325" s="70">
        <v>80.085959885386814</v>
      </c>
      <c r="AP325" s="92">
        <v>698</v>
      </c>
      <c r="AQ325" s="92">
        <v>159</v>
      </c>
      <c r="AR325" s="92">
        <v>332</v>
      </c>
      <c r="AS325" s="92">
        <v>366</v>
      </c>
      <c r="AT325" s="92">
        <v>28</v>
      </c>
      <c r="AU325" s="92">
        <v>72</v>
      </c>
      <c r="AV325" s="92">
        <v>195</v>
      </c>
      <c r="AW325" s="92">
        <v>63</v>
      </c>
      <c r="AX325" s="92">
        <v>34</v>
      </c>
      <c r="AY325" s="92">
        <v>33</v>
      </c>
      <c r="AZ325" s="92">
        <v>55</v>
      </c>
      <c r="BA325" s="92">
        <v>41</v>
      </c>
      <c r="BB325" s="92">
        <v>14</v>
      </c>
      <c r="BC325" s="92">
        <v>60</v>
      </c>
      <c r="BD325" s="92">
        <v>7</v>
      </c>
      <c r="BE325" s="92">
        <v>0</v>
      </c>
      <c r="BF325" s="92">
        <v>42</v>
      </c>
      <c r="BG325" s="92">
        <v>0</v>
      </c>
      <c r="BH325" s="92">
        <v>0</v>
      </c>
      <c r="BI325" s="70">
        <v>34.670487106017191</v>
      </c>
      <c r="BJ325" s="104">
        <v>5.6</v>
      </c>
      <c r="BK325" s="104">
        <v>6.1</v>
      </c>
      <c r="BL325" s="104">
        <v>9</v>
      </c>
      <c r="BM325" s="104">
        <v>6.7</v>
      </c>
      <c r="BN325" s="104">
        <v>3.5</v>
      </c>
      <c r="BO325" s="104">
        <v>7.2</v>
      </c>
      <c r="BP325" s="104">
        <v>7.7</v>
      </c>
      <c r="BQ325" s="104">
        <v>3.3</v>
      </c>
      <c r="BR325" s="104">
        <v>9</v>
      </c>
      <c r="BS325" s="104">
        <v>9.1</v>
      </c>
      <c r="BT325" s="104">
        <v>4.8</v>
      </c>
      <c r="BU325" s="104">
        <v>5.8</v>
      </c>
      <c r="BV325" s="104">
        <v>2.4</v>
      </c>
      <c r="BW325" s="104">
        <v>9.1</v>
      </c>
      <c r="BX325" s="104">
        <v>3.9</v>
      </c>
      <c r="BY325" s="104">
        <v>3.2</v>
      </c>
      <c r="BZ325" s="104">
        <v>1.7</v>
      </c>
      <c r="CA325" s="104">
        <v>1.8</v>
      </c>
      <c r="CB325" s="104">
        <v>20.7</v>
      </c>
      <c r="CC325" s="104">
        <v>59.499999999999993</v>
      </c>
      <c r="CD325" s="104">
        <v>19.7</v>
      </c>
    </row>
    <row r="326" spans="1:82" s="19" customFormat="1" x14ac:dyDescent="0.25">
      <c r="A326" s="75" t="s">
        <v>102</v>
      </c>
      <c r="B326" s="76" t="s">
        <v>2118</v>
      </c>
      <c r="C326" s="75"/>
      <c r="D326" s="75"/>
      <c r="E326" s="75"/>
      <c r="F326" s="75"/>
      <c r="G326" s="75"/>
      <c r="H326" s="75"/>
      <c r="I326" s="116"/>
      <c r="J326" s="75">
        <v>54099</v>
      </c>
      <c r="K326" s="75" t="s">
        <v>101</v>
      </c>
      <c r="L326" s="99">
        <v>512.15279962430736</v>
      </c>
      <c r="M326" s="93">
        <v>41063</v>
      </c>
      <c r="N326" s="77">
        <v>80.177244037564577</v>
      </c>
      <c r="O326" s="93">
        <v>16305</v>
      </c>
      <c r="P326" s="77">
        <v>2.5099999999999998</v>
      </c>
      <c r="Q326" s="93">
        <v>40907</v>
      </c>
      <c r="R326" s="93">
        <v>2206</v>
      </c>
      <c r="S326" s="93">
        <v>1229</v>
      </c>
      <c r="T326" s="93">
        <v>1085</v>
      </c>
      <c r="U326" s="93">
        <v>992</v>
      </c>
      <c r="V326" s="93">
        <v>1126</v>
      </c>
      <c r="W326" s="93">
        <v>1071</v>
      </c>
      <c r="X326" s="93">
        <v>560</v>
      </c>
      <c r="Y326" s="93">
        <v>856</v>
      </c>
      <c r="Z326" s="93">
        <v>656</v>
      </c>
      <c r="AA326" s="93">
        <v>1531</v>
      </c>
      <c r="AB326" s="93">
        <v>1817</v>
      </c>
      <c r="AC326" s="93">
        <v>1527</v>
      </c>
      <c r="AD326" s="93">
        <v>717</v>
      </c>
      <c r="AE326" s="93">
        <v>406</v>
      </c>
      <c r="AF326" s="93">
        <v>287</v>
      </c>
      <c r="AG326" s="93">
        <v>239</v>
      </c>
      <c r="AH326" s="77">
        <v>27.721557804354489</v>
      </c>
      <c r="AI326" s="77">
        <v>12.989880404783808</v>
      </c>
      <c r="AJ326" s="77">
        <v>19.276295614842073</v>
      </c>
      <c r="AK326" s="77">
        <v>9.3897577430236119</v>
      </c>
      <c r="AL326" s="77">
        <v>30.622508432996014</v>
      </c>
      <c r="AM326" s="93">
        <v>20582</v>
      </c>
      <c r="AN326" s="93">
        <v>38905</v>
      </c>
      <c r="AO326" s="77">
        <v>55.964428089543084</v>
      </c>
      <c r="AP326" s="93">
        <v>16305</v>
      </c>
      <c r="AQ326" s="93">
        <v>3023</v>
      </c>
      <c r="AR326" s="93">
        <v>12182</v>
      </c>
      <c r="AS326" s="93">
        <v>4123</v>
      </c>
      <c r="AT326" s="93">
        <v>628</v>
      </c>
      <c r="AU326" s="93">
        <v>735</v>
      </c>
      <c r="AV326" s="93">
        <v>2223</v>
      </c>
      <c r="AW326" s="93">
        <v>1660</v>
      </c>
      <c r="AX326" s="93">
        <v>616</v>
      </c>
      <c r="AY326" s="93">
        <v>654</v>
      </c>
      <c r="AZ326" s="93">
        <v>1236</v>
      </c>
      <c r="BA326" s="93">
        <v>630</v>
      </c>
      <c r="BB326" s="93">
        <v>89</v>
      </c>
      <c r="BC326" s="93">
        <v>2405</v>
      </c>
      <c r="BD326" s="93">
        <v>562</v>
      </c>
      <c r="BE326" s="93">
        <v>117</v>
      </c>
      <c r="BF326" s="93">
        <v>2954</v>
      </c>
      <c r="BG326" s="93">
        <v>195</v>
      </c>
      <c r="BH326" s="93">
        <v>0</v>
      </c>
      <c r="BI326" s="77">
        <v>18.908310334253297</v>
      </c>
      <c r="BJ326" s="105">
        <v>5.3</v>
      </c>
      <c r="BK326" s="105">
        <v>5</v>
      </c>
      <c r="BL326" s="105">
        <v>7</v>
      </c>
      <c r="BM326" s="105">
        <v>6</v>
      </c>
      <c r="BN326" s="105">
        <v>5.6</v>
      </c>
      <c r="BO326" s="105">
        <v>5.4</v>
      </c>
      <c r="BP326" s="105">
        <v>5.3</v>
      </c>
      <c r="BQ326" s="105">
        <v>6.3</v>
      </c>
      <c r="BR326" s="105">
        <v>6.3</v>
      </c>
      <c r="BS326" s="105">
        <v>6.8</v>
      </c>
      <c r="BT326" s="105">
        <v>7</v>
      </c>
      <c r="BU326" s="105">
        <v>8</v>
      </c>
      <c r="BV326" s="105">
        <v>6.8</v>
      </c>
      <c r="BW326" s="105">
        <v>6.8</v>
      </c>
      <c r="BX326" s="105">
        <v>4.4000000000000004</v>
      </c>
      <c r="BY326" s="105">
        <v>3</v>
      </c>
      <c r="BZ326" s="105">
        <v>2.5</v>
      </c>
      <c r="CA326" s="105">
        <v>2.6</v>
      </c>
      <c r="CB326" s="105">
        <v>17.3</v>
      </c>
      <c r="CC326" s="105">
        <v>63.499999999999993</v>
      </c>
      <c r="CD326" s="105">
        <v>19.3</v>
      </c>
    </row>
    <row r="327" spans="1:82" s="82" customFormat="1" x14ac:dyDescent="0.25">
      <c r="A327" s="80" t="s">
        <v>2027</v>
      </c>
      <c r="B327" s="80" t="s">
        <v>2028</v>
      </c>
      <c r="C327" s="80" t="s">
        <v>2029</v>
      </c>
      <c r="D327" s="80" t="s">
        <v>540</v>
      </c>
      <c r="E327" s="80" t="s">
        <v>541</v>
      </c>
      <c r="F327" s="80" t="s">
        <v>542</v>
      </c>
      <c r="G327" s="80" t="s">
        <v>2030</v>
      </c>
      <c r="H327" s="80" t="s">
        <v>2031</v>
      </c>
      <c r="I327" s="114" t="s">
        <v>2031</v>
      </c>
      <c r="J327" s="80" t="s">
        <v>2111</v>
      </c>
      <c r="K327" s="80" t="s">
        <v>2111</v>
      </c>
      <c r="L327" s="97">
        <v>554.36863502366123</v>
      </c>
      <c r="M327" s="91">
        <v>6904</v>
      </c>
      <c r="N327" s="81">
        <v>12.453807022659801</v>
      </c>
      <c r="O327" s="91">
        <v>2886</v>
      </c>
      <c r="P327" s="81">
        <v>2.3728343728343728</v>
      </c>
      <c r="Q327" s="91">
        <v>6848</v>
      </c>
      <c r="R327" s="91">
        <v>430</v>
      </c>
      <c r="S327" s="91">
        <v>289</v>
      </c>
      <c r="T327" s="91">
        <v>273</v>
      </c>
      <c r="U327" s="91">
        <v>202</v>
      </c>
      <c r="V327" s="91">
        <v>123</v>
      </c>
      <c r="W327" s="91">
        <v>143</v>
      </c>
      <c r="X327" s="91">
        <v>138</v>
      </c>
      <c r="Y327" s="91">
        <v>182</v>
      </c>
      <c r="Z327" s="91">
        <v>126</v>
      </c>
      <c r="AA327" s="91">
        <v>314</v>
      </c>
      <c r="AB327" s="91">
        <v>214</v>
      </c>
      <c r="AC327" s="91">
        <v>259</v>
      </c>
      <c r="AD327" s="91">
        <v>103</v>
      </c>
      <c r="AE327" s="91">
        <v>30</v>
      </c>
      <c r="AF327" s="91">
        <v>29</v>
      </c>
      <c r="AG327" s="91">
        <v>31</v>
      </c>
      <c r="AH327" s="81">
        <v>34.372834372834369</v>
      </c>
      <c r="AI327" s="81">
        <v>11.261261261261261</v>
      </c>
      <c r="AJ327" s="81">
        <v>20.40887040887041</v>
      </c>
      <c r="AK327" s="81">
        <v>10.88011088011088</v>
      </c>
      <c r="AL327" s="81">
        <v>23.076923076923077</v>
      </c>
      <c r="AM327" s="91">
        <v>20314</v>
      </c>
      <c r="AN327" s="91">
        <v>33390</v>
      </c>
      <c r="AO327" s="81">
        <v>61.677061677061673</v>
      </c>
      <c r="AP327" s="91">
        <v>2886</v>
      </c>
      <c r="AQ327" s="91">
        <v>1600</v>
      </c>
      <c r="AR327" s="91">
        <v>2127</v>
      </c>
      <c r="AS327" s="91">
        <v>759</v>
      </c>
      <c r="AT327" s="91">
        <v>213</v>
      </c>
      <c r="AU327" s="91">
        <v>96</v>
      </c>
      <c r="AV327" s="91">
        <v>420</v>
      </c>
      <c r="AW327" s="91">
        <v>214</v>
      </c>
      <c r="AX327" s="91">
        <v>97</v>
      </c>
      <c r="AY327" s="91">
        <v>117</v>
      </c>
      <c r="AZ327" s="91">
        <v>330</v>
      </c>
      <c r="BA327" s="91">
        <v>85</v>
      </c>
      <c r="BB327" s="91">
        <v>7</v>
      </c>
      <c r="BC327" s="91">
        <v>434</v>
      </c>
      <c r="BD327" s="91">
        <v>17</v>
      </c>
      <c r="BE327" s="91">
        <v>26</v>
      </c>
      <c r="BF327" s="91">
        <v>452</v>
      </c>
      <c r="BG327" s="91">
        <v>0</v>
      </c>
      <c r="BH327" s="91">
        <v>0</v>
      </c>
      <c r="BI327" s="81">
        <v>19.75051975051975</v>
      </c>
      <c r="BJ327" s="103">
        <v>5.5</v>
      </c>
      <c r="BK327" s="103">
        <v>6.4</v>
      </c>
      <c r="BL327" s="103">
        <v>5</v>
      </c>
      <c r="BM327" s="103">
        <v>5.3</v>
      </c>
      <c r="BN327" s="103">
        <v>5.3</v>
      </c>
      <c r="BO327" s="103">
        <v>4.7</v>
      </c>
      <c r="BP327" s="103">
        <v>4.7</v>
      </c>
      <c r="BQ327" s="103">
        <v>5.3</v>
      </c>
      <c r="BR327" s="103">
        <v>6.3</v>
      </c>
      <c r="BS327" s="103">
        <v>6.7</v>
      </c>
      <c r="BT327" s="103">
        <v>7.2</v>
      </c>
      <c r="BU327" s="103">
        <v>8</v>
      </c>
      <c r="BV327" s="103">
        <v>8.4</v>
      </c>
      <c r="BW327" s="103">
        <v>8.1</v>
      </c>
      <c r="BX327" s="103">
        <v>4.9000000000000004</v>
      </c>
      <c r="BY327" s="103">
        <v>3.4</v>
      </c>
      <c r="BZ327" s="103">
        <v>1.8</v>
      </c>
      <c r="CA327" s="103">
        <v>3.1</v>
      </c>
      <c r="CB327" s="103">
        <v>16.899999999999999</v>
      </c>
      <c r="CC327" s="103">
        <v>61.900000000000006</v>
      </c>
      <c r="CD327" s="103">
        <v>21.3</v>
      </c>
    </row>
    <row r="328" spans="1:82" x14ac:dyDescent="0.25">
      <c r="A328" s="69" t="s">
        <v>537</v>
      </c>
      <c r="B328" s="69" t="s">
        <v>538</v>
      </c>
      <c r="C328" s="69" t="s">
        <v>539</v>
      </c>
      <c r="D328" s="69" t="s">
        <v>540</v>
      </c>
      <c r="E328" s="69" t="s">
        <v>541</v>
      </c>
      <c r="F328" s="69" t="s">
        <v>542</v>
      </c>
      <c r="G328" s="69" t="s">
        <v>543</v>
      </c>
      <c r="H328" s="69" t="s">
        <v>544</v>
      </c>
      <c r="I328" s="115" t="s">
        <v>544</v>
      </c>
      <c r="J328" s="69">
        <v>5400364</v>
      </c>
      <c r="K328" s="69" t="s">
        <v>113</v>
      </c>
      <c r="L328" s="98">
        <v>0.47325912175072449</v>
      </c>
      <c r="M328" s="92">
        <v>926</v>
      </c>
      <c r="N328" s="70">
        <v>1956.6448007900071</v>
      </c>
      <c r="O328" s="92">
        <v>454</v>
      </c>
      <c r="P328" s="70">
        <v>2.04</v>
      </c>
      <c r="Q328" s="92">
        <v>926</v>
      </c>
      <c r="R328" s="92">
        <v>77</v>
      </c>
      <c r="S328" s="92">
        <v>41</v>
      </c>
      <c r="T328" s="92">
        <v>34</v>
      </c>
      <c r="U328" s="92">
        <v>33</v>
      </c>
      <c r="V328" s="92">
        <v>33</v>
      </c>
      <c r="W328" s="92">
        <v>11</v>
      </c>
      <c r="X328" s="92">
        <v>20</v>
      </c>
      <c r="Y328" s="92">
        <v>25</v>
      </c>
      <c r="Z328" s="92">
        <v>29</v>
      </c>
      <c r="AA328" s="92">
        <v>18</v>
      </c>
      <c r="AB328" s="92">
        <v>25</v>
      </c>
      <c r="AC328" s="92">
        <v>50</v>
      </c>
      <c r="AD328" s="92">
        <v>25</v>
      </c>
      <c r="AE328" s="92">
        <v>12</v>
      </c>
      <c r="AF328" s="92">
        <v>17</v>
      </c>
      <c r="AG328" s="92">
        <v>4</v>
      </c>
      <c r="AH328" s="70">
        <v>33.480176211453745</v>
      </c>
      <c r="AI328" s="70">
        <v>14.537444933920703</v>
      </c>
      <c r="AJ328" s="70">
        <v>18.722466960352424</v>
      </c>
      <c r="AK328" s="70">
        <v>3.9647577092511015</v>
      </c>
      <c r="AL328" s="70">
        <v>29.295154185022028</v>
      </c>
      <c r="AM328" s="92">
        <v>24869</v>
      </c>
      <c r="AN328" s="92">
        <v>32500</v>
      </c>
      <c r="AO328" s="70">
        <v>60.352422907488986</v>
      </c>
      <c r="AP328" s="92">
        <v>454</v>
      </c>
      <c r="AQ328" s="92">
        <v>94</v>
      </c>
      <c r="AR328" s="92">
        <v>266</v>
      </c>
      <c r="AS328" s="92">
        <v>188</v>
      </c>
      <c r="AT328" s="92">
        <v>22</v>
      </c>
      <c r="AU328" s="92">
        <v>31</v>
      </c>
      <c r="AV328" s="92">
        <v>95</v>
      </c>
      <c r="AW328" s="92">
        <v>28</v>
      </c>
      <c r="AX328" s="92">
        <v>28</v>
      </c>
      <c r="AY328" s="92">
        <v>7</v>
      </c>
      <c r="AZ328" s="92">
        <v>57</v>
      </c>
      <c r="BA328" s="92">
        <v>11</v>
      </c>
      <c r="BB328" s="92">
        <v>4</v>
      </c>
      <c r="BC328" s="92">
        <v>41</v>
      </c>
      <c r="BD328" s="92">
        <v>2</v>
      </c>
      <c r="BE328" s="92">
        <v>0</v>
      </c>
      <c r="BF328" s="92">
        <v>108</v>
      </c>
      <c r="BG328" s="92">
        <v>0</v>
      </c>
      <c r="BH328" s="92">
        <v>0</v>
      </c>
      <c r="BI328" s="70">
        <v>23.348017621145374</v>
      </c>
      <c r="BJ328" s="104">
        <v>5.9</v>
      </c>
      <c r="BK328" s="104">
        <v>4.0999999999999996</v>
      </c>
      <c r="BL328" s="104">
        <v>4.2</v>
      </c>
      <c r="BM328" s="104">
        <v>4.9000000000000004</v>
      </c>
      <c r="BN328" s="104">
        <v>4.9000000000000004</v>
      </c>
      <c r="BO328" s="104">
        <v>6.7</v>
      </c>
      <c r="BP328" s="104">
        <v>7.9</v>
      </c>
      <c r="BQ328" s="104">
        <v>7</v>
      </c>
      <c r="BR328" s="104">
        <v>2.6</v>
      </c>
      <c r="BS328" s="104">
        <v>4.9000000000000004</v>
      </c>
      <c r="BT328" s="104">
        <v>9.4</v>
      </c>
      <c r="BU328" s="104">
        <v>7.7</v>
      </c>
      <c r="BV328" s="104">
        <v>13.2</v>
      </c>
      <c r="BW328" s="104">
        <v>5.4</v>
      </c>
      <c r="BX328" s="104">
        <v>3.2</v>
      </c>
      <c r="BY328" s="104">
        <v>3.9</v>
      </c>
      <c r="BZ328" s="104">
        <v>2.4</v>
      </c>
      <c r="CA328" s="104">
        <v>1.8</v>
      </c>
      <c r="CB328" s="104">
        <v>14.2</v>
      </c>
      <c r="CC328" s="104">
        <v>69.2</v>
      </c>
      <c r="CD328" s="104">
        <v>16.700000000000003</v>
      </c>
    </row>
    <row r="329" spans="1:82" x14ac:dyDescent="0.25">
      <c r="A329" s="69" t="s">
        <v>760</v>
      </c>
      <c r="B329" s="69" t="s">
        <v>761</v>
      </c>
      <c r="C329" s="69" t="s">
        <v>762</v>
      </c>
      <c r="D329" s="69" t="s">
        <v>540</v>
      </c>
      <c r="E329" s="69" t="s">
        <v>541</v>
      </c>
      <c r="F329" s="69" t="s">
        <v>542</v>
      </c>
      <c r="G329" s="69" t="s">
        <v>763</v>
      </c>
      <c r="H329" s="69" t="s">
        <v>764</v>
      </c>
      <c r="I329" s="115" t="s">
        <v>764</v>
      </c>
      <c r="J329" s="69">
        <v>5412436</v>
      </c>
      <c r="K329" s="69" t="s">
        <v>147</v>
      </c>
      <c r="L329" s="98">
        <v>0.33287196603670227</v>
      </c>
      <c r="M329" s="92">
        <v>196</v>
      </c>
      <c r="N329" s="70">
        <v>588.81497992651373</v>
      </c>
      <c r="O329" s="92">
        <v>85</v>
      </c>
      <c r="P329" s="70">
        <v>2.31</v>
      </c>
      <c r="Q329" s="92">
        <v>196</v>
      </c>
      <c r="R329" s="92">
        <v>13</v>
      </c>
      <c r="S329" s="92">
        <v>10</v>
      </c>
      <c r="T329" s="92">
        <v>4</v>
      </c>
      <c r="U329" s="92">
        <v>2</v>
      </c>
      <c r="V329" s="92">
        <v>12</v>
      </c>
      <c r="W329" s="92">
        <v>9</v>
      </c>
      <c r="X329" s="92">
        <v>0</v>
      </c>
      <c r="Y329" s="92">
        <v>1</v>
      </c>
      <c r="Z329" s="92">
        <v>10</v>
      </c>
      <c r="AA329" s="92">
        <v>2</v>
      </c>
      <c r="AB329" s="92">
        <v>4</v>
      </c>
      <c r="AC329" s="92">
        <v>4</v>
      </c>
      <c r="AD329" s="92">
        <v>14</v>
      </c>
      <c r="AE329" s="92">
        <v>0</v>
      </c>
      <c r="AF329" s="92">
        <v>0</v>
      </c>
      <c r="AG329" s="92">
        <v>0</v>
      </c>
      <c r="AH329" s="70">
        <v>31.764705882352938</v>
      </c>
      <c r="AI329" s="70">
        <v>16.470588235294116</v>
      </c>
      <c r="AJ329" s="70">
        <v>23.52941176470588</v>
      </c>
      <c r="AK329" s="70">
        <v>2.3529411764705883</v>
      </c>
      <c r="AL329" s="70">
        <v>25.882352941176475</v>
      </c>
      <c r="AM329" s="92">
        <v>17891</v>
      </c>
      <c r="AN329" s="92">
        <v>30536</v>
      </c>
      <c r="AO329" s="70">
        <v>60</v>
      </c>
      <c r="AP329" s="92">
        <v>85</v>
      </c>
      <c r="AQ329" s="92">
        <v>5</v>
      </c>
      <c r="AR329" s="92">
        <v>78</v>
      </c>
      <c r="AS329" s="92">
        <v>7</v>
      </c>
      <c r="AT329" s="92">
        <v>6</v>
      </c>
      <c r="AU329" s="92">
        <v>3</v>
      </c>
      <c r="AV329" s="92">
        <v>14</v>
      </c>
      <c r="AW329" s="92">
        <v>13</v>
      </c>
      <c r="AX329" s="92">
        <v>10</v>
      </c>
      <c r="AY329" s="92">
        <v>0</v>
      </c>
      <c r="AZ329" s="92">
        <v>3</v>
      </c>
      <c r="BA329" s="92">
        <v>7</v>
      </c>
      <c r="BB329" s="92">
        <v>1</v>
      </c>
      <c r="BC329" s="92">
        <v>6</v>
      </c>
      <c r="BD329" s="92">
        <v>0</v>
      </c>
      <c r="BE329" s="92">
        <v>0</v>
      </c>
      <c r="BF329" s="92">
        <v>18</v>
      </c>
      <c r="BG329" s="92">
        <v>0</v>
      </c>
      <c r="BH329" s="92">
        <v>0</v>
      </c>
      <c r="BI329" s="70">
        <v>17.647058823529413</v>
      </c>
      <c r="BJ329" s="104">
        <v>1.5</v>
      </c>
      <c r="BK329" s="104">
        <v>14.8</v>
      </c>
      <c r="BL329" s="104">
        <v>1</v>
      </c>
      <c r="BM329" s="104">
        <v>0</v>
      </c>
      <c r="BN329" s="104">
        <v>8.6999999999999993</v>
      </c>
      <c r="BO329" s="104">
        <v>0</v>
      </c>
      <c r="BP329" s="104">
        <v>13.8</v>
      </c>
      <c r="BQ329" s="104">
        <v>10.7</v>
      </c>
      <c r="BR329" s="104">
        <v>3.6</v>
      </c>
      <c r="BS329" s="104">
        <v>8.1999999999999993</v>
      </c>
      <c r="BT329" s="104">
        <v>3.6</v>
      </c>
      <c r="BU329" s="104">
        <v>12.8</v>
      </c>
      <c r="BV329" s="104">
        <v>12.8</v>
      </c>
      <c r="BW329" s="104">
        <v>3.1</v>
      </c>
      <c r="BX329" s="104">
        <v>2</v>
      </c>
      <c r="BY329" s="104">
        <v>0</v>
      </c>
      <c r="BZ329" s="104">
        <v>2.6</v>
      </c>
      <c r="CA329" s="104">
        <v>1</v>
      </c>
      <c r="CB329" s="104">
        <v>17.3</v>
      </c>
      <c r="CC329" s="104">
        <v>74.2</v>
      </c>
      <c r="CD329" s="104">
        <v>8.6999999999999993</v>
      </c>
    </row>
    <row r="330" spans="1:82" x14ac:dyDescent="0.25">
      <c r="A330" s="69" t="s">
        <v>847</v>
      </c>
      <c r="B330" s="69" t="s">
        <v>848</v>
      </c>
      <c r="C330" s="69" t="s">
        <v>849</v>
      </c>
      <c r="D330" s="69" t="s">
        <v>540</v>
      </c>
      <c r="E330" s="69" t="s">
        <v>541</v>
      </c>
      <c r="F330" s="69" t="s">
        <v>542</v>
      </c>
      <c r="G330" s="69" t="s">
        <v>850</v>
      </c>
      <c r="H330" s="69" t="s">
        <v>851</v>
      </c>
      <c r="I330" s="115" t="s">
        <v>851</v>
      </c>
      <c r="J330" s="69">
        <v>5418412</v>
      </c>
      <c r="K330" s="69" t="s">
        <v>162</v>
      </c>
      <c r="L330" s="98">
        <v>0.62908445941218316</v>
      </c>
      <c r="M330" s="92">
        <v>611</v>
      </c>
      <c r="N330" s="70">
        <v>971.25273221805332</v>
      </c>
      <c r="O330" s="92">
        <v>265</v>
      </c>
      <c r="P330" s="70">
        <v>2.31</v>
      </c>
      <c r="Q330" s="92">
        <v>611</v>
      </c>
      <c r="R330" s="92">
        <v>41</v>
      </c>
      <c r="S330" s="92">
        <v>40</v>
      </c>
      <c r="T330" s="92">
        <v>23</v>
      </c>
      <c r="U330" s="92">
        <v>10</v>
      </c>
      <c r="V330" s="92">
        <v>21</v>
      </c>
      <c r="W330" s="92">
        <v>9</v>
      </c>
      <c r="X330" s="92">
        <v>38</v>
      </c>
      <c r="Y330" s="92">
        <v>2</v>
      </c>
      <c r="Z330" s="92">
        <v>6</v>
      </c>
      <c r="AA330" s="92">
        <v>28</v>
      </c>
      <c r="AB330" s="92">
        <v>20</v>
      </c>
      <c r="AC330" s="92">
        <v>21</v>
      </c>
      <c r="AD330" s="92">
        <v>4</v>
      </c>
      <c r="AE330" s="92">
        <v>2</v>
      </c>
      <c r="AF330" s="92">
        <v>0</v>
      </c>
      <c r="AG330" s="92">
        <v>0</v>
      </c>
      <c r="AH330" s="70">
        <v>39.24528301886793</v>
      </c>
      <c r="AI330" s="70">
        <v>11.69811320754717</v>
      </c>
      <c r="AJ330" s="70">
        <v>20.754716981132077</v>
      </c>
      <c r="AK330" s="70">
        <v>10.566037735849058</v>
      </c>
      <c r="AL330" s="70">
        <v>17.735849056603772</v>
      </c>
      <c r="AM330" s="92">
        <v>15776</v>
      </c>
      <c r="AN330" s="92">
        <v>29671</v>
      </c>
      <c r="AO330" s="70">
        <v>69.433962264150935</v>
      </c>
      <c r="AP330" s="92">
        <v>265</v>
      </c>
      <c r="AQ330" s="92">
        <v>56</v>
      </c>
      <c r="AR330" s="92">
        <v>162</v>
      </c>
      <c r="AS330" s="92">
        <v>103</v>
      </c>
      <c r="AT330" s="92">
        <v>18</v>
      </c>
      <c r="AU330" s="92">
        <v>4</v>
      </c>
      <c r="AV330" s="92">
        <v>72</v>
      </c>
      <c r="AW330" s="92">
        <v>13</v>
      </c>
      <c r="AX330" s="92">
        <v>20</v>
      </c>
      <c r="AY330" s="92">
        <v>7</v>
      </c>
      <c r="AZ330" s="92">
        <v>15</v>
      </c>
      <c r="BA330" s="92">
        <v>12</v>
      </c>
      <c r="BB330" s="92">
        <v>13</v>
      </c>
      <c r="BC330" s="92">
        <v>27</v>
      </c>
      <c r="BD330" s="92">
        <v>5</v>
      </c>
      <c r="BE330" s="92">
        <v>0</v>
      </c>
      <c r="BF330" s="92">
        <v>27</v>
      </c>
      <c r="BG330" s="92">
        <v>0</v>
      </c>
      <c r="BH330" s="92">
        <v>0</v>
      </c>
      <c r="BI330" s="70">
        <v>34.716981132075468</v>
      </c>
      <c r="BJ330" s="104">
        <v>5.0999999999999996</v>
      </c>
      <c r="BK330" s="104">
        <v>10.1</v>
      </c>
      <c r="BL330" s="104">
        <v>5.4</v>
      </c>
      <c r="BM330" s="104">
        <v>2.6</v>
      </c>
      <c r="BN330" s="104">
        <v>6.5</v>
      </c>
      <c r="BO330" s="104">
        <v>7.4</v>
      </c>
      <c r="BP330" s="104">
        <v>13.7</v>
      </c>
      <c r="BQ330" s="104">
        <v>4.7</v>
      </c>
      <c r="BR330" s="104">
        <v>5.7</v>
      </c>
      <c r="BS330" s="104">
        <v>3.3</v>
      </c>
      <c r="BT330" s="104">
        <v>4.7</v>
      </c>
      <c r="BU330" s="104">
        <v>8</v>
      </c>
      <c r="BV330" s="104">
        <v>6.4</v>
      </c>
      <c r="BW330" s="104">
        <v>3.3</v>
      </c>
      <c r="BX330" s="104">
        <v>5.2</v>
      </c>
      <c r="BY330" s="104">
        <v>2.8</v>
      </c>
      <c r="BZ330" s="104">
        <v>3.4</v>
      </c>
      <c r="CA330" s="104">
        <v>1.5</v>
      </c>
      <c r="CB330" s="104">
        <v>20.6</v>
      </c>
      <c r="CC330" s="104">
        <v>63</v>
      </c>
      <c r="CD330" s="104">
        <v>16.200000000000003</v>
      </c>
    </row>
    <row r="331" spans="1:82" s="19" customFormat="1" x14ac:dyDescent="0.25">
      <c r="A331" s="75" t="s">
        <v>104</v>
      </c>
      <c r="B331" s="76" t="s">
        <v>2118</v>
      </c>
      <c r="C331" s="75"/>
      <c r="D331" s="75"/>
      <c r="E331" s="75"/>
      <c r="F331" s="75"/>
      <c r="G331" s="75"/>
      <c r="H331" s="75"/>
      <c r="I331" s="116"/>
      <c r="J331" s="75">
        <v>54101</v>
      </c>
      <c r="K331" s="75" t="s">
        <v>103</v>
      </c>
      <c r="L331" s="99">
        <v>555.80385057086085</v>
      </c>
      <c r="M331" s="93">
        <v>8637</v>
      </c>
      <c r="N331" s="77">
        <v>15.539654846091871</v>
      </c>
      <c r="O331" s="93">
        <v>3690</v>
      </c>
      <c r="P331" s="77">
        <v>2.33</v>
      </c>
      <c r="Q331" s="93">
        <v>8581</v>
      </c>
      <c r="R331" s="93">
        <v>561</v>
      </c>
      <c r="S331" s="93">
        <v>380</v>
      </c>
      <c r="T331" s="93">
        <v>334</v>
      </c>
      <c r="U331" s="93">
        <v>247</v>
      </c>
      <c r="V331" s="93">
        <v>189</v>
      </c>
      <c r="W331" s="93">
        <v>172</v>
      </c>
      <c r="X331" s="93">
        <v>196</v>
      </c>
      <c r="Y331" s="93">
        <v>210</v>
      </c>
      <c r="Z331" s="93">
        <v>171</v>
      </c>
      <c r="AA331" s="93">
        <v>362</v>
      </c>
      <c r="AB331" s="93">
        <v>263</v>
      </c>
      <c r="AC331" s="93">
        <v>334</v>
      </c>
      <c r="AD331" s="93">
        <v>146</v>
      </c>
      <c r="AE331" s="93">
        <v>44</v>
      </c>
      <c r="AF331" s="93">
        <v>46</v>
      </c>
      <c r="AG331" s="93">
        <v>35</v>
      </c>
      <c r="AH331" s="77">
        <v>34.552845528455286</v>
      </c>
      <c r="AI331" s="77">
        <v>11.815718157181571</v>
      </c>
      <c r="AJ331" s="77">
        <v>20.29810298102981</v>
      </c>
      <c r="AK331" s="77">
        <v>9.8102981029810294</v>
      </c>
      <c r="AL331" s="77">
        <v>23.523035230352303</v>
      </c>
      <c r="AM331" s="93">
        <v>20314</v>
      </c>
      <c r="AN331" s="93">
        <v>33390</v>
      </c>
      <c r="AO331" s="77">
        <v>62.032520325203258</v>
      </c>
      <c r="AP331" s="93">
        <v>3690</v>
      </c>
      <c r="AQ331" s="93">
        <v>1755</v>
      </c>
      <c r="AR331" s="93">
        <v>2633</v>
      </c>
      <c r="AS331" s="93">
        <v>1057</v>
      </c>
      <c r="AT331" s="93">
        <v>259</v>
      </c>
      <c r="AU331" s="93">
        <v>134</v>
      </c>
      <c r="AV331" s="93">
        <v>601</v>
      </c>
      <c r="AW331" s="93">
        <v>268</v>
      </c>
      <c r="AX331" s="93">
        <v>155</v>
      </c>
      <c r="AY331" s="93">
        <v>131</v>
      </c>
      <c r="AZ331" s="93">
        <v>405</v>
      </c>
      <c r="BA331" s="93">
        <v>115</v>
      </c>
      <c r="BB331" s="93">
        <v>25</v>
      </c>
      <c r="BC331" s="93">
        <v>508</v>
      </c>
      <c r="BD331" s="93">
        <v>24</v>
      </c>
      <c r="BE331" s="93">
        <v>26</v>
      </c>
      <c r="BF331" s="93">
        <v>605</v>
      </c>
      <c r="BG331" s="93">
        <v>0</v>
      </c>
      <c r="BH331" s="93">
        <v>0</v>
      </c>
      <c r="BI331" s="77">
        <v>21.219512195121951</v>
      </c>
      <c r="BJ331" s="105">
        <v>5.5</v>
      </c>
      <c r="BK331" s="105">
        <v>6.4</v>
      </c>
      <c r="BL331" s="105">
        <v>5</v>
      </c>
      <c r="BM331" s="105">
        <v>5.3</v>
      </c>
      <c r="BN331" s="105">
        <v>5.3</v>
      </c>
      <c r="BO331" s="105">
        <v>4.7</v>
      </c>
      <c r="BP331" s="105">
        <v>4.7</v>
      </c>
      <c r="BQ331" s="105">
        <v>5.3</v>
      </c>
      <c r="BR331" s="105">
        <v>6.3</v>
      </c>
      <c r="BS331" s="105">
        <v>6.7</v>
      </c>
      <c r="BT331" s="105">
        <v>7.2</v>
      </c>
      <c r="BU331" s="105">
        <v>8</v>
      </c>
      <c r="BV331" s="105">
        <v>8.4</v>
      </c>
      <c r="BW331" s="105">
        <v>8.1</v>
      </c>
      <c r="BX331" s="105">
        <v>4.9000000000000004</v>
      </c>
      <c r="BY331" s="105">
        <v>3.4</v>
      </c>
      <c r="BZ331" s="105">
        <v>1.8</v>
      </c>
      <c r="CA331" s="105">
        <v>3.1</v>
      </c>
      <c r="CB331" s="105">
        <v>16.899999999999999</v>
      </c>
      <c r="CC331" s="105">
        <v>61.900000000000006</v>
      </c>
      <c r="CD331" s="105">
        <v>21.3</v>
      </c>
    </row>
    <row r="332" spans="1:82" s="82" customFormat="1" x14ac:dyDescent="0.25">
      <c r="A332" s="80" t="s">
        <v>2032</v>
      </c>
      <c r="B332" s="80" t="s">
        <v>2033</v>
      </c>
      <c r="C332" s="80" t="s">
        <v>2034</v>
      </c>
      <c r="D332" s="80" t="s">
        <v>1114</v>
      </c>
      <c r="E332" s="80" t="s">
        <v>1115</v>
      </c>
      <c r="F332" s="80" t="s">
        <v>542</v>
      </c>
      <c r="G332" s="80" t="s">
        <v>2035</v>
      </c>
      <c r="H332" s="80" t="s">
        <v>2036</v>
      </c>
      <c r="I332" s="114" t="s">
        <v>2036</v>
      </c>
      <c r="J332" s="80" t="s">
        <v>2111</v>
      </c>
      <c r="K332" s="80" t="s">
        <v>2111</v>
      </c>
      <c r="L332" s="97">
        <v>356.59729154752466</v>
      </c>
      <c r="M332" s="91">
        <v>7774</v>
      </c>
      <c r="N332" s="81">
        <v>21.80050209092499</v>
      </c>
      <c r="O332" s="91">
        <v>2824</v>
      </c>
      <c r="P332" s="81">
        <v>2.7528328611898019</v>
      </c>
      <c r="Q332" s="91">
        <v>7774</v>
      </c>
      <c r="R332" s="91">
        <v>217</v>
      </c>
      <c r="S332" s="91">
        <v>213</v>
      </c>
      <c r="T332" s="91">
        <v>155</v>
      </c>
      <c r="U332" s="91">
        <v>206</v>
      </c>
      <c r="V332" s="91">
        <v>166</v>
      </c>
      <c r="W332" s="91">
        <v>231</v>
      </c>
      <c r="X332" s="91">
        <v>193</v>
      </c>
      <c r="Y332" s="91">
        <v>207</v>
      </c>
      <c r="Z332" s="91">
        <v>118</v>
      </c>
      <c r="AA332" s="91">
        <v>215</v>
      </c>
      <c r="AB332" s="91">
        <v>271</v>
      </c>
      <c r="AC332" s="91">
        <v>265</v>
      </c>
      <c r="AD332" s="91">
        <v>203</v>
      </c>
      <c r="AE332" s="91">
        <v>41</v>
      </c>
      <c r="AF332" s="91">
        <v>110</v>
      </c>
      <c r="AG332" s="91">
        <v>13</v>
      </c>
      <c r="AH332" s="81">
        <v>20.715297450424931</v>
      </c>
      <c r="AI332" s="81">
        <v>13.172804532577903</v>
      </c>
      <c r="AJ332" s="81">
        <v>26.522662889518411</v>
      </c>
      <c r="AK332" s="81">
        <v>7.6133144475920673</v>
      </c>
      <c r="AL332" s="81">
        <v>31.975920679886688</v>
      </c>
      <c r="AM332" s="91">
        <v>22088</v>
      </c>
      <c r="AN332" s="91">
        <v>40694</v>
      </c>
      <c r="AO332" s="81">
        <v>56.232294617563738</v>
      </c>
      <c r="AP332" s="91">
        <v>2824</v>
      </c>
      <c r="AQ332" s="91">
        <v>1418</v>
      </c>
      <c r="AR332" s="91">
        <v>2394</v>
      </c>
      <c r="AS332" s="91">
        <v>430</v>
      </c>
      <c r="AT332" s="91">
        <v>171</v>
      </c>
      <c r="AU332" s="91">
        <v>84</v>
      </c>
      <c r="AV332" s="91">
        <v>191</v>
      </c>
      <c r="AW332" s="91">
        <v>430</v>
      </c>
      <c r="AX332" s="91">
        <v>44</v>
      </c>
      <c r="AY332" s="91">
        <v>109</v>
      </c>
      <c r="AZ332" s="91">
        <v>391</v>
      </c>
      <c r="BA332" s="91">
        <v>65</v>
      </c>
      <c r="BB332" s="91">
        <v>39</v>
      </c>
      <c r="BC332" s="91">
        <v>419</v>
      </c>
      <c r="BD332" s="91">
        <v>60</v>
      </c>
      <c r="BE332" s="91">
        <v>0</v>
      </c>
      <c r="BF332" s="91">
        <v>616</v>
      </c>
      <c r="BG332" s="91">
        <v>9</v>
      </c>
      <c r="BH332" s="91">
        <v>0</v>
      </c>
      <c r="BI332" s="81">
        <v>12.004249291784703</v>
      </c>
      <c r="BJ332" s="103">
        <v>5.0999999999999996</v>
      </c>
      <c r="BK332" s="103">
        <v>4.7</v>
      </c>
      <c r="BL332" s="103">
        <v>6.7</v>
      </c>
      <c r="BM332" s="103">
        <v>6.4</v>
      </c>
      <c r="BN332" s="103">
        <v>5.4</v>
      </c>
      <c r="BO332" s="103">
        <v>5</v>
      </c>
      <c r="BP332" s="103">
        <v>4.9000000000000004</v>
      </c>
      <c r="BQ332" s="103">
        <v>6.4</v>
      </c>
      <c r="BR332" s="103">
        <v>4.7</v>
      </c>
      <c r="BS332" s="103">
        <v>6.6</v>
      </c>
      <c r="BT332" s="103">
        <v>7.3</v>
      </c>
      <c r="BU332" s="103">
        <v>8.1999999999999993</v>
      </c>
      <c r="BV332" s="103">
        <v>6.8</v>
      </c>
      <c r="BW332" s="103">
        <v>6.7</v>
      </c>
      <c r="BX332" s="103">
        <v>5.2</v>
      </c>
      <c r="BY332" s="103">
        <v>3.9</v>
      </c>
      <c r="BZ332" s="103">
        <v>3.1</v>
      </c>
      <c r="CA332" s="103">
        <v>2.8</v>
      </c>
      <c r="CB332" s="103">
        <v>16.5</v>
      </c>
      <c r="CC332" s="103">
        <v>61.7</v>
      </c>
      <c r="CD332" s="103">
        <v>21.700000000000003</v>
      </c>
    </row>
    <row r="333" spans="1:82" x14ac:dyDescent="0.25">
      <c r="A333" s="69" t="s">
        <v>1111</v>
      </c>
      <c r="B333" s="69" t="s">
        <v>1112</v>
      </c>
      <c r="C333" s="69" t="s">
        <v>1113</v>
      </c>
      <c r="D333" s="69" t="s">
        <v>1114</v>
      </c>
      <c r="E333" s="69" t="s">
        <v>1115</v>
      </c>
      <c r="F333" s="69" t="s">
        <v>542</v>
      </c>
      <c r="G333" s="69" t="s">
        <v>1116</v>
      </c>
      <c r="H333" s="69" t="s">
        <v>1117</v>
      </c>
      <c r="I333" s="115" t="s">
        <v>1117</v>
      </c>
      <c r="J333" s="69">
        <v>5439340</v>
      </c>
      <c r="K333" s="69" t="s">
        <v>209</v>
      </c>
      <c r="L333" s="98">
        <v>0.50178895857535555</v>
      </c>
      <c r="M333" s="92">
        <v>296</v>
      </c>
      <c r="N333" s="70">
        <v>589.88942451101889</v>
      </c>
      <c r="O333" s="92">
        <v>132</v>
      </c>
      <c r="P333" s="70">
        <v>2.2400000000000002</v>
      </c>
      <c r="Q333" s="92">
        <v>296</v>
      </c>
      <c r="R333" s="92">
        <v>30</v>
      </c>
      <c r="S333" s="92">
        <v>21</v>
      </c>
      <c r="T333" s="92">
        <v>0</v>
      </c>
      <c r="U333" s="92">
        <v>16</v>
      </c>
      <c r="V333" s="92">
        <v>8</v>
      </c>
      <c r="W333" s="92">
        <v>15</v>
      </c>
      <c r="X333" s="92">
        <v>6</v>
      </c>
      <c r="Y333" s="92">
        <v>0</v>
      </c>
      <c r="Z333" s="92">
        <v>1</v>
      </c>
      <c r="AA333" s="92">
        <v>7</v>
      </c>
      <c r="AB333" s="92">
        <v>16</v>
      </c>
      <c r="AC333" s="92">
        <v>2</v>
      </c>
      <c r="AD333" s="92">
        <v>9</v>
      </c>
      <c r="AE333" s="92">
        <v>1</v>
      </c>
      <c r="AF333" s="92">
        <v>0</v>
      </c>
      <c r="AG333" s="92">
        <v>0</v>
      </c>
      <c r="AH333" s="70">
        <v>38.636363636363633</v>
      </c>
      <c r="AI333" s="70">
        <v>18.181818181818183</v>
      </c>
      <c r="AJ333" s="70">
        <v>16.666666666666664</v>
      </c>
      <c r="AK333" s="70">
        <v>5.3030303030303028</v>
      </c>
      <c r="AL333" s="70">
        <v>21.212121212121211</v>
      </c>
      <c r="AM333" s="92">
        <v>17979</v>
      </c>
      <c r="AN333" s="92">
        <v>22500</v>
      </c>
      <c r="AO333" s="70">
        <v>72.727272727272734</v>
      </c>
      <c r="AP333" s="92">
        <v>132</v>
      </c>
      <c r="AQ333" s="92">
        <v>60</v>
      </c>
      <c r="AR333" s="92">
        <v>66</v>
      </c>
      <c r="AS333" s="92">
        <v>66</v>
      </c>
      <c r="AT333" s="92">
        <v>5</v>
      </c>
      <c r="AU333" s="92">
        <v>14</v>
      </c>
      <c r="AV333" s="92">
        <v>30</v>
      </c>
      <c r="AW333" s="92">
        <v>5</v>
      </c>
      <c r="AX333" s="92">
        <v>28</v>
      </c>
      <c r="AY333" s="92">
        <v>6</v>
      </c>
      <c r="AZ333" s="92">
        <v>1</v>
      </c>
      <c r="BA333" s="92">
        <v>6</v>
      </c>
      <c r="BB333" s="92">
        <v>0</v>
      </c>
      <c r="BC333" s="92">
        <v>19</v>
      </c>
      <c r="BD333" s="92">
        <v>2</v>
      </c>
      <c r="BE333" s="92">
        <v>0</v>
      </c>
      <c r="BF333" s="92">
        <v>12</v>
      </c>
      <c r="BG333" s="92">
        <v>0</v>
      </c>
      <c r="BH333" s="92">
        <v>0</v>
      </c>
      <c r="BI333" s="70">
        <v>27.27272727272727</v>
      </c>
      <c r="BJ333" s="104">
        <v>1</v>
      </c>
      <c r="BK333" s="104">
        <v>4.0999999999999996</v>
      </c>
      <c r="BL333" s="104">
        <v>2.4</v>
      </c>
      <c r="BM333" s="104">
        <v>5.4</v>
      </c>
      <c r="BN333" s="104">
        <v>5.7</v>
      </c>
      <c r="BO333" s="104">
        <v>5.0999999999999996</v>
      </c>
      <c r="BP333" s="104">
        <v>11.8</v>
      </c>
      <c r="BQ333" s="104">
        <v>1</v>
      </c>
      <c r="BR333" s="104">
        <v>3</v>
      </c>
      <c r="BS333" s="104">
        <v>10.1</v>
      </c>
      <c r="BT333" s="104">
        <v>11.5</v>
      </c>
      <c r="BU333" s="104">
        <v>8.1</v>
      </c>
      <c r="BV333" s="104">
        <v>13.9</v>
      </c>
      <c r="BW333" s="104">
        <v>7.1</v>
      </c>
      <c r="BX333" s="104">
        <v>4.0999999999999996</v>
      </c>
      <c r="BY333" s="104">
        <v>5.0999999999999996</v>
      </c>
      <c r="BZ333" s="104">
        <v>0.7</v>
      </c>
      <c r="CA333" s="104">
        <v>0</v>
      </c>
      <c r="CB333" s="104">
        <v>7.5</v>
      </c>
      <c r="CC333" s="104">
        <v>75.600000000000009</v>
      </c>
      <c r="CD333" s="104">
        <v>16.999999999999996</v>
      </c>
    </row>
    <row r="334" spans="1:82" x14ac:dyDescent="0.25">
      <c r="A334" s="69" t="s">
        <v>1358</v>
      </c>
      <c r="B334" s="69" t="s">
        <v>1359</v>
      </c>
      <c r="C334" s="69" t="s">
        <v>1360</v>
      </c>
      <c r="D334" s="69" t="s">
        <v>1114</v>
      </c>
      <c r="E334" s="69" t="s">
        <v>1115</v>
      </c>
      <c r="F334" s="69" t="s">
        <v>542</v>
      </c>
      <c r="G334" s="69" t="s">
        <v>1361</v>
      </c>
      <c r="H334" s="69" t="s">
        <v>1362</v>
      </c>
      <c r="I334" s="115" t="s">
        <v>1362</v>
      </c>
      <c r="J334" s="69">
        <v>5458684</v>
      </c>
      <c r="K334" s="69" t="s">
        <v>256</v>
      </c>
      <c r="L334" s="98">
        <v>2.7094971065029108</v>
      </c>
      <c r="M334" s="92">
        <v>5222</v>
      </c>
      <c r="N334" s="70">
        <v>1927.294916634889</v>
      </c>
      <c r="O334" s="92">
        <v>2057</v>
      </c>
      <c r="P334" s="70">
        <v>2.48</v>
      </c>
      <c r="Q334" s="92">
        <v>5101</v>
      </c>
      <c r="R334" s="92">
        <v>266</v>
      </c>
      <c r="S334" s="92">
        <v>74</v>
      </c>
      <c r="T334" s="92">
        <v>172</v>
      </c>
      <c r="U334" s="92">
        <v>120</v>
      </c>
      <c r="V334" s="92">
        <v>107</v>
      </c>
      <c r="W334" s="92">
        <v>142</v>
      </c>
      <c r="X334" s="92">
        <v>104</v>
      </c>
      <c r="Y334" s="92">
        <v>124</v>
      </c>
      <c r="Z334" s="92">
        <v>114</v>
      </c>
      <c r="AA334" s="92">
        <v>155</v>
      </c>
      <c r="AB334" s="92">
        <v>249</v>
      </c>
      <c r="AC334" s="92">
        <v>202</v>
      </c>
      <c r="AD334" s="92">
        <v>106</v>
      </c>
      <c r="AE334" s="92">
        <v>59</v>
      </c>
      <c r="AF334" s="92">
        <v>20</v>
      </c>
      <c r="AG334" s="92">
        <v>43</v>
      </c>
      <c r="AH334" s="70">
        <v>24.890617403986386</v>
      </c>
      <c r="AI334" s="70">
        <v>11.035488575595528</v>
      </c>
      <c r="AJ334" s="70">
        <v>23.52941176470588</v>
      </c>
      <c r="AK334" s="70">
        <v>7.5352455031599419</v>
      </c>
      <c r="AL334" s="70">
        <v>33.009236752552262</v>
      </c>
      <c r="AM334" s="92">
        <v>24054</v>
      </c>
      <c r="AN334" s="92">
        <v>41673</v>
      </c>
      <c r="AO334" s="70">
        <v>53.913466212931446</v>
      </c>
      <c r="AP334" s="92">
        <v>2057</v>
      </c>
      <c r="AQ334" s="92">
        <v>548</v>
      </c>
      <c r="AR334" s="92">
        <v>1581</v>
      </c>
      <c r="AS334" s="92">
        <v>476</v>
      </c>
      <c r="AT334" s="92">
        <v>18</v>
      </c>
      <c r="AU334" s="92">
        <v>110</v>
      </c>
      <c r="AV334" s="92">
        <v>356</v>
      </c>
      <c r="AW334" s="92">
        <v>189</v>
      </c>
      <c r="AX334" s="92">
        <v>99</v>
      </c>
      <c r="AY334" s="92">
        <v>73</v>
      </c>
      <c r="AZ334" s="92">
        <v>274</v>
      </c>
      <c r="BA334" s="92">
        <v>49</v>
      </c>
      <c r="BB334" s="92">
        <v>7</v>
      </c>
      <c r="BC334" s="92">
        <v>361</v>
      </c>
      <c r="BD334" s="92">
        <v>43</v>
      </c>
      <c r="BE334" s="92">
        <v>0</v>
      </c>
      <c r="BF334" s="92">
        <v>424</v>
      </c>
      <c r="BG334" s="92">
        <v>6</v>
      </c>
      <c r="BH334" s="92">
        <v>0</v>
      </c>
      <c r="BI334" s="70">
        <v>21.195916383082157</v>
      </c>
      <c r="BJ334" s="104">
        <v>6.5</v>
      </c>
      <c r="BK334" s="104">
        <v>4.7</v>
      </c>
      <c r="BL334" s="104">
        <v>5.4</v>
      </c>
      <c r="BM334" s="104">
        <v>6.9</v>
      </c>
      <c r="BN334" s="104">
        <v>6.1</v>
      </c>
      <c r="BO334" s="104">
        <v>4.5999999999999996</v>
      </c>
      <c r="BP334" s="104">
        <v>4.5999999999999996</v>
      </c>
      <c r="BQ334" s="104">
        <v>6.7</v>
      </c>
      <c r="BR334" s="104">
        <v>3.4</v>
      </c>
      <c r="BS334" s="104">
        <v>4.3</v>
      </c>
      <c r="BT334" s="104">
        <v>7.7</v>
      </c>
      <c r="BU334" s="104">
        <v>6.6</v>
      </c>
      <c r="BV334" s="104">
        <v>7.2</v>
      </c>
      <c r="BW334" s="104">
        <v>7</v>
      </c>
      <c r="BX334" s="104">
        <v>4.2</v>
      </c>
      <c r="BY334" s="104">
        <v>5.2</v>
      </c>
      <c r="BZ334" s="104">
        <v>3.8</v>
      </c>
      <c r="CA334" s="104">
        <v>4.9000000000000004</v>
      </c>
      <c r="CB334" s="104">
        <v>16.600000000000001</v>
      </c>
      <c r="CC334" s="104">
        <v>58.100000000000009</v>
      </c>
      <c r="CD334" s="104">
        <v>25.1</v>
      </c>
    </row>
    <row r="335" spans="1:82" s="11" customFormat="1" x14ac:dyDescent="0.25">
      <c r="A335" s="73" t="s">
        <v>1402</v>
      </c>
      <c r="B335" s="73" t="s">
        <v>1403</v>
      </c>
      <c r="C335" s="73" t="s">
        <v>1408</v>
      </c>
      <c r="D335" s="73" t="s">
        <v>1405</v>
      </c>
      <c r="E335" s="73" t="s">
        <v>1115</v>
      </c>
      <c r="F335" s="73" t="s">
        <v>542</v>
      </c>
      <c r="G335" s="73" t="s">
        <v>1406</v>
      </c>
      <c r="H335" s="73" t="s">
        <v>1407</v>
      </c>
      <c r="I335" s="117" t="s">
        <v>2148</v>
      </c>
      <c r="J335" s="73">
        <v>5461636</v>
      </c>
      <c r="K335" s="73" t="s">
        <v>264</v>
      </c>
      <c r="L335" s="100">
        <v>0.51828171749504981</v>
      </c>
      <c r="M335" s="94">
        <v>1750</v>
      </c>
      <c r="N335" s="74">
        <v>3376.5420251713094</v>
      </c>
      <c r="O335" s="94">
        <v>695</v>
      </c>
      <c r="P335" s="74">
        <v>2.52</v>
      </c>
      <c r="Q335" s="94">
        <v>1750</v>
      </c>
      <c r="R335" s="94">
        <v>76</v>
      </c>
      <c r="S335" s="94">
        <v>75</v>
      </c>
      <c r="T335" s="94">
        <v>34</v>
      </c>
      <c r="U335" s="94">
        <v>50</v>
      </c>
      <c r="V335" s="94">
        <v>15</v>
      </c>
      <c r="W335" s="94">
        <v>24</v>
      </c>
      <c r="X335" s="94">
        <v>23</v>
      </c>
      <c r="Y335" s="94">
        <v>61</v>
      </c>
      <c r="Z335" s="94">
        <v>47</v>
      </c>
      <c r="AA335" s="94">
        <v>62</v>
      </c>
      <c r="AB335" s="94">
        <v>83</v>
      </c>
      <c r="AC335" s="94">
        <v>90</v>
      </c>
      <c r="AD335" s="94">
        <v>31</v>
      </c>
      <c r="AE335" s="94">
        <v>15</v>
      </c>
      <c r="AF335" s="94">
        <v>9</v>
      </c>
      <c r="AG335" s="94">
        <v>0</v>
      </c>
      <c r="AH335" s="74">
        <v>26.618705035971225</v>
      </c>
      <c r="AI335" s="74">
        <v>9.3525179856115113</v>
      </c>
      <c r="AJ335" s="74">
        <v>22.302158273381295</v>
      </c>
      <c r="AK335" s="74">
        <v>8.9208633093525176</v>
      </c>
      <c r="AL335" s="74">
        <v>32.805755395683455</v>
      </c>
      <c r="AM335" s="94">
        <v>21178</v>
      </c>
      <c r="AN335" s="94">
        <v>43933</v>
      </c>
      <c r="AO335" s="74">
        <v>51.510791366906474</v>
      </c>
      <c r="AP335" s="94">
        <v>695</v>
      </c>
      <c r="AQ335" s="94">
        <v>75</v>
      </c>
      <c r="AR335" s="94">
        <v>493</v>
      </c>
      <c r="AS335" s="94">
        <v>202</v>
      </c>
      <c r="AT335" s="94">
        <v>15</v>
      </c>
      <c r="AU335" s="94">
        <v>28</v>
      </c>
      <c r="AV335" s="94">
        <v>117</v>
      </c>
      <c r="AW335" s="94">
        <v>40</v>
      </c>
      <c r="AX335" s="94">
        <v>20</v>
      </c>
      <c r="AY335" s="94">
        <v>29</v>
      </c>
      <c r="AZ335" s="94">
        <v>93</v>
      </c>
      <c r="BA335" s="94">
        <v>35</v>
      </c>
      <c r="BB335" s="94">
        <v>0</v>
      </c>
      <c r="BC335" s="94">
        <v>123</v>
      </c>
      <c r="BD335" s="94">
        <v>6</v>
      </c>
      <c r="BE335" s="94">
        <v>0</v>
      </c>
      <c r="BF335" s="94">
        <v>139</v>
      </c>
      <c r="BG335" s="94">
        <v>2</v>
      </c>
      <c r="BH335" s="94">
        <v>0</v>
      </c>
      <c r="BI335" s="74">
        <v>21.870503597122301</v>
      </c>
      <c r="BJ335" s="106">
        <v>2.8</v>
      </c>
      <c r="BK335" s="106">
        <v>6.6</v>
      </c>
      <c r="BL335" s="106">
        <v>9</v>
      </c>
      <c r="BM335" s="106">
        <v>5.9</v>
      </c>
      <c r="BN335" s="106">
        <v>3.9</v>
      </c>
      <c r="BO335" s="106">
        <v>4.2</v>
      </c>
      <c r="BP335" s="106">
        <v>5.6</v>
      </c>
      <c r="BQ335" s="106">
        <v>5.5</v>
      </c>
      <c r="BR335" s="106">
        <v>6.3</v>
      </c>
      <c r="BS335" s="106">
        <v>6.1</v>
      </c>
      <c r="BT335" s="106">
        <v>7.4</v>
      </c>
      <c r="BU335" s="106">
        <v>7.9</v>
      </c>
      <c r="BV335" s="106">
        <v>6.5</v>
      </c>
      <c r="BW335" s="106">
        <v>7.3</v>
      </c>
      <c r="BX335" s="106">
        <v>5.3</v>
      </c>
      <c r="BY335" s="106">
        <v>4</v>
      </c>
      <c r="BZ335" s="106">
        <v>2.2999999999999998</v>
      </c>
      <c r="CA335" s="106">
        <v>3.3</v>
      </c>
      <c r="CB335" s="106">
        <v>18.399999999999999</v>
      </c>
      <c r="CC335" s="106">
        <v>59.3</v>
      </c>
      <c r="CD335" s="106">
        <v>22.200000000000003</v>
      </c>
    </row>
    <row r="336" spans="1:82" x14ac:dyDescent="0.25">
      <c r="A336" s="69" t="s">
        <v>1455</v>
      </c>
      <c r="B336" s="69" t="s">
        <v>1456</v>
      </c>
      <c r="C336" s="69" t="s">
        <v>1457</v>
      </c>
      <c r="D336" s="69" t="s">
        <v>1114</v>
      </c>
      <c r="E336" s="69" t="s">
        <v>1115</v>
      </c>
      <c r="F336" s="69" t="s">
        <v>542</v>
      </c>
      <c r="G336" s="69" t="s">
        <v>1458</v>
      </c>
      <c r="H336" s="69" t="s">
        <v>1459</v>
      </c>
      <c r="I336" s="115" t="s">
        <v>1459</v>
      </c>
      <c r="J336" s="69">
        <v>5463892</v>
      </c>
      <c r="K336" s="69" t="s">
        <v>274</v>
      </c>
      <c r="L336" s="98">
        <v>0.37841686548779269</v>
      </c>
      <c r="M336" s="92">
        <v>610</v>
      </c>
      <c r="N336" s="70">
        <v>1611.9788932073322</v>
      </c>
      <c r="O336" s="92">
        <v>214</v>
      </c>
      <c r="P336" s="70">
        <v>2.85</v>
      </c>
      <c r="Q336" s="92">
        <v>610</v>
      </c>
      <c r="R336" s="92">
        <v>25</v>
      </c>
      <c r="S336" s="92">
        <v>33</v>
      </c>
      <c r="T336" s="92">
        <v>28</v>
      </c>
      <c r="U336" s="92">
        <v>21</v>
      </c>
      <c r="V336" s="92">
        <v>15</v>
      </c>
      <c r="W336" s="92">
        <v>12</v>
      </c>
      <c r="X336" s="92">
        <v>11</v>
      </c>
      <c r="Y336" s="92">
        <v>5</v>
      </c>
      <c r="Z336" s="92">
        <v>5</v>
      </c>
      <c r="AA336" s="92">
        <v>8</v>
      </c>
      <c r="AB336" s="92">
        <v>22</v>
      </c>
      <c r="AC336" s="92">
        <v>13</v>
      </c>
      <c r="AD336" s="92">
        <v>6</v>
      </c>
      <c r="AE336" s="92">
        <v>4</v>
      </c>
      <c r="AF336" s="92">
        <v>6</v>
      </c>
      <c r="AG336" s="92">
        <v>0</v>
      </c>
      <c r="AH336" s="70">
        <v>40.186915887850468</v>
      </c>
      <c r="AI336" s="70">
        <v>16.822429906542055</v>
      </c>
      <c r="AJ336" s="70">
        <v>15.420560747663551</v>
      </c>
      <c r="AK336" s="70">
        <v>3.7383177570093453</v>
      </c>
      <c r="AL336" s="70">
        <v>23.831775700934578</v>
      </c>
      <c r="AM336" s="92">
        <v>15275</v>
      </c>
      <c r="AN336" s="92">
        <v>25000</v>
      </c>
      <c r="AO336" s="70">
        <v>70.09345794392523</v>
      </c>
      <c r="AP336" s="92">
        <v>214</v>
      </c>
      <c r="AQ336" s="92">
        <v>44</v>
      </c>
      <c r="AR336" s="92">
        <v>148</v>
      </c>
      <c r="AS336" s="92">
        <v>66</v>
      </c>
      <c r="AT336" s="92">
        <v>9</v>
      </c>
      <c r="AU336" s="92">
        <v>14</v>
      </c>
      <c r="AV336" s="92">
        <v>36</v>
      </c>
      <c r="AW336" s="92">
        <v>17</v>
      </c>
      <c r="AX336" s="92">
        <v>6</v>
      </c>
      <c r="AY336" s="92">
        <v>25</v>
      </c>
      <c r="AZ336" s="92">
        <v>21</v>
      </c>
      <c r="BA336" s="92">
        <v>0</v>
      </c>
      <c r="BB336" s="92">
        <v>0</v>
      </c>
      <c r="BC336" s="92">
        <v>22</v>
      </c>
      <c r="BD336" s="92">
        <v>8</v>
      </c>
      <c r="BE336" s="92">
        <v>0</v>
      </c>
      <c r="BF336" s="92">
        <v>29</v>
      </c>
      <c r="BG336" s="92">
        <v>0</v>
      </c>
      <c r="BH336" s="92">
        <v>0</v>
      </c>
      <c r="BI336" s="70">
        <v>28.504672897196258</v>
      </c>
      <c r="BJ336" s="104">
        <v>4.4000000000000004</v>
      </c>
      <c r="BK336" s="104">
        <v>4.4000000000000004</v>
      </c>
      <c r="BL336" s="104">
        <v>6.6</v>
      </c>
      <c r="BM336" s="104">
        <v>10.3</v>
      </c>
      <c r="BN336" s="104">
        <v>8.4</v>
      </c>
      <c r="BO336" s="104">
        <v>12.8</v>
      </c>
      <c r="BP336" s="104">
        <v>3.4</v>
      </c>
      <c r="BQ336" s="104">
        <v>0.8</v>
      </c>
      <c r="BR336" s="104">
        <v>5.6</v>
      </c>
      <c r="BS336" s="104">
        <v>13.3</v>
      </c>
      <c r="BT336" s="104">
        <v>4.4000000000000004</v>
      </c>
      <c r="BU336" s="104">
        <v>7.5</v>
      </c>
      <c r="BV336" s="104">
        <v>7.4</v>
      </c>
      <c r="BW336" s="104">
        <v>3.3</v>
      </c>
      <c r="BX336" s="104">
        <v>2.6</v>
      </c>
      <c r="BY336" s="104">
        <v>3.1</v>
      </c>
      <c r="BZ336" s="104">
        <v>1</v>
      </c>
      <c r="CA336" s="104">
        <v>0.7</v>
      </c>
      <c r="CB336" s="104">
        <v>15.4</v>
      </c>
      <c r="CC336" s="104">
        <v>73.900000000000006</v>
      </c>
      <c r="CD336" s="104">
        <v>10.7</v>
      </c>
    </row>
    <row r="337" spans="1:82" x14ac:dyDescent="0.25">
      <c r="A337" s="69" t="s">
        <v>1617</v>
      </c>
      <c r="B337" s="69" t="s">
        <v>1618</v>
      </c>
      <c r="C337" s="69" t="s">
        <v>1619</v>
      </c>
      <c r="D337" s="69" t="s">
        <v>1114</v>
      </c>
      <c r="E337" s="69" t="s">
        <v>1115</v>
      </c>
      <c r="F337" s="69" t="s">
        <v>542</v>
      </c>
      <c r="G337" s="69" t="s">
        <v>1620</v>
      </c>
      <c r="H337" s="69" t="s">
        <v>1621</v>
      </c>
      <c r="I337" s="115" t="s">
        <v>1621</v>
      </c>
      <c r="J337" s="69">
        <v>5474788</v>
      </c>
      <c r="K337" s="69" t="s">
        <v>305</v>
      </c>
      <c r="L337" s="98">
        <v>0.29738004048793776</v>
      </c>
      <c r="M337" s="92">
        <v>141</v>
      </c>
      <c r="N337" s="70">
        <v>474.14076536087902</v>
      </c>
      <c r="O337" s="92">
        <v>57</v>
      </c>
      <c r="P337" s="70">
        <v>2.4700000000000002</v>
      </c>
      <c r="Q337" s="92">
        <v>141</v>
      </c>
      <c r="R337" s="92">
        <v>23</v>
      </c>
      <c r="S337" s="92">
        <v>2</v>
      </c>
      <c r="T337" s="92">
        <v>2</v>
      </c>
      <c r="U337" s="92">
        <v>5</v>
      </c>
      <c r="V337" s="92">
        <v>0</v>
      </c>
      <c r="W337" s="92">
        <v>7</v>
      </c>
      <c r="X337" s="92">
        <v>1</v>
      </c>
      <c r="Y337" s="92">
        <v>0</v>
      </c>
      <c r="Z337" s="92">
        <v>2</v>
      </c>
      <c r="AA337" s="92">
        <v>10</v>
      </c>
      <c r="AB337" s="92">
        <v>0</v>
      </c>
      <c r="AC337" s="92">
        <v>5</v>
      </c>
      <c r="AD337" s="92">
        <v>0</v>
      </c>
      <c r="AE337" s="92">
        <v>0</v>
      </c>
      <c r="AF337" s="92">
        <v>0</v>
      </c>
      <c r="AG337" s="92">
        <v>0</v>
      </c>
      <c r="AH337" s="70">
        <v>47.368421052631575</v>
      </c>
      <c r="AI337" s="70">
        <v>8.7719298245614024</v>
      </c>
      <c r="AJ337" s="70">
        <v>17.543859649122805</v>
      </c>
      <c r="AK337" s="70">
        <v>17.543859649122805</v>
      </c>
      <c r="AL337" s="70">
        <v>8.7719298245614024</v>
      </c>
      <c r="AM337" s="92">
        <v>15952</v>
      </c>
      <c r="AN337" s="92">
        <v>20750</v>
      </c>
      <c r="AO337" s="70">
        <v>70.175438596491219</v>
      </c>
      <c r="AP337" s="92">
        <v>57</v>
      </c>
      <c r="AQ337" s="92">
        <v>31</v>
      </c>
      <c r="AR337" s="92">
        <v>34</v>
      </c>
      <c r="AS337" s="92">
        <v>23</v>
      </c>
      <c r="AT337" s="92">
        <v>4</v>
      </c>
      <c r="AU337" s="92">
        <v>9</v>
      </c>
      <c r="AV337" s="92">
        <v>12</v>
      </c>
      <c r="AW337" s="92">
        <v>12</v>
      </c>
      <c r="AX337" s="92">
        <v>0</v>
      </c>
      <c r="AY337" s="92">
        <v>0</v>
      </c>
      <c r="AZ337" s="92">
        <v>2</v>
      </c>
      <c r="BA337" s="92">
        <v>1</v>
      </c>
      <c r="BB337" s="92">
        <v>0</v>
      </c>
      <c r="BC337" s="92">
        <v>10</v>
      </c>
      <c r="BD337" s="92">
        <v>0</v>
      </c>
      <c r="BE337" s="92">
        <v>0</v>
      </c>
      <c r="BF337" s="92">
        <v>3</v>
      </c>
      <c r="BG337" s="92">
        <v>2</v>
      </c>
      <c r="BH337" s="92">
        <v>0</v>
      </c>
      <c r="BI337" s="70">
        <v>21.052631578947366</v>
      </c>
      <c r="BJ337" s="104">
        <v>7.1</v>
      </c>
      <c r="BK337" s="104">
        <v>4.3</v>
      </c>
      <c r="BL337" s="104">
        <v>7.1</v>
      </c>
      <c r="BM337" s="104">
        <v>6.4</v>
      </c>
      <c r="BN337" s="104">
        <v>7.1</v>
      </c>
      <c r="BO337" s="104">
        <v>0</v>
      </c>
      <c r="BP337" s="104">
        <v>6.4</v>
      </c>
      <c r="BQ337" s="104">
        <v>1.4</v>
      </c>
      <c r="BR337" s="104">
        <v>13.5</v>
      </c>
      <c r="BS337" s="104">
        <v>1.4</v>
      </c>
      <c r="BT337" s="104">
        <v>12.1</v>
      </c>
      <c r="BU337" s="104">
        <v>5.7</v>
      </c>
      <c r="BV337" s="104">
        <v>5.7</v>
      </c>
      <c r="BW337" s="104">
        <v>2.8</v>
      </c>
      <c r="BX337" s="104">
        <v>12.8</v>
      </c>
      <c r="BY337" s="104">
        <v>4.3</v>
      </c>
      <c r="BZ337" s="104">
        <v>2.1</v>
      </c>
      <c r="CA337" s="104">
        <v>0</v>
      </c>
      <c r="CB337" s="104">
        <v>18.5</v>
      </c>
      <c r="CC337" s="104">
        <v>59.7</v>
      </c>
      <c r="CD337" s="104">
        <v>22.000000000000004</v>
      </c>
    </row>
    <row r="338" spans="1:82" s="19" customFormat="1" x14ac:dyDescent="0.25">
      <c r="A338" s="75" t="s">
        <v>106</v>
      </c>
      <c r="B338" s="76" t="s">
        <v>2118</v>
      </c>
      <c r="C338" s="75"/>
      <c r="D338" s="75"/>
      <c r="E338" s="75"/>
      <c r="F338" s="75"/>
      <c r="G338" s="75"/>
      <c r="H338" s="75"/>
      <c r="I338" s="116"/>
      <c r="J338" s="75">
        <v>54103</v>
      </c>
      <c r="K338" s="75" t="s">
        <v>105</v>
      </c>
      <c r="L338" s="99">
        <v>361.00265623607368</v>
      </c>
      <c r="M338" s="93">
        <v>15793</v>
      </c>
      <c r="N338" s="77">
        <v>43.747600543061772</v>
      </c>
      <c r="O338" s="93">
        <v>5979</v>
      </c>
      <c r="P338" s="77">
        <v>2.62</v>
      </c>
      <c r="Q338" s="93">
        <v>15672</v>
      </c>
      <c r="R338" s="93">
        <v>637</v>
      </c>
      <c r="S338" s="93">
        <v>418</v>
      </c>
      <c r="T338" s="93">
        <v>391</v>
      </c>
      <c r="U338" s="93">
        <v>418</v>
      </c>
      <c r="V338" s="93">
        <v>311</v>
      </c>
      <c r="W338" s="93">
        <v>431</v>
      </c>
      <c r="X338" s="93">
        <v>338</v>
      </c>
      <c r="Y338" s="93">
        <v>397</v>
      </c>
      <c r="Z338" s="93">
        <v>287</v>
      </c>
      <c r="AA338" s="93">
        <v>457</v>
      </c>
      <c r="AB338" s="93">
        <v>641</v>
      </c>
      <c r="AC338" s="93">
        <v>577</v>
      </c>
      <c r="AD338" s="93">
        <v>355</v>
      </c>
      <c r="AE338" s="93">
        <v>120</v>
      </c>
      <c r="AF338" s="93">
        <v>145</v>
      </c>
      <c r="AG338" s="93">
        <v>56</v>
      </c>
      <c r="AH338" s="77">
        <v>24.184646261916708</v>
      </c>
      <c r="AI338" s="77">
        <v>12.192674360260913</v>
      </c>
      <c r="AJ338" s="77">
        <v>24.301722696103027</v>
      </c>
      <c r="AK338" s="77">
        <v>7.6434186318782409</v>
      </c>
      <c r="AL338" s="77">
        <v>31.677538049841107</v>
      </c>
      <c r="AM338" s="93">
        <v>22088</v>
      </c>
      <c r="AN338" s="93">
        <v>40694</v>
      </c>
      <c r="AO338" s="77">
        <v>55.878909516641585</v>
      </c>
      <c r="AP338" s="93">
        <v>5979</v>
      </c>
      <c r="AQ338" s="93">
        <v>2176</v>
      </c>
      <c r="AR338" s="93">
        <v>4716</v>
      </c>
      <c r="AS338" s="93">
        <v>1263</v>
      </c>
      <c r="AT338" s="93">
        <v>222</v>
      </c>
      <c r="AU338" s="93">
        <v>259</v>
      </c>
      <c r="AV338" s="93">
        <v>742</v>
      </c>
      <c r="AW338" s="93">
        <v>693</v>
      </c>
      <c r="AX338" s="93">
        <v>197</v>
      </c>
      <c r="AY338" s="93">
        <v>242</v>
      </c>
      <c r="AZ338" s="93">
        <v>782</v>
      </c>
      <c r="BA338" s="93">
        <v>156</v>
      </c>
      <c r="BB338" s="93">
        <v>46</v>
      </c>
      <c r="BC338" s="93">
        <v>954</v>
      </c>
      <c r="BD338" s="93">
        <v>119</v>
      </c>
      <c r="BE338" s="93">
        <v>0</v>
      </c>
      <c r="BF338" s="93">
        <v>1223</v>
      </c>
      <c r="BG338" s="93">
        <v>19</v>
      </c>
      <c r="BH338" s="93">
        <v>0</v>
      </c>
      <c r="BI338" s="77">
        <v>17.226961030272619</v>
      </c>
      <c r="BJ338" s="105">
        <v>5.0999999999999996</v>
      </c>
      <c r="BK338" s="105">
        <v>4.7</v>
      </c>
      <c r="BL338" s="105">
        <v>6.7</v>
      </c>
      <c r="BM338" s="105">
        <v>6.4</v>
      </c>
      <c r="BN338" s="105">
        <v>5.4</v>
      </c>
      <c r="BO338" s="105">
        <v>5</v>
      </c>
      <c r="BP338" s="105">
        <v>4.9000000000000004</v>
      </c>
      <c r="BQ338" s="105">
        <v>6.4</v>
      </c>
      <c r="BR338" s="105">
        <v>4.7</v>
      </c>
      <c r="BS338" s="105">
        <v>6.6</v>
      </c>
      <c r="BT338" s="105">
        <v>7.3</v>
      </c>
      <c r="BU338" s="105">
        <v>8.1999999999999993</v>
      </c>
      <c r="BV338" s="105">
        <v>6.8</v>
      </c>
      <c r="BW338" s="105">
        <v>6.7</v>
      </c>
      <c r="BX338" s="105">
        <v>5.2</v>
      </c>
      <c r="BY338" s="105">
        <v>3.9</v>
      </c>
      <c r="BZ338" s="105">
        <v>3.1</v>
      </c>
      <c r="CA338" s="105">
        <v>2.8</v>
      </c>
      <c r="CB338" s="105">
        <v>16.5</v>
      </c>
      <c r="CC338" s="105">
        <v>61.7</v>
      </c>
      <c r="CD338" s="105">
        <v>21.700000000000003</v>
      </c>
    </row>
    <row r="339" spans="1:82" s="82" customFormat="1" x14ac:dyDescent="0.25">
      <c r="A339" s="80" t="s">
        <v>2037</v>
      </c>
      <c r="B339" s="80" t="s">
        <v>2038</v>
      </c>
      <c r="C339" s="80" t="s">
        <v>2039</v>
      </c>
      <c r="D339" s="80" t="s">
        <v>903</v>
      </c>
      <c r="E339" s="80" t="s">
        <v>904</v>
      </c>
      <c r="F339" s="80" t="s">
        <v>542</v>
      </c>
      <c r="G339" s="80" t="s">
        <v>2040</v>
      </c>
      <c r="H339" s="80" t="s">
        <v>2041</v>
      </c>
      <c r="I339" s="114" t="s">
        <v>2041</v>
      </c>
      <c r="J339" s="80" t="s">
        <v>2111</v>
      </c>
      <c r="K339" s="80" t="s">
        <v>2111</v>
      </c>
      <c r="L339" s="97">
        <v>234.29195905373126</v>
      </c>
      <c r="M339" s="91">
        <v>4925</v>
      </c>
      <c r="N339" s="81">
        <v>21.020781165052817</v>
      </c>
      <c r="O339" s="91">
        <v>2072</v>
      </c>
      <c r="P339" s="81">
        <v>2.3769305019305018</v>
      </c>
      <c r="Q339" s="91">
        <v>4925</v>
      </c>
      <c r="R339" s="91">
        <v>174</v>
      </c>
      <c r="S339" s="91">
        <v>111</v>
      </c>
      <c r="T339" s="91">
        <v>125</v>
      </c>
      <c r="U339" s="91">
        <v>112</v>
      </c>
      <c r="V339" s="91">
        <v>149</v>
      </c>
      <c r="W339" s="91">
        <v>107</v>
      </c>
      <c r="X339" s="91">
        <v>229</v>
      </c>
      <c r="Y339" s="91">
        <v>93</v>
      </c>
      <c r="Z339" s="91">
        <v>115</v>
      </c>
      <c r="AA339" s="91">
        <v>269</v>
      </c>
      <c r="AB339" s="91">
        <v>311</v>
      </c>
      <c r="AC339" s="91">
        <v>114</v>
      </c>
      <c r="AD339" s="91">
        <v>71</v>
      </c>
      <c r="AE339" s="91">
        <v>76</v>
      </c>
      <c r="AF339" s="91">
        <v>5</v>
      </c>
      <c r="AG339" s="91">
        <v>11</v>
      </c>
      <c r="AH339" s="81">
        <v>19.787644787644787</v>
      </c>
      <c r="AI339" s="81">
        <v>12.596525096525097</v>
      </c>
      <c r="AJ339" s="81">
        <v>26.254826254826252</v>
      </c>
      <c r="AK339" s="81">
        <v>12.982625482625481</v>
      </c>
      <c r="AL339" s="81">
        <v>28.378378378378379</v>
      </c>
      <c r="AM339" s="91">
        <v>19747</v>
      </c>
      <c r="AN339" s="91">
        <v>38936</v>
      </c>
      <c r="AO339" s="81">
        <v>53.088803088803097</v>
      </c>
      <c r="AP339" s="91">
        <v>2072</v>
      </c>
      <c r="AQ339" s="91">
        <v>768</v>
      </c>
      <c r="AR339" s="91">
        <v>1854</v>
      </c>
      <c r="AS339" s="91">
        <v>218</v>
      </c>
      <c r="AT339" s="91">
        <v>102</v>
      </c>
      <c r="AU339" s="91">
        <v>45</v>
      </c>
      <c r="AV339" s="91">
        <v>178</v>
      </c>
      <c r="AW339" s="91">
        <v>220</v>
      </c>
      <c r="AX339" s="91">
        <v>44</v>
      </c>
      <c r="AY339" s="91">
        <v>88</v>
      </c>
      <c r="AZ339" s="91">
        <v>346</v>
      </c>
      <c r="BA339" s="91">
        <v>77</v>
      </c>
      <c r="BB339" s="91">
        <v>0</v>
      </c>
      <c r="BC339" s="91">
        <v>480</v>
      </c>
      <c r="BD339" s="91">
        <v>52</v>
      </c>
      <c r="BE339" s="91">
        <v>11</v>
      </c>
      <c r="BF339" s="91">
        <v>263</v>
      </c>
      <c r="BG339" s="91">
        <v>0</v>
      </c>
      <c r="BH339" s="91">
        <v>0</v>
      </c>
      <c r="BI339" s="81">
        <v>13.368725868725869</v>
      </c>
      <c r="BJ339" s="103">
        <v>5.2</v>
      </c>
      <c r="BK339" s="103">
        <v>8</v>
      </c>
      <c r="BL339" s="103">
        <v>5.6</v>
      </c>
      <c r="BM339" s="103">
        <v>6.3</v>
      </c>
      <c r="BN339" s="103">
        <v>4.8</v>
      </c>
      <c r="BO339" s="103">
        <v>3.9</v>
      </c>
      <c r="BP339" s="103">
        <v>5.3</v>
      </c>
      <c r="BQ339" s="103">
        <v>4.7</v>
      </c>
      <c r="BR339" s="103">
        <v>8.3000000000000007</v>
      </c>
      <c r="BS339" s="103">
        <v>5</v>
      </c>
      <c r="BT339" s="103">
        <v>8.1</v>
      </c>
      <c r="BU339" s="103">
        <v>9.9</v>
      </c>
      <c r="BV339" s="103">
        <v>6.6</v>
      </c>
      <c r="BW339" s="103">
        <v>7.3</v>
      </c>
      <c r="BX339" s="103">
        <v>3.9</v>
      </c>
      <c r="BY339" s="103">
        <v>2.8</v>
      </c>
      <c r="BZ339" s="103">
        <v>3</v>
      </c>
      <c r="CA339" s="103">
        <v>1.2</v>
      </c>
      <c r="CB339" s="103">
        <v>18.799999999999997</v>
      </c>
      <c r="CC339" s="103">
        <v>62.9</v>
      </c>
      <c r="CD339" s="103">
        <v>18.2</v>
      </c>
    </row>
    <row r="340" spans="1:82" x14ac:dyDescent="0.25">
      <c r="A340" s="69" t="s">
        <v>900</v>
      </c>
      <c r="B340" s="69" t="s">
        <v>901</v>
      </c>
      <c r="C340" s="69" t="s">
        <v>902</v>
      </c>
      <c r="D340" s="69" t="s">
        <v>903</v>
      </c>
      <c r="E340" s="69" t="s">
        <v>904</v>
      </c>
      <c r="F340" s="69" t="s">
        <v>542</v>
      </c>
      <c r="G340" s="69" t="s">
        <v>905</v>
      </c>
      <c r="H340" s="69" t="s">
        <v>906</v>
      </c>
      <c r="I340" s="115" t="s">
        <v>906</v>
      </c>
      <c r="J340" s="69">
        <v>5424364</v>
      </c>
      <c r="K340" s="69" t="s">
        <v>171</v>
      </c>
      <c r="L340" s="98">
        <v>0.53534767963788965</v>
      </c>
      <c r="M340" s="92">
        <v>875</v>
      </c>
      <c r="N340" s="70">
        <v>1634.4518399553949</v>
      </c>
      <c r="O340" s="92">
        <v>355</v>
      </c>
      <c r="P340" s="70">
        <v>2.46</v>
      </c>
      <c r="Q340" s="92">
        <v>875</v>
      </c>
      <c r="R340" s="92">
        <v>68</v>
      </c>
      <c r="S340" s="92">
        <v>49</v>
      </c>
      <c r="T340" s="92">
        <v>61</v>
      </c>
      <c r="U340" s="92">
        <v>33</v>
      </c>
      <c r="V340" s="92">
        <v>15</v>
      </c>
      <c r="W340" s="92">
        <v>26</v>
      </c>
      <c r="X340" s="92">
        <v>6</v>
      </c>
      <c r="Y340" s="92">
        <v>9</v>
      </c>
      <c r="Z340" s="92">
        <v>6</v>
      </c>
      <c r="AA340" s="92">
        <v>23</v>
      </c>
      <c r="AB340" s="92">
        <v>16</v>
      </c>
      <c r="AC340" s="92">
        <v>16</v>
      </c>
      <c r="AD340" s="92">
        <v>15</v>
      </c>
      <c r="AE340" s="92">
        <v>5</v>
      </c>
      <c r="AF340" s="92">
        <v>7</v>
      </c>
      <c r="AG340" s="92">
        <v>0</v>
      </c>
      <c r="AH340" s="70">
        <v>50.140845070422536</v>
      </c>
      <c r="AI340" s="70">
        <v>13.521126760563378</v>
      </c>
      <c r="AJ340" s="70">
        <v>13.239436619718308</v>
      </c>
      <c r="AK340" s="70">
        <v>6.4788732394366191</v>
      </c>
      <c r="AL340" s="70">
        <v>16.619718309859156</v>
      </c>
      <c r="AM340" s="92">
        <v>13997</v>
      </c>
      <c r="AN340" s="92">
        <v>19973</v>
      </c>
      <c r="AO340" s="70">
        <v>75.211267605633807</v>
      </c>
      <c r="AP340" s="92">
        <v>355</v>
      </c>
      <c r="AQ340" s="92">
        <v>95</v>
      </c>
      <c r="AR340" s="92">
        <v>171</v>
      </c>
      <c r="AS340" s="92">
        <v>184</v>
      </c>
      <c r="AT340" s="92">
        <v>45</v>
      </c>
      <c r="AU340" s="92">
        <v>34</v>
      </c>
      <c r="AV340" s="92">
        <v>83</v>
      </c>
      <c r="AW340" s="92">
        <v>28</v>
      </c>
      <c r="AX340" s="92">
        <v>6</v>
      </c>
      <c r="AY340" s="92">
        <v>28</v>
      </c>
      <c r="AZ340" s="92">
        <v>19</v>
      </c>
      <c r="BA340" s="92">
        <v>2</v>
      </c>
      <c r="BB340" s="92">
        <v>0</v>
      </c>
      <c r="BC340" s="92">
        <v>27</v>
      </c>
      <c r="BD340" s="92">
        <v>10</v>
      </c>
      <c r="BE340" s="92">
        <v>0</v>
      </c>
      <c r="BF340" s="92">
        <v>43</v>
      </c>
      <c r="BG340" s="92">
        <v>0</v>
      </c>
      <c r="BH340" s="92">
        <v>0</v>
      </c>
      <c r="BI340" s="70">
        <v>31.26760563380282</v>
      </c>
      <c r="BJ340" s="104">
        <v>8.1999999999999993</v>
      </c>
      <c r="BK340" s="104">
        <v>13.6</v>
      </c>
      <c r="BL340" s="104">
        <v>8.6999999999999993</v>
      </c>
      <c r="BM340" s="104">
        <v>5.0999999999999996</v>
      </c>
      <c r="BN340" s="104">
        <v>2.5</v>
      </c>
      <c r="BO340" s="104">
        <v>3.4</v>
      </c>
      <c r="BP340" s="104">
        <v>5.4</v>
      </c>
      <c r="BQ340" s="104">
        <v>5.7</v>
      </c>
      <c r="BR340" s="104">
        <v>10.1</v>
      </c>
      <c r="BS340" s="104">
        <v>6.5</v>
      </c>
      <c r="BT340" s="104">
        <v>5.7</v>
      </c>
      <c r="BU340" s="104">
        <v>4.3</v>
      </c>
      <c r="BV340" s="104">
        <v>2.9</v>
      </c>
      <c r="BW340" s="104">
        <v>4.5</v>
      </c>
      <c r="BX340" s="104">
        <v>5.0999999999999996</v>
      </c>
      <c r="BY340" s="104">
        <v>2.6</v>
      </c>
      <c r="BZ340" s="104">
        <v>1.8</v>
      </c>
      <c r="CA340" s="104">
        <v>3.8</v>
      </c>
      <c r="CB340" s="104">
        <v>30.499999999999996</v>
      </c>
      <c r="CC340" s="104">
        <v>51.599999999999994</v>
      </c>
      <c r="CD340" s="104">
        <v>17.8</v>
      </c>
    </row>
    <row r="341" spans="1:82" s="19" customFormat="1" x14ac:dyDescent="0.25">
      <c r="A341" s="75" t="s">
        <v>108</v>
      </c>
      <c r="B341" s="76" t="s">
        <v>2118</v>
      </c>
      <c r="C341" s="75"/>
      <c r="D341" s="75"/>
      <c r="E341" s="75"/>
      <c r="F341" s="75"/>
      <c r="G341" s="75"/>
      <c r="H341" s="75"/>
      <c r="I341" s="116"/>
      <c r="J341" s="75">
        <v>54105</v>
      </c>
      <c r="K341" s="75" t="s">
        <v>107</v>
      </c>
      <c r="L341" s="99">
        <v>234.82730673336914</v>
      </c>
      <c r="M341" s="93">
        <v>5800</v>
      </c>
      <c r="N341" s="77">
        <v>24.699001494683564</v>
      </c>
      <c r="O341" s="93">
        <v>2427</v>
      </c>
      <c r="P341" s="77">
        <v>2.39</v>
      </c>
      <c r="Q341" s="93">
        <v>5800</v>
      </c>
      <c r="R341" s="93">
        <v>242</v>
      </c>
      <c r="S341" s="93">
        <v>160</v>
      </c>
      <c r="T341" s="93">
        <v>186</v>
      </c>
      <c r="U341" s="93">
        <v>145</v>
      </c>
      <c r="V341" s="93">
        <v>164</v>
      </c>
      <c r="W341" s="93">
        <v>133</v>
      </c>
      <c r="X341" s="93">
        <v>235</v>
      </c>
      <c r="Y341" s="93">
        <v>102</v>
      </c>
      <c r="Z341" s="93">
        <v>121</v>
      </c>
      <c r="AA341" s="93">
        <v>292</v>
      </c>
      <c r="AB341" s="93">
        <v>327</v>
      </c>
      <c r="AC341" s="93">
        <v>130</v>
      </c>
      <c r="AD341" s="93">
        <v>86</v>
      </c>
      <c r="AE341" s="93">
        <v>81</v>
      </c>
      <c r="AF341" s="93">
        <v>12</v>
      </c>
      <c r="AG341" s="93">
        <v>11</v>
      </c>
      <c r="AH341" s="77">
        <v>24.227441285537701</v>
      </c>
      <c r="AI341" s="77">
        <v>12.73176761433869</v>
      </c>
      <c r="AJ341" s="77">
        <v>24.351050679851667</v>
      </c>
      <c r="AK341" s="77">
        <v>12.031314379892871</v>
      </c>
      <c r="AL341" s="77">
        <v>26.658426040379069</v>
      </c>
      <c r="AM341" s="93">
        <v>19747</v>
      </c>
      <c r="AN341" s="93">
        <v>38936</v>
      </c>
      <c r="AO341" s="77">
        <v>56.324680675731351</v>
      </c>
      <c r="AP341" s="93">
        <v>2427</v>
      </c>
      <c r="AQ341" s="93">
        <v>863</v>
      </c>
      <c r="AR341" s="93">
        <v>2025</v>
      </c>
      <c r="AS341" s="93">
        <v>402</v>
      </c>
      <c r="AT341" s="93">
        <v>147</v>
      </c>
      <c r="AU341" s="93">
        <v>79</v>
      </c>
      <c r="AV341" s="93">
        <v>261</v>
      </c>
      <c r="AW341" s="93">
        <v>248</v>
      </c>
      <c r="AX341" s="93">
        <v>50</v>
      </c>
      <c r="AY341" s="93">
        <v>116</v>
      </c>
      <c r="AZ341" s="93">
        <v>365</v>
      </c>
      <c r="BA341" s="93">
        <v>79</v>
      </c>
      <c r="BB341" s="93">
        <v>0</v>
      </c>
      <c r="BC341" s="93">
        <v>507</v>
      </c>
      <c r="BD341" s="93">
        <v>62</v>
      </c>
      <c r="BE341" s="93">
        <v>11</v>
      </c>
      <c r="BF341" s="93">
        <v>306</v>
      </c>
      <c r="BG341" s="93">
        <v>0</v>
      </c>
      <c r="BH341" s="93">
        <v>0</v>
      </c>
      <c r="BI341" s="77">
        <v>15.986814997939844</v>
      </c>
      <c r="BJ341" s="105">
        <v>5.2</v>
      </c>
      <c r="BK341" s="105">
        <v>8</v>
      </c>
      <c r="BL341" s="105">
        <v>5.6</v>
      </c>
      <c r="BM341" s="105">
        <v>6.3</v>
      </c>
      <c r="BN341" s="105">
        <v>4.8</v>
      </c>
      <c r="BO341" s="105">
        <v>3.9</v>
      </c>
      <c r="BP341" s="105">
        <v>5.3</v>
      </c>
      <c r="BQ341" s="105">
        <v>4.7</v>
      </c>
      <c r="BR341" s="105">
        <v>8.3000000000000007</v>
      </c>
      <c r="BS341" s="105">
        <v>5</v>
      </c>
      <c r="BT341" s="105">
        <v>8.1</v>
      </c>
      <c r="BU341" s="105">
        <v>9.9</v>
      </c>
      <c r="BV341" s="105">
        <v>6.6</v>
      </c>
      <c r="BW341" s="105">
        <v>7.3</v>
      </c>
      <c r="BX341" s="105">
        <v>3.9</v>
      </c>
      <c r="BY341" s="105">
        <v>2.8</v>
      </c>
      <c r="BZ341" s="105">
        <v>3</v>
      </c>
      <c r="CA341" s="105">
        <v>1.2</v>
      </c>
      <c r="CB341" s="105">
        <v>18.799999999999997</v>
      </c>
      <c r="CC341" s="105">
        <v>62.9</v>
      </c>
      <c r="CD341" s="105">
        <v>18.2</v>
      </c>
    </row>
    <row r="342" spans="1:82" s="82" customFormat="1" x14ac:dyDescent="0.25">
      <c r="A342" s="80" t="s">
        <v>2042</v>
      </c>
      <c r="B342" s="80" t="s">
        <v>2043</v>
      </c>
      <c r="C342" s="80" t="s">
        <v>2044</v>
      </c>
      <c r="D342" s="80" t="s">
        <v>1378</v>
      </c>
      <c r="E342" s="80" t="s">
        <v>1379</v>
      </c>
      <c r="F342" s="80" t="s">
        <v>542</v>
      </c>
      <c r="G342" s="80" t="s">
        <v>2045</v>
      </c>
      <c r="H342" s="80" t="s">
        <v>2046</v>
      </c>
      <c r="I342" s="114" t="s">
        <v>2046</v>
      </c>
      <c r="J342" s="80" t="s">
        <v>2111</v>
      </c>
      <c r="K342" s="80" t="s">
        <v>2111</v>
      </c>
      <c r="L342" s="97">
        <v>358.17730663690583</v>
      </c>
      <c r="M342" s="91">
        <v>40946</v>
      </c>
      <c r="N342" s="81">
        <v>114.31768356421331</v>
      </c>
      <c r="O342" s="91">
        <v>16771</v>
      </c>
      <c r="P342" s="81">
        <v>2.4214417744916821</v>
      </c>
      <c r="Q342" s="91">
        <v>40610</v>
      </c>
      <c r="R342" s="91">
        <v>906</v>
      </c>
      <c r="S342" s="91">
        <v>953</v>
      </c>
      <c r="T342" s="91">
        <v>961</v>
      </c>
      <c r="U342" s="91">
        <v>1103</v>
      </c>
      <c r="V342" s="91">
        <v>813</v>
      </c>
      <c r="W342" s="91">
        <v>902</v>
      </c>
      <c r="X342" s="91">
        <v>795</v>
      </c>
      <c r="Y342" s="91">
        <v>888</v>
      </c>
      <c r="Z342" s="91">
        <v>707</v>
      </c>
      <c r="AA342" s="91">
        <v>1389</v>
      </c>
      <c r="AB342" s="91">
        <v>2086</v>
      </c>
      <c r="AC342" s="91">
        <v>1964</v>
      </c>
      <c r="AD342" s="91">
        <v>1430</v>
      </c>
      <c r="AE342" s="91">
        <v>791</v>
      </c>
      <c r="AF342" s="91">
        <v>568</v>
      </c>
      <c r="AG342" s="91">
        <v>515</v>
      </c>
      <c r="AH342" s="81">
        <v>16.814739729294615</v>
      </c>
      <c r="AI342" s="81">
        <v>11.424482738059746</v>
      </c>
      <c r="AJ342" s="81">
        <v>19.62912169816946</v>
      </c>
      <c r="AK342" s="81">
        <v>8.282153717727029</v>
      </c>
      <c r="AL342" s="81">
        <v>43.84950211674915</v>
      </c>
      <c r="AM342" s="91">
        <v>26717</v>
      </c>
      <c r="AN342" s="91">
        <v>45537</v>
      </c>
      <c r="AO342" s="81">
        <v>43.652733885874426</v>
      </c>
      <c r="AP342" s="91">
        <v>16771</v>
      </c>
      <c r="AQ342" s="91">
        <v>1770</v>
      </c>
      <c r="AR342" s="91">
        <v>12818</v>
      </c>
      <c r="AS342" s="91">
        <v>3953</v>
      </c>
      <c r="AT342" s="91">
        <v>399</v>
      </c>
      <c r="AU342" s="91">
        <v>332</v>
      </c>
      <c r="AV342" s="91">
        <v>1734</v>
      </c>
      <c r="AW342" s="91">
        <v>1245</v>
      </c>
      <c r="AX342" s="91">
        <v>458</v>
      </c>
      <c r="AY342" s="91">
        <v>998</v>
      </c>
      <c r="AZ342" s="91">
        <v>1305</v>
      </c>
      <c r="BA342" s="91">
        <v>719</v>
      </c>
      <c r="BB342" s="91">
        <v>240</v>
      </c>
      <c r="BC342" s="91">
        <v>2547</v>
      </c>
      <c r="BD342" s="91">
        <v>608</v>
      </c>
      <c r="BE342" s="91">
        <v>199</v>
      </c>
      <c r="BF342" s="91">
        <v>4706</v>
      </c>
      <c r="BG342" s="91">
        <v>367</v>
      </c>
      <c r="BH342" s="91">
        <v>47</v>
      </c>
      <c r="BI342" s="81">
        <v>19.187883847117046</v>
      </c>
      <c r="BJ342" s="103">
        <v>5.7</v>
      </c>
      <c r="BK342" s="103">
        <v>5.5</v>
      </c>
      <c r="BL342" s="103">
        <v>6.3</v>
      </c>
      <c r="BM342" s="103">
        <v>5.8</v>
      </c>
      <c r="BN342" s="103">
        <v>5.7</v>
      </c>
      <c r="BO342" s="103">
        <v>5.6</v>
      </c>
      <c r="BP342" s="103">
        <v>5.7</v>
      </c>
      <c r="BQ342" s="103">
        <v>5.7</v>
      </c>
      <c r="BR342" s="103">
        <v>6.3</v>
      </c>
      <c r="BS342" s="103">
        <v>6.8</v>
      </c>
      <c r="BT342" s="103">
        <v>7.4</v>
      </c>
      <c r="BU342" s="103">
        <v>7.5</v>
      </c>
      <c r="BV342" s="103">
        <v>6.9</v>
      </c>
      <c r="BW342" s="103">
        <v>6.2</v>
      </c>
      <c r="BX342" s="103">
        <v>4.8</v>
      </c>
      <c r="BY342" s="103">
        <v>3.7</v>
      </c>
      <c r="BZ342" s="103">
        <v>2</v>
      </c>
      <c r="CA342" s="103">
        <v>2.4</v>
      </c>
      <c r="CB342" s="103">
        <v>17.5</v>
      </c>
      <c r="CC342" s="103">
        <v>63.399999999999991</v>
      </c>
      <c r="CD342" s="103">
        <v>19.099999999999998</v>
      </c>
    </row>
    <row r="343" spans="1:82" x14ac:dyDescent="0.25">
      <c r="A343" s="69" t="s">
        <v>1375</v>
      </c>
      <c r="B343" s="69" t="s">
        <v>1376</v>
      </c>
      <c r="C343" s="69" t="s">
        <v>1377</v>
      </c>
      <c r="D343" s="69" t="s">
        <v>1378</v>
      </c>
      <c r="E343" s="69" t="s">
        <v>1379</v>
      </c>
      <c r="F343" s="69" t="s">
        <v>542</v>
      </c>
      <c r="G343" s="69" t="s">
        <v>1380</v>
      </c>
      <c r="H343" s="69" t="s">
        <v>1381</v>
      </c>
      <c r="I343" s="115" t="s">
        <v>1381</v>
      </c>
      <c r="J343" s="69">
        <v>5459458</v>
      </c>
      <c r="K343" s="69" t="s">
        <v>259</v>
      </c>
      <c r="L343" s="98">
        <v>0.55020664261024699</v>
      </c>
      <c r="M343" s="92">
        <v>999</v>
      </c>
      <c r="N343" s="70">
        <v>1815.6814597159769</v>
      </c>
      <c r="O343" s="92">
        <v>340</v>
      </c>
      <c r="P343" s="70">
        <v>2.94</v>
      </c>
      <c r="Q343" s="92">
        <v>999</v>
      </c>
      <c r="R343" s="92">
        <v>6</v>
      </c>
      <c r="S343" s="92">
        <v>3</v>
      </c>
      <c r="T343" s="92">
        <v>2</v>
      </c>
      <c r="U343" s="92">
        <v>7</v>
      </c>
      <c r="V343" s="92">
        <v>6</v>
      </c>
      <c r="W343" s="92">
        <v>14</v>
      </c>
      <c r="X343" s="92">
        <v>6</v>
      </c>
      <c r="Y343" s="92">
        <v>3</v>
      </c>
      <c r="Z343" s="92">
        <v>10</v>
      </c>
      <c r="AA343" s="92">
        <v>8</v>
      </c>
      <c r="AB343" s="92">
        <v>47</v>
      </c>
      <c r="AC343" s="92">
        <v>65</v>
      </c>
      <c r="AD343" s="92">
        <v>70</v>
      </c>
      <c r="AE343" s="92">
        <v>49</v>
      </c>
      <c r="AF343" s="92">
        <v>30</v>
      </c>
      <c r="AG343" s="92">
        <v>14</v>
      </c>
      <c r="AH343" s="70">
        <v>3.2352941176470593</v>
      </c>
      <c r="AI343" s="70">
        <v>3.8235294117647061</v>
      </c>
      <c r="AJ343" s="70">
        <v>9.7058823529411775</v>
      </c>
      <c r="AK343" s="70">
        <v>2.3529411764705883</v>
      </c>
      <c r="AL343" s="70">
        <v>80.882352941176478</v>
      </c>
      <c r="AM343" s="92">
        <v>35703</v>
      </c>
      <c r="AN343" s="92">
        <v>96625</v>
      </c>
      <c r="AO343" s="70">
        <v>13.823529411764707</v>
      </c>
      <c r="AP343" s="92">
        <v>340</v>
      </c>
      <c r="AQ343" s="92">
        <v>12</v>
      </c>
      <c r="AR343" s="92">
        <v>327</v>
      </c>
      <c r="AS343" s="92">
        <v>13</v>
      </c>
      <c r="AT343" s="92">
        <v>2</v>
      </c>
      <c r="AU343" s="92">
        <v>0</v>
      </c>
      <c r="AV343" s="92">
        <v>8</v>
      </c>
      <c r="AW343" s="92">
        <v>5</v>
      </c>
      <c r="AX343" s="92">
        <v>8</v>
      </c>
      <c r="AY343" s="92">
        <v>14</v>
      </c>
      <c r="AZ343" s="92">
        <v>6</v>
      </c>
      <c r="BA343" s="92">
        <v>10</v>
      </c>
      <c r="BB343" s="92">
        <v>3</v>
      </c>
      <c r="BC343" s="92">
        <v>33</v>
      </c>
      <c r="BD343" s="92">
        <v>15</v>
      </c>
      <c r="BE343" s="92">
        <v>7</v>
      </c>
      <c r="BF343" s="92">
        <v>190</v>
      </c>
      <c r="BG343" s="92">
        <v>30</v>
      </c>
      <c r="BH343" s="92">
        <v>8</v>
      </c>
      <c r="BI343" s="70">
        <v>11.76470588235294</v>
      </c>
      <c r="BJ343" s="104">
        <v>7.4</v>
      </c>
      <c r="BK343" s="104">
        <v>9.9</v>
      </c>
      <c r="BL343" s="104">
        <v>8.5</v>
      </c>
      <c r="BM343" s="104">
        <v>7</v>
      </c>
      <c r="BN343" s="104">
        <v>3.3</v>
      </c>
      <c r="BO343" s="104">
        <v>3</v>
      </c>
      <c r="BP343" s="104">
        <v>5.3</v>
      </c>
      <c r="BQ343" s="104">
        <v>6.2</v>
      </c>
      <c r="BR343" s="104">
        <v>7.2</v>
      </c>
      <c r="BS343" s="104">
        <v>7.2</v>
      </c>
      <c r="BT343" s="104">
        <v>8.6999999999999993</v>
      </c>
      <c r="BU343" s="104">
        <v>4.3</v>
      </c>
      <c r="BV343" s="104">
        <v>3.3</v>
      </c>
      <c r="BW343" s="104">
        <v>6</v>
      </c>
      <c r="BX343" s="104">
        <v>5</v>
      </c>
      <c r="BY343" s="104">
        <v>5</v>
      </c>
      <c r="BZ343" s="104">
        <v>1.8</v>
      </c>
      <c r="CA343" s="104">
        <v>0.8</v>
      </c>
      <c r="CB343" s="104">
        <v>25.8</v>
      </c>
      <c r="CC343" s="104">
        <v>55.5</v>
      </c>
      <c r="CD343" s="104">
        <v>18.600000000000001</v>
      </c>
    </row>
    <row r="344" spans="1:82" x14ac:dyDescent="0.25">
      <c r="A344" s="69" t="s">
        <v>1409</v>
      </c>
      <c r="B344" s="69" t="s">
        <v>1410</v>
      </c>
      <c r="C344" s="69" t="s">
        <v>1411</v>
      </c>
      <c r="D344" s="69" t="s">
        <v>1378</v>
      </c>
      <c r="E344" s="69" t="s">
        <v>1379</v>
      </c>
      <c r="F344" s="69" t="s">
        <v>542</v>
      </c>
      <c r="G344" s="69" t="s">
        <v>1412</v>
      </c>
      <c r="H344" s="69" t="s">
        <v>1413</v>
      </c>
      <c r="I344" s="115" t="s">
        <v>1413</v>
      </c>
      <c r="J344" s="69">
        <v>5462140</v>
      </c>
      <c r="K344" s="69" t="s">
        <v>265</v>
      </c>
      <c r="L344" s="98">
        <v>12.309512375276942</v>
      </c>
      <c r="M344" s="92">
        <v>30596</v>
      </c>
      <c r="N344" s="70">
        <v>2485.5574345455457</v>
      </c>
      <c r="O344" s="92">
        <v>13104</v>
      </c>
      <c r="P344" s="70">
        <v>2.2999999999999998</v>
      </c>
      <c r="Q344" s="92">
        <v>30168</v>
      </c>
      <c r="R344" s="92">
        <v>1679</v>
      </c>
      <c r="S344" s="92">
        <v>940</v>
      </c>
      <c r="T344" s="92">
        <v>1055</v>
      </c>
      <c r="U344" s="92">
        <v>1042</v>
      </c>
      <c r="V344" s="92">
        <v>871</v>
      </c>
      <c r="W344" s="92">
        <v>762</v>
      </c>
      <c r="X344" s="92">
        <v>620</v>
      </c>
      <c r="Y344" s="92">
        <v>701</v>
      </c>
      <c r="Z344" s="92">
        <v>705</v>
      </c>
      <c r="AA344" s="92">
        <v>1086</v>
      </c>
      <c r="AB344" s="92">
        <v>1191</v>
      </c>
      <c r="AC344" s="92">
        <v>1204</v>
      </c>
      <c r="AD344" s="92">
        <v>494</v>
      </c>
      <c r="AE344" s="92">
        <v>325</v>
      </c>
      <c r="AF344" s="92">
        <v>208</v>
      </c>
      <c r="AG344" s="92">
        <v>221</v>
      </c>
      <c r="AH344" s="70">
        <v>28.037240537240539</v>
      </c>
      <c r="AI344" s="70">
        <v>14.598595848595849</v>
      </c>
      <c r="AJ344" s="70">
        <v>21.275946275946275</v>
      </c>
      <c r="AK344" s="70">
        <v>8.2875457875457865</v>
      </c>
      <c r="AL344" s="70">
        <v>27.800671550671552</v>
      </c>
      <c r="AM344" s="92">
        <v>22735</v>
      </c>
      <c r="AN344" s="92">
        <v>36414</v>
      </c>
      <c r="AO344" s="70">
        <v>58.531746031746032</v>
      </c>
      <c r="AP344" s="92">
        <v>13104</v>
      </c>
      <c r="AQ344" s="92">
        <v>1972</v>
      </c>
      <c r="AR344" s="92">
        <v>7994</v>
      </c>
      <c r="AS344" s="92">
        <v>5110</v>
      </c>
      <c r="AT344" s="92">
        <v>246</v>
      </c>
      <c r="AU344" s="92">
        <v>397</v>
      </c>
      <c r="AV344" s="92">
        <v>2437</v>
      </c>
      <c r="AW344" s="92">
        <v>851</v>
      </c>
      <c r="AX344" s="92">
        <v>776</v>
      </c>
      <c r="AY344" s="92">
        <v>1028</v>
      </c>
      <c r="AZ344" s="92">
        <v>1182</v>
      </c>
      <c r="BA344" s="92">
        <v>561</v>
      </c>
      <c r="BB344" s="92">
        <v>217</v>
      </c>
      <c r="BC344" s="92">
        <v>1893</v>
      </c>
      <c r="BD344" s="92">
        <v>291</v>
      </c>
      <c r="BE344" s="92">
        <v>75</v>
      </c>
      <c r="BF344" s="92">
        <v>2217</v>
      </c>
      <c r="BG344" s="92">
        <v>124</v>
      </c>
      <c r="BH344" s="92">
        <v>20</v>
      </c>
      <c r="BI344" s="70">
        <v>28.823260073260069</v>
      </c>
      <c r="BJ344" s="104">
        <v>5.9</v>
      </c>
      <c r="BK344" s="104">
        <v>6.2</v>
      </c>
      <c r="BL344" s="104">
        <v>6.4</v>
      </c>
      <c r="BM344" s="104">
        <v>4.9000000000000004</v>
      </c>
      <c r="BN344" s="104">
        <v>6.7</v>
      </c>
      <c r="BO344" s="104">
        <v>5.2</v>
      </c>
      <c r="BP344" s="104">
        <v>6.1</v>
      </c>
      <c r="BQ344" s="104">
        <v>5.7</v>
      </c>
      <c r="BR344" s="104">
        <v>6.4</v>
      </c>
      <c r="BS344" s="104">
        <v>7.1</v>
      </c>
      <c r="BT344" s="104">
        <v>7.2</v>
      </c>
      <c r="BU344" s="104">
        <v>7</v>
      </c>
      <c r="BV344" s="104">
        <v>6.4</v>
      </c>
      <c r="BW344" s="104">
        <v>6</v>
      </c>
      <c r="BX344" s="104">
        <v>4.5999999999999996</v>
      </c>
      <c r="BY344" s="104">
        <v>3</v>
      </c>
      <c r="BZ344" s="104">
        <v>2.2000000000000002</v>
      </c>
      <c r="CA344" s="104">
        <v>3</v>
      </c>
      <c r="CB344" s="104">
        <v>18.5</v>
      </c>
      <c r="CC344" s="104">
        <v>62.7</v>
      </c>
      <c r="CD344" s="104">
        <v>18.8</v>
      </c>
    </row>
    <row r="345" spans="1:82" x14ac:dyDescent="0.25">
      <c r="A345" s="69" t="s">
        <v>1697</v>
      </c>
      <c r="B345" s="69" t="s">
        <v>1698</v>
      </c>
      <c r="C345" s="69" t="s">
        <v>1699</v>
      </c>
      <c r="D345" s="69" t="s">
        <v>1378</v>
      </c>
      <c r="E345" s="69" t="s">
        <v>1379</v>
      </c>
      <c r="F345" s="69" t="s">
        <v>542</v>
      </c>
      <c r="G345" s="69" t="s">
        <v>1700</v>
      </c>
      <c r="H345" s="69" t="s">
        <v>1701</v>
      </c>
      <c r="I345" s="115" t="s">
        <v>1701</v>
      </c>
      <c r="J345" s="69">
        <v>5483500</v>
      </c>
      <c r="K345" s="69" t="s">
        <v>321</v>
      </c>
      <c r="L345" s="98">
        <v>3.9445315517592174</v>
      </c>
      <c r="M345" s="92">
        <v>10547</v>
      </c>
      <c r="N345" s="70">
        <v>2673.8282763376947</v>
      </c>
      <c r="O345" s="92">
        <v>4665</v>
      </c>
      <c r="P345" s="70">
        <v>2.2200000000000002</v>
      </c>
      <c r="Q345" s="92">
        <v>10360</v>
      </c>
      <c r="R345" s="92">
        <v>247</v>
      </c>
      <c r="S345" s="92">
        <v>159</v>
      </c>
      <c r="T345" s="92">
        <v>315</v>
      </c>
      <c r="U345" s="92">
        <v>239</v>
      </c>
      <c r="V345" s="92">
        <v>431</v>
      </c>
      <c r="W345" s="92">
        <v>243</v>
      </c>
      <c r="X345" s="92">
        <v>343</v>
      </c>
      <c r="Y345" s="92">
        <v>341</v>
      </c>
      <c r="Z345" s="92">
        <v>86</v>
      </c>
      <c r="AA345" s="92">
        <v>339</v>
      </c>
      <c r="AB345" s="92">
        <v>460</v>
      </c>
      <c r="AC345" s="92">
        <v>636</v>
      </c>
      <c r="AD345" s="92">
        <v>310</v>
      </c>
      <c r="AE345" s="92">
        <v>138</v>
      </c>
      <c r="AF345" s="92">
        <v>159</v>
      </c>
      <c r="AG345" s="92">
        <v>219</v>
      </c>
      <c r="AH345" s="70">
        <v>15.455519828510184</v>
      </c>
      <c r="AI345" s="70">
        <v>14.362272240085744</v>
      </c>
      <c r="AJ345" s="70">
        <v>21.714898177920684</v>
      </c>
      <c r="AK345" s="70">
        <v>7.266881028938907</v>
      </c>
      <c r="AL345" s="70">
        <v>41.20042872454448</v>
      </c>
      <c r="AM345" s="92">
        <v>32290</v>
      </c>
      <c r="AN345" s="92">
        <v>45575</v>
      </c>
      <c r="AO345" s="70">
        <v>49.68917470525188</v>
      </c>
      <c r="AP345" s="92">
        <v>4665</v>
      </c>
      <c r="AQ345" s="92">
        <v>299</v>
      </c>
      <c r="AR345" s="92">
        <v>3536</v>
      </c>
      <c r="AS345" s="92">
        <v>1129</v>
      </c>
      <c r="AT345" s="92">
        <v>102</v>
      </c>
      <c r="AU345" s="92">
        <v>79</v>
      </c>
      <c r="AV345" s="92">
        <v>478</v>
      </c>
      <c r="AW345" s="92">
        <v>309</v>
      </c>
      <c r="AX345" s="92">
        <v>275</v>
      </c>
      <c r="AY345" s="92">
        <v>276</v>
      </c>
      <c r="AZ345" s="92">
        <v>460</v>
      </c>
      <c r="BA345" s="92">
        <v>264</v>
      </c>
      <c r="BB345" s="92">
        <v>33</v>
      </c>
      <c r="BC345" s="92">
        <v>631</v>
      </c>
      <c r="BD345" s="92">
        <v>85</v>
      </c>
      <c r="BE345" s="92">
        <v>71</v>
      </c>
      <c r="BF345" s="92">
        <v>1331</v>
      </c>
      <c r="BG345" s="92">
        <v>92</v>
      </c>
      <c r="BH345" s="92">
        <v>15</v>
      </c>
      <c r="BI345" s="70">
        <v>18.713826366559484</v>
      </c>
      <c r="BJ345" s="104">
        <v>4.5999999999999996</v>
      </c>
      <c r="BK345" s="104">
        <v>6.1</v>
      </c>
      <c r="BL345" s="104">
        <v>5.4</v>
      </c>
      <c r="BM345" s="104">
        <v>6</v>
      </c>
      <c r="BN345" s="104">
        <v>7.3</v>
      </c>
      <c r="BO345" s="104">
        <v>4.5999999999999996</v>
      </c>
      <c r="BP345" s="104">
        <v>6.3</v>
      </c>
      <c r="BQ345" s="104">
        <v>5.3</v>
      </c>
      <c r="BR345" s="104">
        <v>6.3</v>
      </c>
      <c r="BS345" s="104">
        <v>5.6</v>
      </c>
      <c r="BT345" s="104">
        <v>7</v>
      </c>
      <c r="BU345" s="104">
        <v>6.6</v>
      </c>
      <c r="BV345" s="104">
        <v>5.4</v>
      </c>
      <c r="BW345" s="104">
        <v>6.8</v>
      </c>
      <c r="BX345" s="104">
        <v>5</v>
      </c>
      <c r="BY345" s="104">
        <v>4.9000000000000004</v>
      </c>
      <c r="BZ345" s="104">
        <v>2.7</v>
      </c>
      <c r="CA345" s="104">
        <v>4</v>
      </c>
      <c r="CB345" s="104">
        <v>16.100000000000001</v>
      </c>
      <c r="CC345" s="104">
        <v>60.4</v>
      </c>
      <c r="CD345" s="104">
        <v>23.400000000000002</v>
      </c>
    </row>
    <row r="346" spans="1:82" x14ac:dyDescent="0.25">
      <c r="A346" s="69" t="s">
        <v>1797</v>
      </c>
      <c r="B346" s="69" t="s">
        <v>1798</v>
      </c>
      <c r="C346" s="69" t="s">
        <v>1799</v>
      </c>
      <c r="D346" s="69" t="s">
        <v>1378</v>
      </c>
      <c r="E346" s="69" t="s">
        <v>1379</v>
      </c>
      <c r="F346" s="69" t="s">
        <v>542</v>
      </c>
      <c r="G346" s="69" t="s">
        <v>1800</v>
      </c>
      <c r="H346" s="69" t="s">
        <v>1801</v>
      </c>
      <c r="I346" s="115" t="s">
        <v>1801</v>
      </c>
      <c r="J346" s="69">
        <v>5487556</v>
      </c>
      <c r="K346" s="69" t="s">
        <v>340</v>
      </c>
      <c r="L346" s="98">
        <v>1.6469663070901626</v>
      </c>
      <c r="M346" s="92">
        <v>2928</v>
      </c>
      <c r="N346" s="70">
        <v>1777.8141467709502</v>
      </c>
      <c r="O346" s="92">
        <v>1230</v>
      </c>
      <c r="P346" s="70">
        <v>2.38</v>
      </c>
      <c r="Q346" s="92">
        <v>2928</v>
      </c>
      <c r="R346" s="92">
        <v>104</v>
      </c>
      <c r="S346" s="92">
        <v>42</v>
      </c>
      <c r="T346" s="92">
        <v>36</v>
      </c>
      <c r="U346" s="92">
        <v>117</v>
      </c>
      <c r="V346" s="92">
        <v>88</v>
      </c>
      <c r="W346" s="92">
        <v>58</v>
      </c>
      <c r="X346" s="92">
        <v>58</v>
      </c>
      <c r="Y346" s="92">
        <v>19</v>
      </c>
      <c r="Z346" s="92">
        <v>37</v>
      </c>
      <c r="AA346" s="92">
        <v>76</v>
      </c>
      <c r="AB346" s="92">
        <v>104</v>
      </c>
      <c r="AC346" s="92">
        <v>188</v>
      </c>
      <c r="AD346" s="92">
        <v>75</v>
      </c>
      <c r="AE346" s="92">
        <v>71</v>
      </c>
      <c r="AF346" s="92">
        <v>93</v>
      </c>
      <c r="AG346" s="92">
        <v>64</v>
      </c>
      <c r="AH346" s="70">
        <v>14.796747967479677</v>
      </c>
      <c r="AI346" s="70">
        <v>16.666666666666664</v>
      </c>
      <c r="AJ346" s="70">
        <v>13.983739837398373</v>
      </c>
      <c r="AK346" s="70">
        <v>6.178861788617886</v>
      </c>
      <c r="AL346" s="70">
        <v>48.373983739837399</v>
      </c>
      <c r="AM346" s="92">
        <v>31833</v>
      </c>
      <c r="AN346" s="92">
        <v>56750</v>
      </c>
      <c r="AO346" s="70">
        <v>42.439024390243901</v>
      </c>
      <c r="AP346" s="92">
        <v>1230</v>
      </c>
      <c r="AQ346" s="92">
        <v>80</v>
      </c>
      <c r="AR346" s="92">
        <v>1012</v>
      </c>
      <c r="AS346" s="92">
        <v>218</v>
      </c>
      <c r="AT346" s="92">
        <v>10</v>
      </c>
      <c r="AU346" s="92">
        <v>33</v>
      </c>
      <c r="AV346" s="92">
        <v>123</v>
      </c>
      <c r="AW346" s="92">
        <v>127</v>
      </c>
      <c r="AX346" s="92">
        <v>52</v>
      </c>
      <c r="AY346" s="92">
        <v>54</v>
      </c>
      <c r="AZ346" s="92">
        <v>49</v>
      </c>
      <c r="BA346" s="92">
        <v>40</v>
      </c>
      <c r="BB346" s="92">
        <v>25</v>
      </c>
      <c r="BC346" s="92">
        <v>122</v>
      </c>
      <c r="BD346" s="92">
        <v>41</v>
      </c>
      <c r="BE346" s="92">
        <v>0</v>
      </c>
      <c r="BF346" s="92">
        <v>448</v>
      </c>
      <c r="BG346" s="92">
        <v>43</v>
      </c>
      <c r="BH346" s="92">
        <v>0</v>
      </c>
      <c r="BI346" s="70">
        <v>16.422764227642276</v>
      </c>
      <c r="BJ346" s="104">
        <v>7.5</v>
      </c>
      <c r="BK346" s="104">
        <v>2.5</v>
      </c>
      <c r="BL346" s="104">
        <v>8.9</v>
      </c>
      <c r="BM346" s="104">
        <v>3.9</v>
      </c>
      <c r="BN346" s="104">
        <v>4</v>
      </c>
      <c r="BO346" s="104">
        <v>7.8</v>
      </c>
      <c r="BP346" s="104">
        <v>3.4</v>
      </c>
      <c r="BQ346" s="104">
        <v>4.2</v>
      </c>
      <c r="BR346" s="104">
        <v>6</v>
      </c>
      <c r="BS346" s="104">
        <v>5.8</v>
      </c>
      <c r="BT346" s="104">
        <v>9.3000000000000007</v>
      </c>
      <c r="BU346" s="104">
        <v>8.6</v>
      </c>
      <c r="BV346" s="104">
        <v>8.1999999999999993</v>
      </c>
      <c r="BW346" s="104">
        <v>5.9</v>
      </c>
      <c r="BX346" s="104">
        <v>2.2000000000000002</v>
      </c>
      <c r="BY346" s="104">
        <v>3.1</v>
      </c>
      <c r="BZ346" s="104">
        <v>5.3</v>
      </c>
      <c r="CA346" s="104">
        <v>3.5</v>
      </c>
      <c r="CB346" s="104">
        <v>18.899999999999999</v>
      </c>
      <c r="CC346" s="104">
        <v>61.199999999999989</v>
      </c>
      <c r="CD346" s="104">
        <v>20</v>
      </c>
    </row>
    <row r="347" spans="1:82" s="19" customFormat="1" x14ac:dyDescent="0.25">
      <c r="A347" s="75" t="s">
        <v>110</v>
      </c>
      <c r="B347" s="76" t="s">
        <v>2118</v>
      </c>
      <c r="C347" s="75"/>
      <c r="D347" s="75"/>
      <c r="E347" s="75"/>
      <c r="F347" s="75"/>
      <c r="G347" s="75"/>
      <c r="H347" s="75"/>
      <c r="I347" s="116"/>
      <c r="J347" s="75">
        <v>54107</v>
      </c>
      <c r="K347" s="75" t="s">
        <v>109</v>
      </c>
      <c r="L347" s="99">
        <v>376.62852351364239</v>
      </c>
      <c r="M347" s="93">
        <v>86016</v>
      </c>
      <c r="N347" s="77">
        <v>228.38418927366317</v>
      </c>
      <c r="O347" s="93">
        <v>36110</v>
      </c>
      <c r="P347" s="77">
        <v>2.36</v>
      </c>
      <c r="Q347" s="93">
        <v>85065</v>
      </c>
      <c r="R347" s="93">
        <v>2942</v>
      </c>
      <c r="S347" s="93">
        <v>2097</v>
      </c>
      <c r="T347" s="93">
        <v>2369</v>
      </c>
      <c r="U347" s="93">
        <v>2508</v>
      </c>
      <c r="V347" s="93">
        <v>2209</v>
      </c>
      <c r="W347" s="93">
        <v>1979</v>
      </c>
      <c r="X347" s="93">
        <v>1822</v>
      </c>
      <c r="Y347" s="93">
        <v>1952</v>
      </c>
      <c r="Z347" s="93">
        <v>1545</v>
      </c>
      <c r="AA347" s="93">
        <v>2898</v>
      </c>
      <c r="AB347" s="93">
        <v>3888</v>
      </c>
      <c r="AC347" s="93">
        <v>4057</v>
      </c>
      <c r="AD347" s="93">
        <v>2379</v>
      </c>
      <c r="AE347" s="93">
        <v>1374</v>
      </c>
      <c r="AF347" s="93">
        <v>1058</v>
      </c>
      <c r="AG347" s="93">
        <v>1033</v>
      </c>
      <c r="AH347" s="77">
        <v>20.515092772085293</v>
      </c>
      <c r="AI347" s="77">
        <v>13.062863472722238</v>
      </c>
      <c r="AJ347" s="77">
        <v>20.210468014400444</v>
      </c>
      <c r="AK347" s="77">
        <v>8.0254777070063685</v>
      </c>
      <c r="AL347" s="77">
        <v>38.186098033785655</v>
      </c>
      <c r="AM347" s="93">
        <v>26717</v>
      </c>
      <c r="AN347" s="93">
        <v>45537</v>
      </c>
      <c r="AO347" s="77">
        <v>49.509831071725287</v>
      </c>
      <c r="AP347" s="93">
        <v>36110</v>
      </c>
      <c r="AQ347" s="93">
        <v>4133</v>
      </c>
      <c r="AR347" s="93">
        <v>25687</v>
      </c>
      <c r="AS347" s="93">
        <v>10423</v>
      </c>
      <c r="AT347" s="93">
        <v>759</v>
      </c>
      <c r="AU347" s="93">
        <v>841</v>
      </c>
      <c r="AV347" s="93">
        <v>4780</v>
      </c>
      <c r="AW347" s="93">
        <v>2537</v>
      </c>
      <c r="AX347" s="93">
        <v>1569</v>
      </c>
      <c r="AY347" s="93">
        <v>2370</v>
      </c>
      <c r="AZ347" s="93">
        <v>3002</v>
      </c>
      <c r="BA347" s="93">
        <v>1594</v>
      </c>
      <c r="BB347" s="93">
        <v>518</v>
      </c>
      <c r="BC347" s="93">
        <v>5226</v>
      </c>
      <c r="BD347" s="93">
        <v>1040</v>
      </c>
      <c r="BE347" s="93">
        <v>352</v>
      </c>
      <c r="BF347" s="93">
        <v>8892</v>
      </c>
      <c r="BG347" s="93">
        <v>656</v>
      </c>
      <c r="BH347" s="93">
        <v>90</v>
      </c>
      <c r="BI347" s="77">
        <v>22.459152589310442</v>
      </c>
      <c r="BJ347" s="105">
        <v>5.7</v>
      </c>
      <c r="BK347" s="105">
        <v>5.5</v>
      </c>
      <c r="BL347" s="105">
        <v>6.3</v>
      </c>
      <c r="BM347" s="105">
        <v>5.8</v>
      </c>
      <c r="BN347" s="105">
        <v>5.7</v>
      </c>
      <c r="BO347" s="105">
        <v>5.6</v>
      </c>
      <c r="BP347" s="105">
        <v>5.7</v>
      </c>
      <c r="BQ347" s="105">
        <v>5.7</v>
      </c>
      <c r="BR347" s="105">
        <v>6.3</v>
      </c>
      <c r="BS347" s="105">
        <v>6.8</v>
      </c>
      <c r="BT347" s="105">
        <v>7.4</v>
      </c>
      <c r="BU347" s="105">
        <v>7.5</v>
      </c>
      <c r="BV347" s="105">
        <v>6.9</v>
      </c>
      <c r="BW347" s="105">
        <v>6.2</v>
      </c>
      <c r="BX347" s="105">
        <v>4.8</v>
      </c>
      <c r="BY347" s="105">
        <v>3.7</v>
      </c>
      <c r="BZ347" s="105">
        <v>2</v>
      </c>
      <c r="CA347" s="105">
        <v>2.4</v>
      </c>
      <c r="CB347" s="105">
        <v>17.5</v>
      </c>
      <c r="CC347" s="105">
        <v>63.399999999999991</v>
      </c>
      <c r="CD347" s="105">
        <v>19.099999999999998</v>
      </c>
    </row>
    <row r="348" spans="1:82" s="82" customFormat="1" x14ac:dyDescent="0.25">
      <c r="A348" s="80" t="s">
        <v>2047</v>
      </c>
      <c r="B348" s="80" t="s">
        <v>2048</v>
      </c>
      <c r="C348" s="80" t="s">
        <v>2049</v>
      </c>
      <c r="D348" s="80" t="s">
        <v>1339</v>
      </c>
      <c r="E348" s="80" t="s">
        <v>1340</v>
      </c>
      <c r="F348" s="80" t="s">
        <v>542</v>
      </c>
      <c r="G348" s="80" t="s">
        <v>2050</v>
      </c>
      <c r="H348" s="80" t="s">
        <v>2051</v>
      </c>
      <c r="I348" s="114" t="s">
        <v>2051</v>
      </c>
      <c r="J348" s="80" t="s">
        <v>2111</v>
      </c>
      <c r="K348" s="80" t="s">
        <v>2111</v>
      </c>
      <c r="L348" s="97">
        <v>497.53760711501315</v>
      </c>
      <c r="M348" s="91">
        <v>18650</v>
      </c>
      <c r="N348" s="81">
        <v>37.484603642612242</v>
      </c>
      <c r="O348" s="91">
        <v>7667</v>
      </c>
      <c r="P348" s="81">
        <v>2.4246771879483502</v>
      </c>
      <c r="Q348" s="91">
        <v>18590</v>
      </c>
      <c r="R348" s="91">
        <v>975</v>
      </c>
      <c r="S348" s="91">
        <v>529</v>
      </c>
      <c r="T348" s="91">
        <v>547</v>
      </c>
      <c r="U348" s="91">
        <v>633</v>
      </c>
      <c r="V348" s="91">
        <v>504</v>
      </c>
      <c r="W348" s="91">
        <v>448</v>
      </c>
      <c r="X348" s="91">
        <v>357</v>
      </c>
      <c r="Y348" s="91">
        <v>443</v>
      </c>
      <c r="Z348" s="91">
        <v>308</v>
      </c>
      <c r="AA348" s="91">
        <v>710</v>
      </c>
      <c r="AB348" s="91">
        <v>550</v>
      </c>
      <c r="AC348" s="91">
        <v>832</v>
      </c>
      <c r="AD348" s="91">
        <v>489</v>
      </c>
      <c r="AE348" s="91">
        <v>170</v>
      </c>
      <c r="AF348" s="91">
        <v>54</v>
      </c>
      <c r="AG348" s="91">
        <v>118</v>
      </c>
      <c r="AH348" s="81">
        <v>26.751010825616277</v>
      </c>
      <c r="AI348" s="81">
        <v>14.829790009130036</v>
      </c>
      <c r="AJ348" s="81">
        <v>20.294769792617711</v>
      </c>
      <c r="AK348" s="81">
        <v>9.2604669362201637</v>
      </c>
      <c r="AL348" s="81">
        <v>28.863962436415807</v>
      </c>
      <c r="AM348" s="91">
        <v>20474</v>
      </c>
      <c r="AN348" s="91">
        <v>37644</v>
      </c>
      <c r="AO348" s="81">
        <v>57.858353984609366</v>
      </c>
      <c r="AP348" s="91">
        <v>7667</v>
      </c>
      <c r="AQ348" s="91">
        <v>1396</v>
      </c>
      <c r="AR348" s="91">
        <v>6301</v>
      </c>
      <c r="AS348" s="91">
        <v>1366</v>
      </c>
      <c r="AT348" s="91">
        <v>424</v>
      </c>
      <c r="AU348" s="91">
        <v>331</v>
      </c>
      <c r="AV348" s="91">
        <v>823</v>
      </c>
      <c r="AW348" s="91">
        <v>946</v>
      </c>
      <c r="AX348" s="91">
        <v>273</v>
      </c>
      <c r="AY348" s="91">
        <v>289</v>
      </c>
      <c r="AZ348" s="91">
        <v>951</v>
      </c>
      <c r="BA348" s="91">
        <v>68</v>
      </c>
      <c r="BB348" s="91">
        <v>65</v>
      </c>
      <c r="BC348" s="91">
        <v>1103</v>
      </c>
      <c r="BD348" s="91">
        <v>126</v>
      </c>
      <c r="BE348" s="91">
        <v>0</v>
      </c>
      <c r="BF348" s="91">
        <v>1623</v>
      </c>
      <c r="BG348" s="91">
        <v>10</v>
      </c>
      <c r="BH348" s="91">
        <v>17</v>
      </c>
      <c r="BI348" s="81">
        <v>15.573235946263205</v>
      </c>
      <c r="BJ348" s="103">
        <v>5.4</v>
      </c>
      <c r="BK348" s="103">
        <v>6.3</v>
      </c>
      <c r="BL348" s="103">
        <v>5.5</v>
      </c>
      <c r="BM348" s="103">
        <v>5.9</v>
      </c>
      <c r="BN348" s="103">
        <v>5.2</v>
      </c>
      <c r="BO348" s="103">
        <v>5.3</v>
      </c>
      <c r="BP348" s="103">
        <v>5</v>
      </c>
      <c r="BQ348" s="103">
        <v>6.8</v>
      </c>
      <c r="BR348" s="103">
        <v>6.4</v>
      </c>
      <c r="BS348" s="103">
        <v>6.4</v>
      </c>
      <c r="BT348" s="103">
        <v>6.7</v>
      </c>
      <c r="BU348" s="103">
        <v>7.3</v>
      </c>
      <c r="BV348" s="103">
        <v>9.1999999999999993</v>
      </c>
      <c r="BW348" s="103">
        <v>7.4</v>
      </c>
      <c r="BX348" s="103">
        <v>4.0999999999999996</v>
      </c>
      <c r="BY348" s="103">
        <v>3.2</v>
      </c>
      <c r="BZ348" s="103">
        <v>2.2000000000000002</v>
      </c>
      <c r="CA348" s="103">
        <v>1.8</v>
      </c>
      <c r="CB348" s="103">
        <v>17.2</v>
      </c>
      <c r="CC348" s="103">
        <v>64.2</v>
      </c>
      <c r="CD348" s="103">
        <v>18.7</v>
      </c>
    </row>
    <row r="349" spans="1:82" x14ac:dyDescent="0.25">
      <c r="A349" s="69" t="s">
        <v>1336</v>
      </c>
      <c r="B349" s="69" t="s">
        <v>1337</v>
      </c>
      <c r="C349" s="69" t="s">
        <v>1338</v>
      </c>
      <c r="D349" s="69" t="s">
        <v>1339</v>
      </c>
      <c r="E349" s="69" t="s">
        <v>1340</v>
      </c>
      <c r="F349" s="69" t="s">
        <v>542</v>
      </c>
      <c r="G349" s="69" t="s">
        <v>1341</v>
      </c>
      <c r="H349" s="69" t="s">
        <v>1342</v>
      </c>
      <c r="I349" s="115" t="s">
        <v>1342</v>
      </c>
      <c r="J349" s="69">
        <v>5457148</v>
      </c>
      <c r="K349" s="69" t="s">
        <v>252</v>
      </c>
      <c r="L349" s="98">
        <v>1.8884643584429102</v>
      </c>
      <c r="M349" s="92">
        <v>1675</v>
      </c>
      <c r="N349" s="70">
        <v>886.96405230601374</v>
      </c>
      <c r="O349" s="92">
        <v>695</v>
      </c>
      <c r="P349" s="70">
        <v>2.41</v>
      </c>
      <c r="Q349" s="92">
        <v>1675</v>
      </c>
      <c r="R349" s="92">
        <v>45</v>
      </c>
      <c r="S349" s="92">
        <v>67</v>
      </c>
      <c r="T349" s="92">
        <v>23</v>
      </c>
      <c r="U349" s="92">
        <v>44</v>
      </c>
      <c r="V349" s="92">
        <v>32</v>
      </c>
      <c r="W349" s="92">
        <v>68</v>
      </c>
      <c r="X349" s="92">
        <v>37</v>
      </c>
      <c r="Y349" s="92">
        <v>35</v>
      </c>
      <c r="Z349" s="92">
        <v>24</v>
      </c>
      <c r="AA349" s="92">
        <v>51</v>
      </c>
      <c r="AB349" s="92">
        <v>80</v>
      </c>
      <c r="AC349" s="92">
        <v>104</v>
      </c>
      <c r="AD349" s="92">
        <v>43</v>
      </c>
      <c r="AE349" s="92">
        <v>25</v>
      </c>
      <c r="AF349" s="92">
        <v>13</v>
      </c>
      <c r="AG349" s="92">
        <v>4</v>
      </c>
      <c r="AH349" s="70">
        <v>19.424460431654676</v>
      </c>
      <c r="AI349" s="70">
        <v>10.935251798561151</v>
      </c>
      <c r="AJ349" s="70">
        <v>23.597122302158276</v>
      </c>
      <c r="AK349" s="70">
        <v>7.3381294964028774</v>
      </c>
      <c r="AL349" s="70">
        <v>38.705035971223026</v>
      </c>
      <c r="AM349" s="92">
        <v>23088</v>
      </c>
      <c r="AN349" s="92">
        <v>44485</v>
      </c>
      <c r="AO349" s="70">
        <v>50.50359712230216</v>
      </c>
      <c r="AP349" s="92">
        <v>695</v>
      </c>
      <c r="AQ349" s="92">
        <v>201</v>
      </c>
      <c r="AR349" s="92">
        <v>557</v>
      </c>
      <c r="AS349" s="92">
        <v>138</v>
      </c>
      <c r="AT349" s="92">
        <v>27</v>
      </c>
      <c r="AU349" s="92">
        <v>16</v>
      </c>
      <c r="AV349" s="92">
        <v>74</v>
      </c>
      <c r="AW349" s="92">
        <v>52</v>
      </c>
      <c r="AX349" s="92">
        <v>58</v>
      </c>
      <c r="AY349" s="92">
        <v>23</v>
      </c>
      <c r="AZ349" s="92">
        <v>65</v>
      </c>
      <c r="BA349" s="92">
        <v>24</v>
      </c>
      <c r="BB349" s="92">
        <v>7</v>
      </c>
      <c r="BC349" s="92">
        <v>108</v>
      </c>
      <c r="BD349" s="92">
        <v>13</v>
      </c>
      <c r="BE349" s="92">
        <v>0</v>
      </c>
      <c r="BF349" s="92">
        <v>189</v>
      </c>
      <c r="BG349" s="92">
        <v>0</v>
      </c>
      <c r="BH349" s="92">
        <v>0</v>
      </c>
      <c r="BI349" s="70">
        <v>14.964028776978417</v>
      </c>
      <c r="BJ349" s="104">
        <v>5</v>
      </c>
      <c r="BK349" s="104">
        <v>4.4000000000000004</v>
      </c>
      <c r="BL349" s="104">
        <v>6.4</v>
      </c>
      <c r="BM349" s="104">
        <v>7.5</v>
      </c>
      <c r="BN349" s="104">
        <v>10.6</v>
      </c>
      <c r="BO349" s="104">
        <v>3</v>
      </c>
      <c r="BP349" s="104">
        <v>6.1</v>
      </c>
      <c r="BQ349" s="104">
        <v>6.7</v>
      </c>
      <c r="BR349" s="104">
        <v>2.8</v>
      </c>
      <c r="BS349" s="104">
        <v>8.1</v>
      </c>
      <c r="BT349" s="104">
        <v>8.6</v>
      </c>
      <c r="BU349" s="104">
        <v>5.0999999999999996</v>
      </c>
      <c r="BV349" s="104">
        <v>8.5</v>
      </c>
      <c r="BW349" s="104">
        <v>4.5</v>
      </c>
      <c r="BX349" s="104">
        <v>3.7</v>
      </c>
      <c r="BY349" s="104">
        <v>4.5</v>
      </c>
      <c r="BZ349" s="104">
        <v>1.5</v>
      </c>
      <c r="CA349" s="104">
        <v>2.9</v>
      </c>
      <c r="CB349" s="104">
        <v>15.8</v>
      </c>
      <c r="CC349" s="104">
        <v>67</v>
      </c>
      <c r="CD349" s="104">
        <v>17.099999999999998</v>
      </c>
    </row>
    <row r="350" spans="1:82" x14ac:dyDescent="0.25">
      <c r="A350" s="69" t="s">
        <v>1397</v>
      </c>
      <c r="B350" s="69" t="s">
        <v>1398</v>
      </c>
      <c r="C350" s="69" t="s">
        <v>1399</v>
      </c>
      <c r="D350" s="69" t="s">
        <v>1339</v>
      </c>
      <c r="E350" s="69" t="s">
        <v>1340</v>
      </c>
      <c r="F350" s="69" t="s">
        <v>542</v>
      </c>
      <c r="G350" s="69" t="s">
        <v>1400</v>
      </c>
      <c r="H350" s="69" t="s">
        <v>1401</v>
      </c>
      <c r="I350" s="115" t="s">
        <v>1401</v>
      </c>
      <c r="J350" s="69">
        <v>5460364</v>
      </c>
      <c r="K350" s="69" t="s">
        <v>263</v>
      </c>
      <c r="L350" s="98">
        <v>1.330228356476959</v>
      </c>
      <c r="M350" s="92">
        <v>1313</v>
      </c>
      <c r="N350" s="70">
        <v>987.0485722296678</v>
      </c>
      <c r="O350" s="92">
        <v>599</v>
      </c>
      <c r="P350" s="70">
        <v>2.19</v>
      </c>
      <c r="Q350" s="92">
        <v>1313</v>
      </c>
      <c r="R350" s="92">
        <v>90</v>
      </c>
      <c r="S350" s="92">
        <v>44</v>
      </c>
      <c r="T350" s="92">
        <v>65</v>
      </c>
      <c r="U350" s="92">
        <v>63</v>
      </c>
      <c r="V350" s="92">
        <v>41</v>
      </c>
      <c r="W350" s="92">
        <v>39</v>
      </c>
      <c r="X350" s="92">
        <v>39</v>
      </c>
      <c r="Y350" s="92">
        <v>27</v>
      </c>
      <c r="Z350" s="92">
        <v>11</v>
      </c>
      <c r="AA350" s="92">
        <v>36</v>
      </c>
      <c r="AB350" s="92">
        <v>49</v>
      </c>
      <c r="AC350" s="92">
        <v>45</v>
      </c>
      <c r="AD350" s="92">
        <v>35</v>
      </c>
      <c r="AE350" s="92">
        <v>6</v>
      </c>
      <c r="AF350" s="92">
        <v>9</v>
      </c>
      <c r="AG350" s="92">
        <v>0</v>
      </c>
      <c r="AH350" s="70">
        <v>33.222036727879797</v>
      </c>
      <c r="AI350" s="70">
        <v>17.362270450751254</v>
      </c>
      <c r="AJ350" s="70">
        <v>19.365609348914859</v>
      </c>
      <c r="AK350" s="70">
        <v>6.010016694490818</v>
      </c>
      <c r="AL350" s="70">
        <v>24.040066777963272</v>
      </c>
      <c r="AM350" s="92">
        <v>18576</v>
      </c>
      <c r="AN350" s="92">
        <v>27287</v>
      </c>
      <c r="AO350" s="70">
        <v>68.113522537562616</v>
      </c>
      <c r="AP350" s="92">
        <v>599</v>
      </c>
      <c r="AQ350" s="92">
        <v>88</v>
      </c>
      <c r="AR350" s="92">
        <v>458</v>
      </c>
      <c r="AS350" s="92">
        <v>141</v>
      </c>
      <c r="AT350" s="92">
        <v>31</v>
      </c>
      <c r="AU350" s="92">
        <v>31</v>
      </c>
      <c r="AV350" s="92">
        <v>117</v>
      </c>
      <c r="AW350" s="92">
        <v>74</v>
      </c>
      <c r="AX350" s="92">
        <v>15</v>
      </c>
      <c r="AY350" s="92">
        <v>39</v>
      </c>
      <c r="AZ350" s="92">
        <v>44</v>
      </c>
      <c r="BA350" s="92">
        <v>23</v>
      </c>
      <c r="BB350" s="92">
        <v>0</v>
      </c>
      <c r="BC350" s="92">
        <v>66</v>
      </c>
      <c r="BD350" s="92">
        <v>19</v>
      </c>
      <c r="BE350" s="92">
        <v>0</v>
      </c>
      <c r="BF350" s="92">
        <v>95</v>
      </c>
      <c r="BG350" s="92">
        <v>0</v>
      </c>
      <c r="BH350" s="92">
        <v>0</v>
      </c>
      <c r="BI350" s="70">
        <v>26.043405676126881</v>
      </c>
      <c r="BJ350" s="104">
        <v>7.8</v>
      </c>
      <c r="BK350" s="104">
        <v>5.4</v>
      </c>
      <c r="BL350" s="104">
        <v>8.4</v>
      </c>
      <c r="BM350" s="104">
        <v>3</v>
      </c>
      <c r="BN350" s="104">
        <v>4.8</v>
      </c>
      <c r="BO350" s="104">
        <v>5.3</v>
      </c>
      <c r="BP350" s="104">
        <v>4.9000000000000004</v>
      </c>
      <c r="BQ350" s="104">
        <v>8.3000000000000007</v>
      </c>
      <c r="BR350" s="104">
        <v>6.3</v>
      </c>
      <c r="BS350" s="104">
        <v>4.5999999999999996</v>
      </c>
      <c r="BT350" s="104">
        <v>7.5</v>
      </c>
      <c r="BU350" s="104">
        <v>9.4</v>
      </c>
      <c r="BV350" s="104">
        <v>6.9</v>
      </c>
      <c r="BW350" s="104">
        <v>5.9</v>
      </c>
      <c r="BX350" s="104">
        <v>3.9</v>
      </c>
      <c r="BY350" s="104">
        <v>4.0999999999999996</v>
      </c>
      <c r="BZ350" s="104">
        <v>2</v>
      </c>
      <c r="CA350" s="104">
        <v>1.5</v>
      </c>
      <c r="CB350" s="104">
        <v>21.6</v>
      </c>
      <c r="CC350" s="104">
        <v>61</v>
      </c>
      <c r="CD350" s="104">
        <v>17.399999999999999</v>
      </c>
    </row>
    <row r="351" spans="1:82" x14ac:dyDescent="0.25">
      <c r="A351" s="69" t="s">
        <v>1460</v>
      </c>
      <c r="B351" s="69" t="s">
        <v>1461</v>
      </c>
      <c r="C351" s="69" t="s">
        <v>1462</v>
      </c>
      <c r="D351" s="69" t="s">
        <v>1339</v>
      </c>
      <c r="E351" s="69" t="s">
        <v>1340</v>
      </c>
      <c r="F351" s="69" t="s">
        <v>542</v>
      </c>
      <c r="G351" s="69" t="s">
        <v>1463</v>
      </c>
      <c r="H351" s="69" t="s">
        <v>1464</v>
      </c>
      <c r="I351" s="115" t="s">
        <v>1464</v>
      </c>
      <c r="J351" s="69">
        <v>5463940</v>
      </c>
      <c r="K351" s="69" t="s">
        <v>275</v>
      </c>
      <c r="L351" s="98">
        <v>0.80878710001690457</v>
      </c>
      <c r="M351" s="92">
        <v>492</v>
      </c>
      <c r="N351" s="70">
        <v>608.31830773477554</v>
      </c>
      <c r="O351" s="92">
        <v>208</v>
      </c>
      <c r="P351" s="70">
        <v>2.2799999999999998</v>
      </c>
      <c r="Q351" s="92">
        <v>475</v>
      </c>
      <c r="R351" s="92">
        <v>11</v>
      </c>
      <c r="S351" s="92">
        <v>0</v>
      </c>
      <c r="T351" s="92">
        <v>25</v>
      </c>
      <c r="U351" s="92">
        <v>19</v>
      </c>
      <c r="V351" s="92">
        <v>31</v>
      </c>
      <c r="W351" s="92">
        <v>2</v>
      </c>
      <c r="X351" s="92">
        <v>11</v>
      </c>
      <c r="Y351" s="92">
        <v>11</v>
      </c>
      <c r="Z351" s="92">
        <v>4</v>
      </c>
      <c r="AA351" s="92">
        <v>13</v>
      </c>
      <c r="AB351" s="92">
        <v>13</v>
      </c>
      <c r="AC351" s="92">
        <v>20</v>
      </c>
      <c r="AD351" s="92">
        <v>19</v>
      </c>
      <c r="AE351" s="92">
        <v>8</v>
      </c>
      <c r="AF351" s="92">
        <v>21</v>
      </c>
      <c r="AG351" s="92">
        <v>0</v>
      </c>
      <c r="AH351" s="70">
        <v>17.307692307692307</v>
      </c>
      <c r="AI351" s="70">
        <v>24.03846153846154</v>
      </c>
      <c r="AJ351" s="70">
        <v>13.461538461538462</v>
      </c>
      <c r="AK351" s="70">
        <v>6.25</v>
      </c>
      <c r="AL351" s="70">
        <v>38.942307692307693</v>
      </c>
      <c r="AM351" s="92">
        <v>25046</v>
      </c>
      <c r="AN351" s="92">
        <v>42857</v>
      </c>
      <c r="AO351" s="70">
        <v>52.884615384615387</v>
      </c>
      <c r="AP351" s="92">
        <v>208</v>
      </c>
      <c r="AQ351" s="92">
        <v>54</v>
      </c>
      <c r="AR351" s="92">
        <v>161</v>
      </c>
      <c r="AS351" s="92">
        <v>47</v>
      </c>
      <c r="AT351" s="92">
        <v>8</v>
      </c>
      <c r="AU351" s="92">
        <v>0</v>
      </c>
      <c r="AV351" s="92">
        <v>19</v>
      </c>
      <c r="AW351" s="92">
        <v>25</v>
      </c>
      <c r="AX351" s="92">
        <v>6</v>
      </c>
      <c r="AY351" s="92">
        <v>14</v>
      </c>
      <c r="AZ351" s="92">
        <v>13</v>
      </c>
      <c r="BA351" s="92">
        <v>0</v>
      </c>
      <c r="BB351" s="92">
        <v>6</v>
      </c>
      <c r="BC351" s="92">
        <v>26</v>
      </c>
      <c r="BD351" s="92">
        <v>0</v>
      </c>
      <c r="BE351" s="92">
        <v>0</v>
      </c>
      <c r="BF351" s="92">
        <v>68</v>
      </c>
      <c r="BG351" s="92">
        <v>0</v>
      </c>
      <c r="BH351" s="92">
        <v>0</v>
      </c>
      <c r="BI351" s="70">
        <v>18.75</v>
      </c>
      <c r="BJ351" s="104">
        <v>7.5</v>
      </c>
      <c r="BK351" s="104">
        <v>4.7</v>
      </c>
      <c r="BL351" s="104">
        <v>4.7</v>
      </c>
      <c r="BM351" s="104">
        <v>3.9</v>
      </c>
      <c r="BN351" s="104">
        <v>6.3</v>
      </c>
      <c r="BO351" s="104">
        <v>4.0999999999999996</v>
      </c>
      <c r="BP351" s="104">
        <v>3.7</v>
      </c>
      <c r="BQ351" s="104">
        <v>9.3000000000000007</v>
      </c>
      <c r="BR351" s="104">
        <v>6.1</v>
      </c>
      <c r="BS351" s="104">
        <v>3.9</v>
      </c>
      <c r="BT351" s="104">
        <v>7.9</v>
      </c>
      <c r="BU351" s="104">
        <v>6.7</v>
      </c>
      <c r="BV351" s="104">
        <v>6.7</v>
      </c>
      <c r="BW351" s="104">
        <v>8.5</v>
      </c>
      <c r="BX351" s="104">
        <v>3.7</v>
      </c>
      <c r="BY351" s="104">
        <v>4.9000000000000004</v>
      </c>
      <c r="BZ351" s="104">
        <v>4.0999999999999996</v>
      </c>
      <c r="CA351" s="104">
        <v>3.5</v>
      </c>
      <c r="CB351" s="104">
        <v>16.899999999999999</v>
      </c>
      <c r="CC351" s="104">
        <v>58.6</v>
      </c>
      <c r="CD351" s="104">
        <v>24.700000000000003</v>
      </c>
    </row>
    <row r="352" spans="1:82" s="19" customFormat="1" x14ac:dyDescent="0.25">
      <c r="A352" s="75" t="s">
        <v>112</v>
      </c>
      <c r="B352" s="76" t="s">
        <v>2118</v>
      </c>
      <c r="C352" s="75"/>
      <c r="D352" s="75"/>
      <c r="E352" s="75"/>
      <c r="F352" s="75"/>
      <c r="G352" s="75"/>
      <c r="H352" s="75"/>
      <c r="I352" s="116"/>
      <c r="J352" s="75">
        <v>54109</v>
      </c>
      <c r="K352" s="75" t="s">
        <v>111</v>
      </c>
      <c r="L352" s="99">
        <v>501.56508692994987</v>
      </c>
      <c r="M352" s="93">
        <v>22130</v>
      </c>
      <c r="N352" s="77">
        <v>44.121890810734889</v>
      </c>
      <c r="O352" s="93">
        <v>9169</v>
      </c>
      <c r="P352" s="77">
        <v>2.41</v>
      </c>
      <c r="Q352" s="93">
        <v>22053</v>
      </c>
      <c r="R352" s="93">
        <v>1121</v>
      </c>
      <c r="S352" s="93">
        <v>640</v>
      </c>
      <c r="T352" s="93">
        <v>660</v>
      </c>
      <c r="U352" s="93">
        <v>759</v>
      </c>
      <c r="V352" s="93">
        <v>608</v>
      </c>
      <c r="W352" s="93">
        <v>557</v>
      </c>
      <c r="X352" s="93">
        <v>444</v>
      </c>
      <c r="Y352" s="93">
        <v>516</v>
      </c>
      <c r="Z352" s="93">
        <v>347</v>
      </c>
      <c r="AA352" s="93">
        <v>810</v>
      </c>
      <c r="AB352" s="93">
        <v>692</v>
      </c>
      <c r="AC352" s="93">
        <v>1001</v>
      </c>
      <c r="AD352" s="93">
        <v>586</v>
      </c>
      <c r="AE352" s="93">
        <v>209</v>
      </c>
      <c r="AF352" s="93">
        <v>97</v>
      </c>
      <c r="AG352" s="93">
        <v>122</v>
      </c>
      <c r="AH352" s="77">
        <v>26.4041880248664</v>
      </c>
      <c r="AI352" s="77">
        <v>14.908932271785364</v>
      </c>
      <c r="AJ352" s="77">
        <v>20.329370705638564</v>
      </c>
      <c r="AK352" s="77">
        <v>8.8341149525575311</v>
      </c>
      <c r="AL352" s="77">
        <v>29.523394045152141</v>
      </c>
      <c r="AM352" s="93">
        <v>20474</v>
      </c>
      <c r="AN352" s="93">
        <v>37644</v>
      </c>
      <c r="AO352" s="77">
        <v>57.857999781873701</v>
      </c>
      <c r="AP352" s="93">
        <v>9169</v>
      </c>
      <c r="AQ352" s="93">
        <v>1739</v>
      </c>
      <c r="AR352" s="93">
        <v>7477</v>
      </c>
      <c r="AS352" s="93">
        <v>1692</v>
      </c>
      <c r="AT352" s="93">
        <v>490</v>
      </c>
      <c r="AU352" s="93">
        <v>378</v>
      </c>
      <c r="AV352" s="93">
        <v>1033</v>
      </c>
      <c r="AW352" s="93">
        <v>1097</v>
      </c>
      <c r="AX352" s="93">
        <v>352</v>
      </c>
      <c r="AY352" s="93">
        <v>365</v>
      </c>
      <c r="AZ352" s="93">
        <v>1073</v>
      </c>
      <c r="BA352" s="93">
        <v>115</v>
      </c>
      <c r="BB352" s="93">
        <v>78</v>
      </c>
      <c r="BC352" s="93">
        <v>1303</v>
      </c>
      <c r="BD352" s="93">
        <v>158</v>
      </c>
      <c r="BE352" s="93">
        <v>0</v>
      </c>
      <c r="BF352" s="93">
        <v>1975</v>
      </c>
      <c r="BG352" s="93">
        <v>10</v>
      </c>
      <c r="BH352" s="93">
        <v>17</v>
      </c>
      <c r="BI352" s="77">
        <v>16.283127931072091</v>
      </c>
      <c r="BJ352" s="105">
        <v>5.4</v>
      </c>
      <c r="BK352" s="105">
        <v>6.3</v>
      </c>
      <c r="BL352" s="105">
        <v>5.5</v>
      </c>
      <c r="BM352" s="105">
        <v>5.9</v>
      </c>
      <c r="BN352" s="105">
        <v>5.2</v>
      </c>
      <c r="BO352" s="105">
        <v>5.3</v>
      </c>
      <c r="BP352" s="105">
        <v>5</v>
      </c>
      <c r="BQ352" s="105">
        <v>6.8</v>
      </c>
      <c r="BR352" s="105">
        <v>6.4</v>
      </c>
      <c r="BS352" s="105">
        <v>6.4</v>
      </c>
      <c r="BT352" s="105">
        <v>6.7</v>
      </c>
      <c r="BU352" s="105">
        <v>7.3</v>
      </c>
      <c r="BV352" s="105">
        <v>9.1999999999999993</v>
      </c>
      <c r="BW352" s="105">
        <v>7.4</v>
      </c>
      <c r="BX352" s="105">
        <v>4.0999999999999996</v>
      </c>
      <c r="BY352" s="105">
        <v>3.2</v>
      </c>
      <c r="BZ352" s="105">
        <v>2.2000000000000002</v>
      </c>
      <c r="CA352" s="105">
        <v>1.8</v>
      </c>
      <c r="CB352" s="105">
        <v>17.2</v>
      </c>
      <c r="CC352" s="105">
        <v>64.2</v>
      </c>
      <c r="CD352" s="105">
        <v>18.7</v>
      </c>
    </row>
  </sheetData>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9CCFB-4964-4B52-BFD4-A0C676F9C22E}">
  <dimension ref="A1:BV65"/>
  <sheetViews>
    <sheetView workbookViewId="0">
      <pane ySplit="1" topLeftCell="A2" activePane="bottomLeft" state="frozen"/>
      <selection pane="bottomLeft" activeCell="BW26" sqref="BW26"/>
    </sheetView>
  </sheetViews>
  <sheetFormatPr defaultRowHeight="15" x14ac:dyDescent="0.25"/>
  <cols>
    <col min="1" max="1" width="31.7109375" style="1" bestFit="1" customWidth="1"/>
    <col min="2" max="2" width="10.140625" style="1" bestFit="1" customWidth="1"/>
    <col min="3" max="3" width="17.5703125" style="1" bestFit="1" customWidth="1"/>
    <col min="4" max="4" width="17.140625" style="33" bestFit="1" customWidth="1"/>
    <col min="5" max="5" width="16.28515625" style="95" bestFit="1" customWidth="1"/>
    <col min="6" max="6" width="18.7109375" style="22" bestFit="1" customWidth="1"/>
    <col min="7" max="7" width="17" style="95" bestFit="1" customWidth="1"/>
    <col min="8" max="8" width="23.85546875" style="22" bestFit="1" customWidth="1"/>
    <col min="9" max="9" width="25.28515625" style="95" bestFit="1" customWidth="1"/>
    <col min="10" max="10" width="18.28515625" style="95" bestFit="1" customWidth="1"/>
    <col min="11" max="21" width="19.85546875" style="95" bestFit="1" customWidth="1"/>
    <col min="22" max="24" width="22" style="95" bestFit="1" customWidth="1"/>
    <col min="25" max="25" width="20.5703125" style="95" bestFit="1" customWidth="1"/>
    <col min="26" max="26" width="22.42578125" style="22" bestFit="1" customWidth="1"/>
    <col min="27" max="29" width="23.7109375" style="22" bestFit="1" customWidth="1"/>
    <col min="30" max="30" width="23.42578125" style="22" bestFit="1" customWidth="1"/>
    <col min="31" max="31" width="17.42578125" style="95" bestFit="1" customWidth="1"/>
    <col min="32" max="32" width="26.42578125" style="95" bestFit="1" customWidth="1"/>
    <col min="33" max="33" width="36.140625" style="22" bestFit="1" customWidth="1"/>
    <col min="34" max="34" width="19.28515625" style="95" bestFit="1" customWidth="1"/>
    <col min="35" max="35" width="16.85546875" style="95" bestFit="1" customWidth="1"/>
    <col min="36" max="37" width="20.7109375" style="95" bestFit="1" customWidth="1"/>
    <col min="38" max="38" width="33.28515625" style="95" bestFit="1" customWidth="1"/>
    <col min="39" max="39" width="32.140625" style="95" bestFit="1" customWidth="1"/>
    <col min="40" max="40" width="35" style="95" bestFit="1" customWidth="1"/>
    <col min="41" max="41" width="35.28515625" style="95" bestFit="1" customWidth="1"/>
    <col min="42" max="42" width="34.5703125" style="95" bestFit="1" customWidth="1"/>
    <col min="43" max="43" width="37.28515625" style="95" bestFit="1" customWidth="1"/>
    <col min="44" max="44" width="35.28515625" style="95" bestFit="1" customWidth="1"/>
    <col min="45" max="45" width="34.5703125" style="95" bestFit="1" customWidth="1"/>
    <col min="46" max="46" width="37.28515625" style="95" bestFit="1" customWidth="1"/>
    <col min="47" max="47" width="35.28515625" style="95" bestFit="1" customWidth="1"/>
    <col min="48" max="48" width="34.5703125" style="95" bestFit="1" customWidth="1"/>
    <col min="49" max="49" width="37.28515625" style="95" bestFit="1" customWidth="1"/>
    <col min="50" max="50" width="35" style="95" bestFit="1" customWidth="1"/>
    <col min="51" max="51" width="34.28515625" style="95" bestFit="1" customWidth="1"/>
    <col min="52" max="52" width="37" style="95" bestFit="1" customWidth="1"/>
    <col min="53" max="53" width="42.42578125" style="22" bestFit="1" customWidth="1"/>
    <col min="54" max="54" width="16.5703125" style="6" bestFit="1" customWidth="1"/>
    <col min="55" max="70" width="15" style="6" bestFit="1" customWidth="1"/>
    <col min="71" max="71" width="16.28515625" style="6" bestFit="1" customWidth="1"/>
    <col min="72" max="72" width="17.85546875" style="6" bestFit="1" customWidth="1"/>
    <col min="73" max="73" width="14.28515625" style="6" bestFit="1" customWidth="1"/>
    <col min="74" max="74" width="16.28515625" style="6" bestFit="1" customWidth="1"/>
  </cols>
  <sheetData>
    <row r="1" spans="1:74" s="5" customFormat="1" x14ac:dyDescent="0.25">
      <c r="A1" s="63" t="s">
        <v>2102</v>
      </c>
      <c r="B1" s="83" t="s">
        <v>346</v>
      </c>
      <c r="C1" s="63" t="s">
        <v>345</v>
      </c>
      <c r="D1" s="96" t="s">
        <v>2112</v>
      </c>
      <c r="E1" s="89" t="s">
        <v>347</v>
      </c>
      <c r="F1" s="64" t="s">
        <v>2114</v>
      </c>
      <c r="G1" s="89" t="s">
        <v>353</v>
      </c>
      <c r="H1" s="64" t="s">
        <v>354</v>
      </c>
      <c r="I1" s="101" t="s">
        <v>356</v>
      </c>
      <c r="J1" s="101" t="s">
        <v>376</v>
      </c>
      <c r="K1" s="101" t="s">
        <v>377</v>
      </c>
      <c r="L1" s="101" t="s">
        <v>378</v>
      </c>
      <c r="M1" s="101" t="s">
        <v>379</v>
      </c>
      <c r="N1" s="101" t="s">
        <v>380</v>
      </c>
      <c r="O1" s="101" t="s">
        <v>381</v>
      </c>
      <c r="P1" s="101" t="s">
        <v>382</v>
      </c>
      <c r="Q1" s="101" t="s">
        <v>383</v>
      </c>
      <c r="R1" s="101" t="s">
        <v>384</v>
      </c>
      <c r="S1" s="101" t="s">
        <v>385</v>
      </c>
      <c r="T1" s="101" t="s">
        <v>386</v>
      </c>
      <c r="U1" s="101" t="s">
        <v>387</v>
      </c>
      <c r="V1" s="101" t="s">
        <v>388</v>
      </c>
      <c r="W1" s="101" t="s">
        <v>389</v>
      </c>
      <c r="X1" s="101" t="s">
        <v>390</v>
      </c>
      <c r="Y1" s="101" t="s">
        <v>391</v>
      </c>
      <c r="Z1" s="65" t="s">
        <v>531</v>
      </c>
      <c r="AA1" s="65" t="s">
        <v>532</v>
      </c>
      <c r="AB1" s="65" t="s">
        <v>533</v>
      </c>
      <c r="AC1" s="65" t="s">
        <v>534</v>
      </c>
      <c r="AD1" s="65" t="s">
        <v>535</v>
      </c>
      <c r="AE1" s="89" t="s">
        <v>396</v>
      </c>
      <c r="AF1" s="89" t="s">
        <v>394</v>
      </c>
      <c r="AG1" s="64" t="s">
        <v>529</v>
      </c>
      <c r="AH1" s="102" t="s">
        <v>398</v>
      </c>
      <c r="AI1" s="102" t="s">
        <v>399</v>
      </c>
      <c r="AJ1" s="102" t="s">
        <v>402</v>
      </c>
      <c r="AK1" s="102" t="s">
        <v>403</v>
      </c>
      <c r="AL1" s="101" t="s">
        <v>423</v>
      </c>
      <c r="AM1" s="101" t="s">
        <v>424</v>
      </c>
      <c r="AN1" s="101" t="s">
        <v>425</v>
      </c>
      <c r="AO1" s="101" t="s">
        <v>443</v>
      </c>
      <c r="AP1" s="101" t="s">
        <v>444</v>
      </c>
      <c r="AQ1" s="101" t="s">
        <v>445</v>
      </c>
      <c r="AR1" s="101" t="s">
        <v>449</v>
      </c>
      <c r="AS1" s="101" t="s">
        <v>450</v>
      </c>
      <c r="AT1" s="101" t="s">
        <v>451</v>
      </c>
      <c r="AU1" s="101" t="s">
        <v>455</v>
      </c>
      <c r="AV1" s="101" t="s">
        <v>456</v>
      </c>
      <c r="AW1" s="101" t="s">
        <v>457</v>
      </c>
      <c r="AX1" s="101" t="s">
        <v>461</v>
      </c>
      <c r="AY1" s="101" t="s">
        <v>462</v>
      </c>
      <c r="AZ1" s="101" t="s">
        <v>463</v>
      </c>
      <c r="BA1" s="64" t="s">
        <v>527</v>
      </c>
      <c r="BB1" s="84" t="s">
        <v>485</v>
      </c>
      <c r="BC1" s="84" t="s">
        <v>486</v>
      </c>
      <c r="BD1" s="84" t="s">
        <v>487</v>
      </c>
      <c r="BE1" s="84" t="s">
        <v>488</v>
      </c>
      <c r="BF1" s="84" t="s">
        <v>489</v>
      </c>
      <c r="BG1" s="84" t="s">
        <v>490</v>
      </c>
      <c r="BH1" s="84" t="s">
        <v>491</v>
      </c>
      <c r="BI1" s="84" t="s">
        <v>492</v>
      </c>
      <c r="BJ1" s="84" t="s">
        <v>493</v>
      </c>
      <c r="BK1" s="84" t="s">
        <v>494</v>
      </c>
      <c r="BL1" s="84" t="s">
        <v>495</v>
      </c>
      <c r="BM1" s="84" t="s">
        <v>496</v>
      </c>
      <c r="BN1" s="84" t="s">
        <v>497</v>
      </c>
      <c r="BO1" s="84" t="s">
        <v>498</v>
      </c>
      <c r="BP1" s="84" t="s">
        <v>499</v>
      </c>
      <c r="BQ1" s="84" t="s">
        <v>500</v>
      </c>
      <c r="BR1" s="84" t="s">
        <v>501</v>
      </c>
      <c r="BS1" s="84" t="s">
        <v>502</v>
      </c>
      <c r="BT1" s="85" t="s">
        <v>521</v>
      </c>
      <c r="BU1" s="85" t="s">
        <v>522</v>
      </c>
      <c r="BV1" s="85" t="s">
        <v>523</v>
      </c>
    </row>
    <row r="2" spans="1:74" s="19" customFormat="1" x14ac:dyDescent="0.25">
      <c r="A2" s="66"/>
      <c r="B2" s="66" t="s">
        <v>1</v>
      </c>
      <c r="C2" s="66" t="s">
        <v>0</v>
      </c>
      <c r="D2" s="67"/>
      <c r="E2" s="90" t="s">
        <v>2</v>
      </c>
      <c r="F2" s="68"/>
      <c r="G2" s="90" t="s">
        <v>351</v>
      </c>
      <c r="H2" s="68" t="s">
        <v>352</v>
      </c>
      <c r="I2" s="90" t="s">
        <v>355</v>
      </c>
      <c r="J2" s="90" t="s">
        <v>360</v>
      </c>
      <c r="K2" s="90" t="s">
        <v>361</v>
      </c>
      <c r="L2" s="90" t="s">
        <v>362</v>
      </c>
      <c r="M2" s="90" t="s">
        <v>363</v>
      </c>
      <c r="N2" s="90" t="s">
        <v>364</v>
      </c>
      <c r="O2" s="90" t="s">
        <v>365</v>
      </c>
      <c r="P2" s="90" t="s">
        <v>366</v>
      </c>
      <c r="Q2" s="90" t="s">
        <v>367</v>
      </c>
      <c r="R2" s="90" t="s">
        <v>368</v>
      </c>
      <c r="S2" s="90" t="s">
        <v>369</v>
      </c>
      <c r="T2" s="90" t="s">
        <v>370</v>
      </c>
      <c r="U2" s="90" t="s">
        <v>371</v>
      </c>
      <c r="V2" s="90" t="s">
        <v>372</v>
      </c>
      <c r="W2" s="90" t="s">
        <v>373</v>
      </c>
      <c r="X2" s="90" t="s">
        <v>374</v>
      </c>
      <c r="Y2" s="90" t="s">
        <v>375</v>
      </c>
      <c r="Z2" s="68"/>
      <c r="AA2" s="68"/>
      <c r="AB2" s="68"/>
      <c r="AC2" s="68"/>
      <c r="AD2" s="68"/>
      <c r="AE2" s="90" t="s">
        <v>355</v>
      </c>
      <c r="AF2" s="90" t="s">
        <v>393</v>
      </c>
      <c r="AG2" s="68"/>
      <c r="AH2" s="90" t="s">
        <v>360</v>
      </c>
      <c r="AI2" s="90" t="s">
        <v>361</v>
      </c>
      <c r="AJ2" s="90" t="s">
        <v>400</v>
      </c>
      <c r="AK2" s="90" t="s">
        <v>401</v>
      </c>
      <c r="AL2" s="90" t="s">
        <v>408</v>
      </c>
      <c r="AM2" s="90" t="s">
        <v>409</v>
      </c>
      <c r="AN2" s="90" t="s">
        <v>410</v>
      </c>
      <c r="AO2" s="90" t="s">
        <v>411</v>
      </c>
      <c r="AP2" s="90" t="s">
        <v>412</v>
      </c>
      <c r="AQ2" s="90" t="s">
        <v>413</v>
      </c>
      <c r="AR2" s="90" t="s">
        <v>414</v>
      </c>
      <c r="AS2" s="90" t="s">
        <v>415</v>
      </c>
      <c r="AT2" s="90" t="s">
        <v>416</v>
      </c>
      <c r="AU2" s="90" t="s">
        <v>417</v>
      </c>
      <c r="AV2" s="90" t="s">
        <v>418</v>
      </c>
      <c r="AW2" s="90" t="s">
        <v>419</v>
      </c>
      <c r="AX2" s="90" t="s">
        <v>420</v>
      </c>
      <c r="AY2" s="90" t="s">
        <v>421</v>
      </c>
      <c r="AZ2" s="90" t="s">
        <v>422</v>
      </c>
      <c r="BA2" s="68"/>
      <c r="BB2" s="86" t="s">
        <v>467</v>
      </c>
      <c r="BC2" s="86" t="s">
        <v>468</v>
      </c>
      <c r="BD2" s="86" t="s">
        <v>469</v>
      </c>
      <c r="BE2" s="86" t="s">
        <v>470</v>
      </c>
      <c r="BF2" s="86" t="s">
        <v>471</v>
      </c>
      <c r="BG2" s="86" t="s">
        <v>472</v>
      </c>
      <c r="BH2" s="86" t="s">
        <v>473</v>
      </c>
      <c r="BI2" s="86" t="s">
        <v>474</v>
      </c>
      <c r="BJ2" s="86" t="s">
        <v>475</v>
      </c>
      <c r="BK2" s="86" t="s">
        <v>476</v>
      </c>
      <c r="BL2" s="86" t="s">
        <v>477</v>
      </c>
      <c r="BM2" s="86" t="s">
        <v>478</v>
      </c>
      <c r="BN2" s="86" t="s">
        <v>479</v>
      </c>
      <c r="BO2" s="86" t="s">
        <v>480</v>
      </c>
      <c r="BP2" s="86" t="s">
        <v>481</v>
      </c>
      <c r="BQ2" s="86" t="s">
        <v>482</v>
      </c>
      <c r="BR2" s="86" t="s">
        <v>483</v>
      </c>
      <c r="BS2" s="86" t="s">
        <v>484</v>
      </c>
      <c r="BT2" s="86"/>
      <c r="BU2" s="86"/>
      <c r="BV2" s="86"/>
    </row>
    <row r="3" spans="1:74" x14ac:dyDescent="0.25">
      <c r="A3" s="71" t="s">
        <v>4</v>
      </c>
      <c r="B3" s="71">
        <v>54001</v>
      </c>
      <c r="C3" s="71" t="s">
        <v>3</v>
      </c>
      <c r="D3" s="107">
        <v>342.5431791049084</v>
      </c>
      <c r="E3" s="110">
        <v>16790</v>
      </c>
      <c r="F3" s="72">
        <v>49.015718380011414</v>
      </c>
      <c r="G3" s="110">
        <v>6293</v>
      </c>
      <c r="H3" s="72">
        <v>2.58</v>
      </c>
      <c r="I3" s="110">
        <v>16225</v>
      </c>
      <c r="J3" s="110">
        <v>754</v>
      </c>
      <c r="K3" s="110">
        <v>323</v>
      </c>
      <c r="L3" s="110">
        <v>554</v>
      </c>
      <c r="M3" s="110">
        <v>661</v>
      </c>
      <c r="N3" s="110">
        <v>355</v>
      </c>
      <c r="O3" s="110">
        <v>296</v>
      </c>
      <c r="P3" s="110">
        <v>435</v>
      </c>
      <c r="Q3" s="110">
        <v>320</v>
      </c>
      <c r="R3" s="110">
        <v>397</v>
      </c>
      <c r="S3" s="110">
        <v>491</v>
      </c>
      <c r="T3" s="110">
        <v>521</v>
      </c>
      <c r="U3" s="110">
        <v>409</v>
      </c>
      <c r="V3" s="110">
        <v>194</v>
      </c>
      <c r="W3" s="110">
        <v>290</v>
      </c>
      <c r="X3" s="110">
        <v>252</v>
      </c>
      <c r="Y3" s="110">
        <v>41</v>
      </c>
      <c r="Z3" s="72">
        <v>25.917686318131256</v>
      </c>
      <c r="AA3" s="72">
        <v>16.14492293023995</v>
      </c>
      <c r="AB3" s="72">
        <v>23.009693310027014</v>
      </c>
      <c r="AC3" s="72">
        <v>7.802320038137613</v>
      </c>
      <c r="AD3" s="72">
        <v>27.125377403464167</v>
      </c>
      <c r="AE3" s="110">
        <v>20762</v>
      </c>
      <c r="AF3" s="110">
        <v>37516</v>
      </c>
      <c r="AG3" s="72">
        <v>58.76370570475131</v>
      </c>
      <c r="AH3" s="110">
        <v>6293</v>
      </c>
      <c r="AI3" s="110">
        <v>1608</v>
      </c>
      <c r="AJ3" s="110">
        <v>4508</v>
      </c>
      <c r="AK3" s="110">
        <v>1785</v>
      </c>
      <c r="AL3" s="110">
        <v>266</v>
      </c>
      <c r="AM3" s="110">
        <v>268</v>
      </c>
      <c r="AN3" s="110">
        <v>784</v>
      </c>
      <c r="AO3" s="110">
        <v>631</v>
      </c>
      <c r="AP3" s="110">
        <v>281</v>
      </c>
      <c r="AQ3" s="110">
        <v>325</v>
      </c>
      <c r="AR3" s="110">
        <v>811</v>
      </c>
      <c r="AS3" s="110">
        <v>206</v>
      </c>
      <c r="AT3" s="110">
        <v>35</v>
      </c>
      <c r="AU3" s="110">
        <v>872</v>
      </c>
      <c r="AV3" s="110">
        <v>107</v>
      </c>
      <c r="AW3" s="110">
        <v>19</v>
      </c>
      <c r="AX3" s="110">
        <v>1098</v>
      </c>
      <c r="AY3" s="110">
        <v>54</v>
      </c>
      <c r="AZ3" s="110">
        <v>13</v>
      </c>
      <c r="BA3" s="72">
        <v>18.687430478309235</v>
      </c>
      <c r="BB3" s="87">
        <v>5.2</v>
      </c>
      <c r="BC3" s="87">
        <v>5.5</v>
      </c>
      <c r="BD3" s="87">
        <v>5.7</v>
      </c>
      <c r="BE3" s="87">
        <v>7.9</v>
      </c>
      <c r="BF3" s="87">
        <v>8.3000000000000007</v>
      </c>
      <c r="BG3" s="87">
        <v>5.2</v>
      </c>
      <c r="BH3" s="87">
        <v>5</v>
      </c>
      <c r="BI3" s="87">
        <v>6</v>
      </c>
      <c r="BJ3" s="87">
        <v>5.3</v>
      </c>
      <c r="BK3" s="87">
        <v>6.6</v>
      </c>
      <c r="BL3" s="87">
        <v>6.8</v>
      </c>
      <c r="BM3" s="87">
        <v>6.2</v>
      </c>
      <c r="BN3" s="87">
        <v>7.8</v>
      </c>
      <c r="BO3" s="87">
        <v>6.6</v>
      </c>
      <c r="BP3" s="87">
        <v>4.5</v>
      </c>
      <c r="BQ3" s="87">
        <v>2.7</v>
      </c>
      <c r="BR3" s="87">
        <v>2.2999999999999998</v>
      </c>
      <c r="BS3" s="87">
        <v>2.5</v>
      </c>
      <c r="BT3" s="87">
        <v>16.399999999999999</v>
      </c>
      <c r="BU3" s="87">
        <v>65.100000000000009</v>
      </c>
      <c r="BV3" s="87">
        <v>18.600000000000001</v>
      </c>
    </row>
    <row r="4" spans="1:74" s="19" customFormat="1" x14ac:dyDescent="0.25">
      <c r="A4" s="71" t="s">
        <v>6</v>
      </c>
      <c r="B4" s="71">
        <v>54003</v>
      </c>
      <c r="C4" s="71" t="s">
        <v>5</v>
      </c>
      <c r="D4" s="107">
        <v>321.75883097401646</v>
      </c>
      <c r="E4" s="110">
        <v>111610</v>
      </c>
      <c r="F4" s="72">
        <v>346.87470632006688</v>
      </c>
      <c r="G4" s="110">
        <v>42456</v>
      </c>
      <c r="H4" s="72">
        <v>2.61</v>
      </c>
      <c r="I4" s="110">
        <v>111004</v>
      </c>
      <c r="J4" s="110">
        <v>2241</v>
      </c>
      <c r="K4" s="110">
        <v>1538</v>
      </c>
      <c r="L4" s="110">
        <v>1860</v>
      </c>
      <c r="M4" s="110">
        <v>1972</v>
      </c>
      <c r="N4" s="110">
        <v>1861</v>
      </c>
      <c r="O4" s="110">
        <v>2109</v>
      </c>
      <c r="P4" s="110">
        <v>1720</v>
      </c>
      <c r="Q4" s="110">
        <v>1970</v>
      </c>
      <c r="R4" s="110">
        <v>1943</v>
      </c>
      <c r="S4" s="110">
        <v>4205</v>
      </c>
      <c r="T4" s="110">
        <v>4756</v>
      </c>
      <c r="U4" s="110">
        <v>6871</v>
      </c>
      <c r="V4" s="110">
        <v>4337</v>
      </c>
      <c r="W4" s="110">
        <v>1869</v>
      </c>
      <c r="X4" s="110">
        <v>2336</v>
      </c>
      <c r="Y4" s="110">
        <v>868</v>
      </c>
      <c r="Z4" s="72">
        <v>13.281986056152251</v>
      </c>
      <c r="AA4" s="72">
        <v>9.0281703410589795</v>
      </c>
      <c r="AB4" s="72">
        <v>18.235349538345581</v>
      </c>
      <c r="AC4" s="72">
        <v>9.9043715846994527</v>
      </c>
      <c r="AD4" s="72">
        <v>49.550122479743735</v>
      </c>
      <c r="AE4" s="110">
        <v>27658</v>
      </c>
      <c r="AF4" s="110">
        <v>59480</v>
      </c>
      <c r="AG4" s="72">
        <v>35.969003203316376</v>
      </c>
      <c r="AH4" s="110">
        <v>42456</v>
      </c>
      <c r="AI4" s="110">
        <v>4757</v>
      </c>
      <c r="AJ4" s="110">
        <v>31348</v>
      </c>
      <c r="AK4" s="110">
        <v>11108</v>
      </c>
      <c r="AL4" s="110">
        <v>413</v>
      </c>
      <c r="AM4" s="110">
        <v>1037</v>
      </c>
      <c r="AN4" s="110">
        <v>3731</v>
      </c>
      <c r="AO4" s="110">
        <v>1107</v>
      </c>
      <c r="AP4" s="110">
        <v>1017</v>
      </c>
      <c r="AQ4" s="110">
        <v>3596</v>
      </c>
      <c r="AR4" s="110">
        <v>1581</v>
      </c>
      <c r="AS4" s="110">
        <v>1755</v>
      </c>
      <c r="AT4" s="110">
        <v>2127</v>
      </c>
      <c r="AU4" s="110">
        <v>4253</v>
      </c>
      <c r="AV4" s="110">
        <v>3190</v>
      </c>
      <c r="AW4" s="110">
        <v>1325</v>
      </c>
      <c r="AX4" s="110">
        <v>12718</v>
      </c>
      <c r="AY4" s="110">
        <v>2962</v>
      </c>
      <c r="AZ4" s="110">
        <v>601</v>
      </c>
      <c r="BA4" s="72">
        <v>26.804220840399474</v>
      </c>
      <c r="BB4" s="87">
        <v>6.2</v>
      </c>
      <c r="BC4" s="87">
        <v>6.7</v>
      </c>
      <c r="BD4" s="87">
        <v>6.9</v>
      </c>
      <c r="BE4" s="87">
        <v>6.1</v>
      </c>
      <c r="BF4" s="87">
        <v>5.7</v>
      </c>
      <c r="BG4" s="87">
        <v>6.7</v>
      </c>
      <c r="BH4" s="87">
        <v>6.6</v>
      </c>
      <c r="BI4" s="87">
        <v>6.6</v>
      </c>
      <c r="BJ4" s="87">
        <v>7.1</v>
      </c>
      <c r="BK4" s="87">
        <v>7.2</v>
      </c>
      <c r="BL4" s="87">
        <v>7.3</v>
      </c>
      <c r="BM4" s="87">
        <v>7.1</v>
      </c>
      <c r="BN4" s="87">
        <v>5.9</v>
      </c>
      <c r="BO4" s="87">
        <v>4.8</v>
      </c>
      <c r="BP4" s="87">
        <v>3.8</v>
      </c>
      <c r="BQ4" s="87">
        <v>2.2999999999999998</v>
      </c>
      <c r="BR4" s="87">
        <v>1.5</v>
      </c>
      <c r="BS4" s="87">
        <v>1.2</v>
      </c>
      <c r="BT4" s="87">
        <v>19.8</v>
      </c>
      <c r="BU4" s="87">
        <v>66.300000000000011</v>
      </c>
      <c r="BV4" s="87">
        <v>13.599999999999998</v>
      </c>
    </row>
    <row r="5" spans="1:74" s="26" customFormat="1" x14ac:dyDescent="0.25">
      <c r="A5" s="71" t="s">
        <v>8</v>
      </c>
      <c r="B5" s="71">
        <v>54005</v>
      </c>
      <c r="C5" s="71" t="s">
        <v>7</v>
      </c>
      <c r="D5" s="107">
        <v>502.87087152381906</v>
      </c>
      <c r="E5" s="110">
        <v>23236</v>
      </c>
      <c r="F5" s="72">
        <v>46.206693041474765</v>
      </c>
      <c r="G5" s="110">
        <v>9298</v>
      </c>
      <c r="H5" s="72">
        <v>2.4900000000000002</v>
      </c>
      <c r="I5" s="110">
        <v>23108</v>
      </c>
      <c r="J5" s="110">
        <v>1212</v>
      </c>
      <c r="K5" s="110">
        <v>537</v>
      </c>
      <c r="L5" s="110">
        <v>862</v>
      </c>
      <c r="M5" s="110">
        <v>660</v>
      </c>
      <c r="N5" s="110">
        <v>532</v>
      </c>
      <c r="O5" s="110">
        <v>469</v>
      </c>
      <c r="P5" s="110">
        <v>575</v>
      </c>
      <c r="Q5" s="110">
        <v>529</v>
      </c>
      <c r="R5" s="110">
        <v>292</v>
      </c>
      <c r="S5" s="110">
        <v>711</v>
      </c>
      <c r="T5" s="110">
        <v>878</v>
      </c>
      <c r="U5" s="110">
        <v>1001</v>
      </c>
      <c r="V5" s="110">
        <v>466</v>
      </c>
      <c r="W5" s="110">
        <v>322</v>
      </c>
      <c r="X5" s="110">
        <v>122</v>
      </c>
      <c r="Y5" s="110">
        <v>130</v>
      </c>
      <c r="Z5" s="72">
        <v>28.081307808130777</v>
      </c>
      <c r="AA5" s="72">
        <v>12.819961281996129</v>
      </c>
      <c r="AB5" s="72">
        <v>20.0580770058077</v>
      </c>
      <c r="AC5" s="72">
        <v>7.6468057646805772</v>
      </c>
      <c r="AD5" s="72">
        <v>31.393848139384811</v>
      </c>
      <c r="AE5" s="110">
        <v>20992</v>
      </c>
      <c r="AF5" s="110">
        <v>37955</v>
      </c>
      <c r="AG5" s="72">
        <v>57.818885781888575</v>
      </c>
      <c r="AH5" s="110">
        <v>9298</v>
      </c>
      <c r="AI5" s="110">
        <v>1857</v>
      </c>
      <c r="AJ5" s="110">
        <v>7148</v>
      </c>
      <c r="AK5" s="110">
        <v>2150</v>
      </c>
      <c r="AL5" s="110">
        <v>482</v>
      </c>
      <c r="AM5" s="110">
        <v>336</v>
      </c>
      <c r="AN5" s="110">
        <v>1416</v>
      </c>
      <c r="AO5" s="110">
        <v>898</v>
      </c>
      <c r="AP5" s="110">
        <v>258</v>
      </c>
      <c r="AQ5" s="110">
        <v>451</v>
      </c>
      <c r="AR5" s="110">
        <v>978</v>
      </c>
      <c r="AS5" s="110">
        <v>253</v>
      </c>
      <c r="AT5" s="110">
        <v>128</v>
      </c>
      <c r="AU5" s="110">
        <v>1201</v>
      </c>
      <c r="AV5" s="110">
        <v>199</v>
      </c>
      <c r="AW5" s="110">
        <v>46</v>
      </c>
      <c r="AX5" s="110">
        <v>1836</v>
      </c>
      <c r="AY5" s="110">
        <v>151</v>
      </c>
      <c r="AZ5" s="110">
        <v>38</v>
      </c>
      <c r="BA5" s="72">
        <v>22.359647235964726</v>
      </c>
      <c r="BB5" s="87">
        <v>5.4</v>
      </c>
      <c r="BC5" s="87">
        <v>6.8</v>
      </c>
      <c r="BD5" s="87">
        <v>5.7</v>
      </c>
      <c r="BE5" s="87">
        <v>6.2</v>
      </c>
      <c r="BF5" s="87">
        <v>5.0999999999999996</v>
      </c>
      <c r="BG5" s="87">
        <v>5.3</v>
      </c>
      <c r="BH5" s="87">
        <v>5</v>
      </c>
      <c r="BI5" s="87">
        <v>6.6</v>
      </c>
      <c r="BJ5" s="87">
        <v>7.2</v>
      </c>
      <c r="BK5" s="87">
        <v>6.7</v>
      </c>
      <c r="BL5" s="87">
        <v>6.9</v>
      </c>
      <c r="BM5" s="87">
        <v>7.5</v>
      </c>
      <c r="BN5" s="87">
        <v>8</v>
      </c>
      <c r="BO5" s="87">
        <v>5.8</v>
      </c>
      <c r="BP5" s="87">
        <v>4.9000000000000004</v>
      </c>
      <c r="BQ5" s="87">
        <v>3.1</v>
      </c>
      <c r="BR5" s="87">
        <v>2.2999999999999998</v>
      </c>
      <c r="BS5" s="87">
        <v>1.5</v>
      </c>
      <c r="BT5" s="87">
        <v>17.899999999999999</v>
      </c>
      <c r="BU5" s="87">
        <v>64.5</v>
      </c>
      <c r="BV5" s="87">
        <v>17.599999999999998</v>
      </c>
    </row>
    <row r="6" spans="1:74" x14ac:dyDescent="0.25">
      <c r="A6" s="71" t="s">
        <v>10</v>
      </c>
      <c r="B6" s="71">
        <v>54007</v>
      </c>
      <c r="C6" s="71" t="s">
        <v>9</v>
      </c>
      <c r="D6" s="107">
        <v>516.23514356040312</v>
      </c>
      <c r="E6" s="110">
        <v>14345</v>
      </c>
      <c r="F6" s="72">
        <v>27.787724603684474</v>
      </c>
      <c r="G6" s="110">
        <v>5498</v>
      </c>
      <c r="H6" s="72">
        <v>2.54</v>
      </c>
      <c r="I6" s="110">
        <v>13991</v>
      </c>
      <c r="J6" s="110">
        <v>657</v>
      </c>
      <c r="K6" s="110">
        <v>369</v>
      </c>
      <c r="L6" s="110">
        <v>363</v>
      </c>
      <c r="M6" s="110">
        <v>363</v>
      </c>
      <c r="N6" s="110">
        <v>389</v>
      </c>
      <c r="O6" s="110">
        <v>377</v>
      </c>
      <c r="P6" s="110">
        <v>153</v>
      </c>
      <c r="Q6" s="110">
        <v>296</v>
      </c>
      <c r="R6" s="110">
        <v>178</v>
      </c>
      <c r="S6" s="110">
        <v>486</v>
      </c>
      <c r="T6" s="110">
        <v>623</v>
      </c>
      <c r="U6" s="110">
        <v>523</v>
      </c>
      <c r="V6" s="110">
        <v>429</v>
      </c>
      <c r="W6" s="110">
        <v>179</v>
      </c>
      <c r="X6" s="110">
        <v>70</v>
      </c>
      <c r="Y6" s="110">
        <v>43</v>
      </c>
      <c r="Z6" s="72">
        <v>25.263732266278648</v>
      </c>
      <c r="AA6" s="72">
        <v>13.677700982175336</v>
      </c>
      <c r="AB6" s="72">
        <v>18.261185885776644</v>
      </c>
      <c r="AC6" s="72">
        <v>8.8395780283739533</v>
      </c>
      <c r="AD6" s="72">
        <v>33.95780283739542</v>
      </c>
      <c r="AE6" s="110">
        <v>20633</v>
      </c>
      <c r="AF6" s="110">
        <v>41266</v>
      </c>
      <c r="AG6" s="72">
        <v>53.965078210258277</v>
      </c>
      <c r="AH6" s="110">
        <v>5498</v>
      </c>
      <c r="AI6" s="110">
        <v>1936</v>
      </c>
      <c r="AJ6" s="110">
        <v>4267</v>
      </c>
      <c r="AK6" s="110">
        <v>1231</v>
      </c>
      <c r="AL6" s="110">
        <v>283</v>
      </c>
      <c r="AM6" s="110">
        <v>223</v>
      </c>
      <c r="AN6" s="110">
        <v>633</v>
      </c>
      <c r="AO6" s="110">
        <v>530</v>
      </c>
      <c r="AP6" s="110">
        <v>318</v>
      </c>
      <c r="AQ6" s="110">
        <v>208</v>
      </c>
      <c r="AR6" s="110">
        <v>455</v>
      </c>
      <c r="AS6" s="110">
        <v>62</v>
      </c>
      <c r="AT6" s="110">
        <v>35</v>
      </c>
      <c r="AU6" s="110">
        <v>988</v>
      </c>
      <c r="AV6" s="110">
        <v>79</v>
      </c>
      <c r="AW6" s="110">
        <v>23</v>
      </c>
      <c r="AX6" s="110">
        <v>1155</v>
      </c>
      <c r="AY6" s="110">
        <v>17</v>
      </c>
      <c r="AZ6" s="110">
        <v>8</v>
      </c>
      <c r="BA6" s="72">
        <v>16.496907966533282</v>
      </c>
      <c r="BB6" s="87">
        <v>5.4</v>
      </c>
      <c r="BC6" s="87">
        <v>6</v>
      </c>
      <c r="BD6" s="87">
        <v>5.3</v>
      </c>
      <c r="BE6" s="87">
        <v>6.2</v>
      </c>
      <c r="BF6" s="87">
        <v>4.8</v>
      </c>
      <c r="BG6" s="87">
        <v>5.8</v>
      </c>
      <c r="BH6" s="87">
        <v>5.2</v>
      </c>
      <c r="BI6" s="87">
        <v>5.5</v>
      </c>
      <c r="BJ6" s="87">
        <v>5.9</v>
      </c>
      <c r="BK6" s="87">
        <v>6.5</v>
      </c>
      <c r="BL6" s="87">
        <v>7.4</v>
      </c>
      <c r="BM6" s="87">
        <v>7.4</v>
      </c>
      <c r="BN6" s="87">
        <v>8.1</v>
      </c>
      <c r="BO6" s="87">
        <v>5.6</v>
      </c>
      <c r="BP6" s="87">
        <v>6.6</v>
      </c>
      <c r="BQ6" s="87">
        <v>4.5</v>
      </c>
      <c r="BR6" s="87">
        <v>2.1</v>
      </c>
      <c r="BS6" s="87">
        <v>1.7</v>
      </c>
      <c r="BT6" s="87">
        <v>16.7</v>
      </c>
      <c r="BU6" s="87">
        <v>62.8</v>
      </c>
      <c r="BV6" s="87">
        <v>20.5</v>
      </c>
    </row>
    <row r="7" spans="1:74" x14ac:dyDescent="0.25">
      <c r="A7" s="71" t="s">
        <v>12</v>
      </c>
      <c r="B7" s="71">
        <v>54009</v>
      </c>
      <c r="C7" s="71" t="s">
        <v>11</v>
      </c>
      <c r="D7" s="107">
        <v>92.732852587862027</v>
      </c>
      <c r="E7" s="110">
        <v>23067</v>
      </c>
      <c r="F7" s="72">
        <v>248.74679637558438</v>
      </c>
      <c r="G7" s="110">
        <v>9961</v>
      </c>
      <c r="H7" s="72">
        <v>2.2200000000000002</v>
      </c>
      <c r="I7" s="110">
        <v>22075</v>
      </c>
      <c r="J7" s="110">
        <v>625</v>
      </c>
      <c r="K7" s="110">
        <v>560</v>
      </c>
      <c r="L7" s="110">
        <v>740</v>
      </c>
      <c r="M7" s="110">
        <v>568</v>
      </c>
      <c r="N7" s="110">
        <v>490</v>
      </c>
      <c r="O7" s="110">
        <v>546</v>
      </c>
      <c r="P7" s="110">
        <v>553</v>
      </c>
      <c r="Q7" s="110">
        <v>448</v>
      </c>
      <c r="R7" s="110">
        <v>574</v>
      </c>
      <c r="S7" s="110">
        <v>726</v>
      </c>
      <c r="T7" s="110">
        <v>1073</v>
      </c>
      <c r="U7" s="110">
        <v>1644</v>
      </c>
      <c r="V7" s="110">
        <v>628</v>
      </c>
      <c r="W7" s="110">
        <v>414</v>
      </c>
      <c r="X7" s="110">
        <v>238</v>
      </c>
      <c r="Y7" s="110">
        <v>134</v>
      </c>
      <c r="Z7" s="72">
        <v>19.325368938861558</v>
      </c>
      <c r="AA7" s="72">
        <v>10.621423551852224</v>
      </c>
      <c r="AB7" s="72">
        <v>21.29304286718201</v>
      </c>
      <c r="AC7" s="72">
        <v>7.2884248569420746</v>
      </c>
      <c r="AD7" s="72">
        <v>41.471739785162129</v>
      </c>
      <c r="AE7" s="110">
        <v>25630</v>
      </c>
      <c r="AF7" s="110">
        <v>48835</v>
      </c>
      <c r="AG7" s="72">
        <v>45.477361710671623</v>
      </c>
      <c r="AH7" s="110">
        <v>9961</v>
      </c>
      <c r="AI7" s="110">
        <v>909</v>
      </c>
      <c r="AJ7" s="110">
        <v>7440</v>
      </c>
      <c r="AK7" s="110">
        <v>2521</v>
      </c>
      <c r="AL7" s="110">
        <v>307</v>
      </c>
      <c r="AM7" s="110">
        <v>306</v>
      </c>
      <c r="AN7" s="110">
        <v>1100</v>
      </c>
      <c r="AO7" s="110">
        <v>618</v>
      </c>
      <c r="AP7" s="110">
        <v>479</v>
      </c>
      <c r="AQ7" s="110">
        <v>374</v>
      </c>
      <c r="AR7" s="110">
        <v>1058</v>
      </c>
      <c r="AS7" s="110">
        <v>340</v>
      </c>
      <c r="AT7" s="110">
        <v>104</v>
      </c>
      <c r="AU7" s="110">
        <v>1476</v>
      </c>
      <c r="AV7" s="110">
        <v>283</v>
      </c>
      <c r="AW7" s="110">
        <v>36</v>
      </c>
      <c r="AX7" s="110">
        <v>2794</v>
      </c>
      <c r="AY7" s="110">
        <v>197</v>
      </c>
      <c r="AZ7" s="110">
        <v>21</v>
      </c>
      <c r="BA7" s="72">
        <v>16.414014657162934</v>
      </c>
      <c r="BB7" s="87">
        <v>4.2</v>
      </c>
      <c r="BC7" s="87">
        <v>4.7</v>
      </c>
      <c r="BD7" s="87">
        <v>5.5</v>
      </c>
      <c r="BE7" s="87">
        <v>6.7</v>
      </c>
      <c r="BF7" s="87">
        <v>6.9</v>
      </c>
      <c r="BG7" s="87">
        <v>5.0999999999999996</v>
      </c>
      <c r="BH7" s="87">
        <v>4.4000000000000004</v>
      </c>
      <c r="BI7" s="87">
        <v>4.5999999999999996</v>
      </c>
      <c r="BJ7" s="87">
        <v>6.7</v>
      </c>
      <c r="BK7" s="87">
        <v>6.2</v>
      </c>
      <c r="BL7" s="87">
        <v>7.1</v>
      </c>
      <c r="BM7" s="87">
        <v>8.4</v>
      </c>
      <c r="BN7" s="87">
        <v>7.7</v>
      </c>
      <c r="BO7" s="87">
        <v>8.1</v>
      </c>
      <c r="BP7" s="87">
        <v>4.0999999999999996</v>
      </c>
      <c r="BQ7" s="87">
        <v>4.5999999999999996</v>
      </c>
      <c r="BR7" s="87">
        <v>2.5</v>
      </c>
      <c r="BS7" s="87">
        <v>2.5</v>
      </c>
      <c r="BT7" s="87">
        <v>14.4</v>
      </c>
      <c r="BU7" s="87">
        <v>63.800000000000011</v>
      </c>
      <c r="BV7" s="87">
        <v>21.799999999999997</v>
      </c>
    </row>
    <row r="8" spans="1:74" x14ac:dyDescent="0.25">
      <c r="A8" s="71" t="s">
        <v>14</v>
      </c>
      <c r="B8" s="71">
        <v>54011</v>
      </c>
      <c r="C8" s="71" t="s">
        <v>13</v>
      </c>
      <c r="D8" s="107">
        <v>287.86098319795411</v>
      </c>
      <c r="E8" s="110">
        <v>96100</v>
      </c>
      <c r="F8" s="72">
        <v>333.84170001918829</v>
      </c>
      <c r="G8" s="110">
        <v>40239</v>
      </c>
      <c r="H8" s="72">
        <v>2.29</v>
      </c>
      <c r="I8" s="110">
        <v>92177</v>
      </c>
      <c r="J8" s="110">
        <v>5054</v>
      </c>
      <c r="K8" s="110">
        <v>3930</v>
      </c>
      <c r="L8" s="110">
        <v>2776</v>
      </c>
      <c r="M8" s="110">
        <v>2850</v>
      </c>
      <c r="N8" s="110">
        <v>2238</v>
      </c>
      <c r="O8" s="110">
        <v>2099</v>
      </c>
      <c r="P8" s="110">
        <v>1889</v>
      </c>
      <c r="Q8" s="110">
        <v>1611</v>
      </c>
      <c r="R8" s="110">
        <v>1791</v>
      </c>
      <c r="S8" s="110">
        <v>2628</v>
      </c>
      <c r="T8" s="110">
        <v>3435</v>
      </c>
      <c r="U8" s="110">
        <v>4158</v>
      </c>
      <c r="V8" s="110">
        <v>2365</v>
      </c>
      <c r="W8" s="110">
        <v>1209</v>
      </c>
      <c r="X8" s="110">
        <v>1012</v>
      </c>
      <c r="Y8" s="110">
        <v>1194</v>
      </c>
      <c r="Z8" s="72">
        <v>29.225378364273467</v>
      </c>
      <c r="AA8" s="72">
        <v>12.644449414746886</v>
      </c>
      <c r="AB8" s="72">
        <v>18.365267526528989</v>
      </c>
      <c r="AC8" s="72">
        <v>6.5309774099753968</v>
      </c>
      <c r="AD8" s="72">
        <v>33.233927284475264</v>
      </c>
      <c r="AE8" s="110">
        <v>24646</v>
      </c>
      <c r="AF8" s="110">
        <v>37816</v>
      </c>
      <c r="AG8" s="72">
        <v>55.784189467929124</v>
      </c>
      <c r="AH8" s="110">
        <v>40239</v>
      </c>
      <c r="AI8" s="110">
        <v>6168</v>
      </c>
      <c r="AJ8" s="110">
        <v>24523</v>
      </c>
      <c r="AK8" s="110">
        <v>15716</v>
      </c>
      <c r="AL8" s="110">
        <v>1368</v>
      </c>
      <c r="AM8" s="110">
        <v>1413</v>
      </c>
      <c r="AN8" s="110">
        <v>7317</v>
      </c>
      <c r="AO8" s="110">
        <v>2171</v>
      </c>
      <c r="AP8" s="110">
        <v>1815</v>
      </c>
      <c r="AQ8" s="110">
        <v>3000</v>
      </c>
      <c r="AR8" s="110">
        <v>2805</v>
      </c>
      <c r="AS8" s="110">
        <v>1493</v>
      </c>
      <c r="AT8" s="110">
        <v>771</v>
      </c>
      <c r="AU8" s="110">
        <v>4407</v>
      </c>
      <c r="AV8" s="110">
        <v>1173</v>
      </c>
      <c r="AW8" s="110">
        <v>270</v>
      </c>
      <c r="AX8" s="110">
        <v>8832</v>
      </c>
      <c r="AY8" s="110">
        <v>922</v>
      </c>
      <c r="AZ8" s="110">
        <v>85</v>
      </c>
      <c r="BA8" s="72">
        <v>28.437585427073238</v>
      </c>
      <c r="BB8" s="87">
        <v>5.8</v>
      </c>
      <c r="BC8" s="87">
        <v>5.0999999999999996</v>
      </c>
      <c r="BD8" s="87">
        <v>5.8</v>
      </c>
      <c r="BE8" s="87">
        <v>6.8</v>
      </c>
      <c r="BF8" s="87">
        <v>10.1</v>
      </c>
      <c r="BG8" s="87">
        <v>6.2</v>
      </c>
      <c r="BH8" s="87">
        <v>6.5</v>
      </c>
      <c r="BI8" s="87">
        <v>5.6</v>
      </c>
      <c r="BJ8" s="87">
        <v>6</v>
      </c>
      <c r="BK8" s="87">
        <v>5.8</v>
      </c>
      <c r="BL8" s="87">
        <v>6.1</v>
      </c>
      <c r="BM8" s="87">
        <v>6.6</v>
      </c>
      <c r="BN8" s="87">
        <v>6.3</v>
      </c>
      <c r="BO8" s="87">
        <v>5.7</v>
      </c>
      <c r="BP8" s="87">
        <v>4.0999999999999996</v>
      </c>
      <c r="BQ8" s="87">
        <v>3.3</v>
      </c>
      <c r="BR8" s="87">
        <v>2</v>
      </c>
      <c r="BS8" s="87">
        <v>2.2999999999999998</v>
      </c>
      <c r="BT8" s="87">
        <v>16.7</v>
      </c>
      <c r="BU8" s="87">
        <v>66</v>
      </c>
      <c r="BV8" s="87">
        <v>17.400000000000002</v>
      </c>
    </row>
    <row r="9" spans="1:74" x14ac:dyDescent="0.25">
      <c r="A9" s="71" t="s">
        <v>16</v>
      </c>
      <c r="B9" s="71">
        <v>54013</v>
      </c>
      <c r="C9" s="71" t="s">
        <v>15</v>
      </c>
      <c r="D9" s="107">
        <v>280.2715710848592</v>
      </c>
      <c r="E9" s="110">
        <v>7450</v>
      </c>
      <c r="F9" s="72">
        <v>26.5813616813256</v>
      </c>
      <c r="G9" s="110">
        <v>2808</v>
      </c>
      <c r="H9" s="72">
        <v>2.64</v>
      </c>
      <c r="I9" s="110">
        <v>7427</v>
      </c>
      <c r="J9" s="110">
        <v>327</v>
      </c>
      <c r="K9" s="110">
        <v>140</v>
      </c>
      <c r="L9" s="110">
        <v>265</v>
      </c>
      <c r="M9" s="110">
        <v>295</v>
      </c>
      <c r="N9" s="110">
        <v>122</v>
      </c>
      <c r="O9" s="110">
        <v>233</v>
      </c>
      <c r="P9" s="110">
        <v>113</v>
      </c>
      <c r="Q9" s="110">
        <v>93</v>
      </c>
      <c r="R9" s="110">
        <v>154</v>
      </c>
      <c r="S9" s="110">
        <v>163</v>
      </c>
      <c r="T9" s="110">
        <v>272</v>
      </c>
      <c r="U9" s="110">
        <v>371</v>
      </c>
      <c r="V9" s="110">
        <v>111</v>
      </c>
      <c r="W9" s="110">
        <v>58</v>
      </c>
      <c r="X9" s="110">
        <v>63</v>
      </c>
      <c r="Y9" s="110">
        <v>28</v>
      </c>
      <c r="Z9" s="72">
        <v>26.068376068376072</v>
      </c>
      <c r="AA9" s="72">
        <v>14.850427350427351</v>
      </c>
      <c r="AB9" s="72">
        <v>21.118233618233617</v>
      </c>
      <c r="AC9" s="72">
        <v>5.8048433048433044</v>
      </c>
      <c r="AD9" s="72">
        <v>32.158119658119659</v>
      </c>
      <c r="AE9" s="110">
        <v>19696</v>
      </c>
      <c r="AF9" s="110">
        <v>36279</v>
      </c>
      <c r="AG9" s="72">
        <v>56.552706552706553</v>
      </c>
      <c r="AH9" s="110">
        <v>2808</v>
      </c>
      <c r="AI9" s="110">
        <v>1165</v>
      </c>
      <c r="AJ9" s="110">
        <v>2355</v>
      </c>
      <c r="AK9" s="110">
        <v>453</v>
      </c>
      <c r="AL9" s="110">
        <v>259</v>
      </c>
      <c r="AM9" s="110">
        <v>97</v>
      </c>
      <c r="AN9" s="110">
        <v>250</v>
      </c>
      <c r="AO9" s="110">
        <v>415</v>
      </c>
      <c r="AP9" s="110">
        <v>113</v>
      </c>
      <c r="AQ9" s="110">
        <v>88</v>
      </c>
      <c r="AR9" s="110">
        <v>270</v>
      </c>
      <c r="AS9" s="110">
        <v>88</v>
      </c>
      <c r="AT9" s="110">
        <v>2</v>
      </c>
      <c r="AU9" s="110">
        <v>392</v>
      </c>
      <c r="AV9" s="110">
        <v>43</v>
      </c>
      <c r="AW9" s="110">
        <v>0</v>
      </c>
      <c r="AX9" s="110">
        <v>567</v>
      </c>
      <c r="AY9" s="110">
        <v>52</v>
      </c>
      <c r="AZ9" s="110">
        <v>0</v>
      </c>
      <c r="BA9" s="72">
        <v>12.108262108262108</v>
      </c>
      <c r="BB9" s="87">
        <v>5</v>
      </c>
      <c r="BC9" s="87">
        <v>4.5999999999999996</v>
      </c>
      <c r="BD9" s="87">
        <v>6.5</v>
      </c>
      <c r="BE9" s="87">
        <v>5.0999999999999996</v>
      </c>
      <c r="BF9" s="87">
        <v>4.2</v>
      </c>
      <c r="BG9" s="87">
        <v>4.8</v>
      </c>
      <c r="BH9" s="87">
        <v>5.0999999999999996</v>
      </c>
      <c r="BI9" s="87">
        <v>4.3</v>
      </c>
      <c r="BJ9" s="87">
        <v>7.2</v>
      </c>
      <c r="BK9" s="87">
        <v>6.6</v>
      </c>
      <c r="BL9" s="87">
        <v>7.8</v>
      </c>
      <c r="BM9" s="87">
        <v>8.1999999999999993</v>
      </c>
      <c r="BN9" s="87">
        <v>8.3000000000000007</v>
      </c>
      <c r="BO9" s="87">
        <v>7.2</v>
      </c>
      <c r="BP9" s="87">
        <v>6</v>
      </c>
      <c r="BQ9" s="87">
        <v>3.4</v>
      </c>
      <c r="BR9" s="87">
        <v>1.9</v>
      </c>
      <c r="BS9" s="87">
        <v>3.7</v>
      </c>
      <c r="BT9" s="87">
        <v>16.100000000000001</v>
      </c>
      <c r="BU9" s="87">
        <v>61.599999999999994</v>
      </c>
      <c r="BV9" s="87">
        <v>22.199999999999996</v>
      </c>
    </row>
    <row r="10" spans="1:74" s="11" customFormat="1" x14ac:dyDescent="0.25">
      <c r="A10" s="71" t="s">
        <v>18</v>
      </c>
      <c r="B10" s="71">
        <v>54015</v>
      </c>
      <c r="C10" s="71" t="s">
        <v>17</v>
      </c>
      <c r="D10" s="107">
        <v>343.60175207042801</v>
      </c>
      <c r="E10" s="110">
        <v>8901</v>
      </c>
      <c r="F10" s="72">
        <v>25.904990141539102</v>
      </c>
      <c r="G10" s="110">
        <v>3365</v>
      </c>
      <c r="H10" s="72">
        <v>2.62</v>
      </c>
      <c r="I10" s="110">
        <v>8830</v>
      </c>
      <c r="J10" s="110">
        <v>412</v>
      </c>
      <c r="K10" s="110">
        <v>354</v>
      </c>
      <c r="L10" s="110">
        <v>315</v>
      </c>
      <c r="M10" s="110">
        <v>233</v>
      </c>
      <c r="N10" s="110">
        <v>231</v>
      </c>
      <c r="O10" s="110">
        <v>166</v>
      </c>
      <c r="P10" s="110">
        <v>241</v>
      </c>
      <c r="Q10" s="110">
        <v>188</v>
      </c>
      <c r="R10" s="110">
        <v>199</v>
      </c>
      <c r="S10" s="110">
        <v>256</v>
      </c>
      <c r="T10" s="110">
        <v>297</v>
      </c>
      <c r="U10" s="110">
        <v>284</v>
      </c>
      <c r="V10" s="110">
        <v>89</v>
      </c>
      <c r="W10" s="110">
        <v>61</v>
      </c>
      <c r="X10" s="110">
        <v>16</v>
      </c>
      <c r="Y10" s="110">
        <v>23</v>
      </c>
      <c r="Z10" s="72">
        <v>32.12481426448737</v>
      </c>
      <c r="AA10" s="72">
        <v>13.789004457652304</v>
      </c>
      <c r="AB10" s="72">
        <v>23.595839524517086</v>
      </c>
      <c r="AC10" s="72">
        <v>7.6077265973254082</v>
      </c>
      <c r="AD10" s="72">
        <v>22.882615156017831</v>
      </c>
      <c r="AE10" s="110">
        <v>16229</v>
      </c>
      <c r="AF10" s="110">
        <v>34242</v>
      </c>
      <c r="AG10" s="72">
        <v>63.595839524517082</v>
      </c>
      <c r="AH10" s="110">
        <v>3365</v>
      </c>
      <c r="AI10" s="110">
        <v>1265</v>
      </c>
      <c r="AJ10" s="110">
        <v>2739</v>
      </c>
      <c r="AK10" s="110">
        <v>626</v>
      </c>
      <c r="AL10" s="110">
        <v>354</v>
      </c>
      <c r="AM10" s="110">
        <v>104</v>
      </c>
      <c r="AN10" s="110">
        <v>480</v>
      </c>
      <c r="AO10" s="110">
        <v>409</v>
      </c>
      <c r="AP10" s="110">
        <v>35</v>
      </c>
      <c r="AQ10" s="110">
        <v>121</v>
      </c>
      <c r="AR10" s="110">
        <v>465</v>
      </c>
      <c r="AS10" s="110">
        <v>80</v>
      </c>
      <c r="AT10" s="110">
        <v>9</v>
      </c>
      <c r="AU10" s="110">
        <v>387</v>
      </c>
      <c r="AV10" s="110">
        <v>134</v>
      </c>
      <c r="AW10" s="110">
        <v>30</v>
      </c>
      <c r="AX10" s="110">
        <v>461</v>
      </c>
      <c r="AY10" s="110">
        <v>12</v>
      </c>
      <c r="AZ10" s="110">
        <v>0</v>
      </c>
      <c r="BA10" s="72">
        <v>19.019316493313521</v>
      </c>
      <c r="BB10" s="87">
        <v>5.7</v>
      </c>
      <c r="BC10" s="87">
        <v>6</v>
      </c>
      <c r="BD10" s="87">
        <v>6.8</v>
      </c>
      <c r="BE10" s="87">
        <v>6.4</v>
      </c>
      <c r="BF10" s="87">
        <v>5</v>
      </c>
      <c r="BG10" s="87">
        <v>4.4000000000000004</v>
      </c>
      <c r="BH10" s="87">
        <v>5</v>
      </c>
      <c r="BI10" s="87">
        <v>5</v>
      </c>
      <c r="BJ10" s="87">
        <v>7.5</v>
      </c>
      <c r="BK10" s="87">
        <v>6.4</v>
      </c>
      <c r="BL10" s="87">
        <v>7.6</v>
      </c>
      <c r="BM10" s="87">
        <v>9.1</v>
      </c>
      <c r="BN10" s="87">
        <v>6.2</v>
      </c>
      <c r="BO10" s="87">
        <v>7</v>
      </c>
      <c r="BP10" s="87">
        <v>4.2</v>
      </c>
      <c r="BQ10" s="87">
        <v>3.5</v>
      </c>
      <c r="BR10" s="87">
        <v>2.6</v>
      </c>
      <c r="BS10" s="87">
        <v>1.6</v>
      </c>
      <c r="BT10" s="87">
        <v>18.5</v>
      </c>
      <c r="BU10" s="87">
        <v>62.6</v>
      </c>
      <c r="BV10" s="87">
        <v>18.900000000000002</v>
      </c>
    </row>
    <row r="11" spans="1:74" x14ac:dyDescent="0.25">
      <c r="A11" s="71" t="s">
        <v>20</v>
      </c>
      <c r="B11" s="71">
        <v>54017</v>
      </c>
      <c r="C11" s="71" t="s">
        <v>19</v>
      </c>
      <c r="D11" s="107">
        <v>320.18123122132181</v>
      </c>
      <c r="E11" s="110">
        <v>8570</v>
      </c>
      <c r="F11" s="72">
        <v>26.766091089443279</v>
      </c>
      <c r="G11" s="110">
        <v>2662</v>
      </c>
      <c r="H11" s="72">
        <v>2.98</v>
      </c>
      <c r="I11" s="110">
        <v>7931</v>
      </c>
      <c r="J11" s="110">
        <v>193</v>
      </c>
      <c r="K11" s="110">
        <v>180</v>
      </c>
      <c r="L11" s="110">
        <v>134</v>
      </c>
      <c r="M11" s="110">
        <v>150</v>
      </c>
      <c r="N11" s="110">
        <v>133</v>
      </c>
      <c r="O11" s="110">
        <v>204</v>
      </c>
      <c r="P11" s="110">
        <v>208</v>
      </c>
      <c r="Q11" s="110">
        <v>145</v>
      </c>
      <c r="R11" s="110">
        <v>98</v>
      </c>
      <c r="S11" s="110">
        <v>201</v>
      </c>
      <c r="T11" s="110">
        <v>303</v>
      </c>
      <c r="U11" s="110">
        <v>330</v>
      </c>
      <c r="V11" s="110">
        <v>208</v>
      </c>
      <c r="W11" s="110">
        <v>85</v>
      </c>
      <c r="X11" s="110">
        <v>65</v>
      </c>
      <c r="Y11" s="110">
        <v>25</v>
      </c>
      <c r="Z11" s="72">
        <v>19.045830202854997</v>
      </c>
      <c r="AA11" s="72">
        <v>10.631104432757326</v>
      </c>
      <c r="AB11" s="72">
        <v>24.605559729526671</v>
      </c>
      <c r="AC11" s="72">
        <v>7.5507137490608569</v>
      </c>
      <c r="AD11" s="72">
        <v>38.166791885800151</v>
      </c>
      <c r="AE11" s="110">
        <v>21164</v>
      </c>
      <c r="AF11" s="110">
        <v>44437</v>
      </c>
      <c r="AG11" s="72">
        <v>50.601051840721269</v>
      </c>
      <c r="AH11" s="110">
        <v>2662</v>
      </c>
      <c r="AI11" s="110">
        <v>1268</v>
      </c>
      <c r="AJ11" s="110">
        <v>2237</v>
      </c>
      <c r="AK11" s="110">
        <v>425</v>
      </c>
      <c r="AL11" s="110">
        <v>185</v>
      </c>
      <c r="AM11" s="110">
        <v>74</v>
      </c>
      <c r="AN11" s="110">
        <v>180</v>
      </c>
      <c r="AO11" s="110">
        <v>221</v>
      </c>
      <c r="AP11" s="110">
        <v>66</v>
      </c>
      <c r="AQ11" s="110">
        <v>158</v>
      </c>
      <c r="AR11" s="110">
        <v>358</v>
      </c>
      <c r="AS11" s="110">
        <v>11</v>
      </c>
      <c r="AT11" s="110">
        <v>15</v>
      </c>
      <c r="AU11" s="110">
        <v>404</v>
      </c>
      <c r="AV11" s="110">
        <v>75</v>
      </c>
      <c r="AW11" s="110">
        <v>0</v>
      </c>
      <c r="AX11" s="110">
        <v>628</v>
      </c>
      <c r="AY11" s="110">
        <v>27</v>
      </c>
      <c r="AZ11" s="110">
        <v>0</v>
      </c>
      <c r="BA11" s="72">
        <v>13.260706235912847</v>
      </c>
      <c r="BB11" s="87">
        <v>4</v>
      </c>
      <c r="BC11" s="87">
        <v>5.5</v>
      </c>
      <c r="BD11" s="87">
        <v>3.9</v>
      </c>
      <c r="BE11" s="87">
        <v>6.7</v>
      </c>
      <c r="BF11" s="87">
        <v>7</v>
      </c>
      <c r="BG11" s="87">
        <v>5.0999999999999996</v>
      </c>
      <c r="BH11" s="87">
        <v>5.6</v>
      </c>
      <c r="BI11" s="87">
        <v>6.1</v>
      </c>
      <c r="BJ11" s="87">
        <v>6.3</v>
      </c>
      <c r="BK11" s="87">
        <v>7.7</v>
      </c>
      <c r="BL11" s="87">
        <v>7.7</v>
      </c>
      <c r="BM11" s="87">
        <v>5.5</v>
      </c>
      <c r="BN11" s="87">
        <v>9.3000000000000007</v>
      </c>
      <c r="BO11" s="87">
        <v>7.6</v>
      </c>
      <c r="BP11" s="87">
        <v>4.4000000000000004</v>
      </c>
      <c r="BQ11" s="87">
        <v>3</v>
      </c>
      <c r="BR11" s="87">
        <v>3</v>
      </c>
      <c r="BS11" s="87">
        <v>1.4</v>
      </c>
      <c r="BT11" s="87">
        <v>13.4</v>
      </c>
      <c r="BU11" s="87">
        <v>67</v>
      </c>
      <c r="BV11" s="87">
        <v>19.399999999999999</v>
      </c>
    </row>
    <row r="12" spans="1:74" x14ac:dyDescent="0.25">
      <c r="A12" s="71" t="s">
        <v>22</v>
      </c>
      <c r="B12" s="71">
        <v>54019</v>
      </c>
      <c r="C12" s="71" t="s">
        <v>21</v>
      </c>
      <c r="D12" s="107">
        <v>668.20398871588839</v>
      </c>
      <c r="E12" s="110">
        <v>44602</v>
      </c>
      <c r="F12" s="72">
        <v>66.749077756499574</v>
      </c>
      <c r="G12" s="110">
        <v>17697</v>
      </c>
      <c r="H12" s="72">
        <v>2.42</v>
      </c>
      <c r="I12" s="110">
        <v>42891</v>
      </c>
      <c r="J12" s="110">
        <v>1664</v>
      </c>
      <c r="K12" s="110">
        <v>1485</v>
      </c>
      <c r="L12" s="110">
        <v>1215</v>
      </c>
      <c r="M12" s="110">
        <v>1451</v>
      </c>
      <c r="N12" s="110">
        <v>1036</v>
      </c>
      <c r="O12" s="110">
        <v>926</v>
      </c>
      <c r="P12" s="110">
        <v>1200</v>
      </c>
      <c r="Q12" s="110">
        <v>1061</v>
      </c>
      <c r="R12" s="110">
        <v>863</v>
      </c>
      <c r="S12" s="110">
        <v>1851</v>
      </c>
      <c r="T12" s="110">
        <v>1407</v>
      </c>
      <c r="U12" s="110">
        <v>1598</v>
      </c>
      <c r="V12" s="110">
        <v>927</v>
      </c>
      <c r="W12" s="110">
        <v>493</v>
      </c>
      <c r="X12" s="110">
        <v>302</v>
      </c>
      <c r="Y12" s="110">
        <v>218</v>
      </c>
      <c r="Z12" s="72">
        <v>24.659546815844493</v>
      </c>
      <c r="AA12" s="72">
        <v>14.053229360908629</v>
      </c>
      <c r="AB12" s="72">
        <v>22.885234785556875</v>
      </c>
      <c r="AC12" s="72">
        <v>10.459399898287845</v>
      </c>
      <c r="AD12" s="72">
        <v>27.942589139402159</v>
      </c>
      <c r="AE12" s="110">
        <v>20758</v>
      </c>
      <c r="AF12" s="110">
        <v>39297</v>
      </c>
      <c r="AG12" s="72">
        <v>56.721478216646894</v>
      </c>
      <c r="AH12" s="110">
        <v>17697</v>
      </c>
      <c r="AI12" s="110">
        <v>3866</v>
      </c>
      <c r="AJ12" s="110">
        <v>13889</v>
      </c>
      <c r="AK12" s="110">
        <v>3808</v>
      </c>
      <c r="AL12" s="110">
        <v>755</v>
      </c>
      <c r="AM12" s="110">
        <v>646</v>
      </c>
      <c r="AN12" s="110">
        <v>2437</v>
      </c>
      <c r="AO12" s="110">
        <v>1561</v>
      </c>
      <c r="AP12" s="110">
        <v>889</v>
      </c>
      <c r="AQ12" s="110">
        <v>890</v>
      </c>
      <c r="AR12" s="110">
        <v>2040</v>
      </c>
      <c r="AS12" s="110">
        <v>624</v>
      </c>
      <c r="AT12" s="110">
        <v>287</v>
      </c>
      <c r="AU12" s="110">
        <v>2854</v>
      </c>
      <c r="AV12" s="110">
        <v>295</v>
      </c>
      <c r="AW12" s="110">
        <v>80</v>
      </c>
      <c r="AX12" s="110">
        <v>3271</v>
      </c>
      <c r="AY12" s="110">
        <v>234</v>
      </c>
      <c r="AZ12" s="110">
        <v>0</v>
      </c>
      <c r="BA12" s="72">
        <v>20.873594394530144</v>
      </c>
      <c r="BB12" s="87">
        <v>5.9</v>
      </c>
      <c r="BC12" s="87">
        <v>5.6</v>
      </c>
      <c r="BD12" s="87">
        <v>5.9</v>
      </c>
      <c r="BE12" s="87">
        <v>5.6</v>
      </c>
      <c r="BF12" s="87">
        <v>5.2</v>
      </c>
      <c r="BG12" s="87">
        <v>5.9</v>
      </c>
      <c r="BH12" s="87">
        <v>5.5</v>
      </c>
      <c r="BI12" s="87">
        <v>6.4</v>
      </c>
      <c r="BJ12" s="87">
        <v>6.3</v>
      </c>
      <c r="BK12" s="87">
        <v>6.4</v>
      </c>
      <c r="BL12" s="87">
        <v>6.7</v>
      </c>
      <c r="BM12" s="87">
        <v>7.5</v>
      </c>
      <c r="BN12" s="87">
        <v>8.1999999999999993</v>
      </c>
      <c r="BO12" s="87">
        <v>7.4</v>
      </c>
      <c r="BP12" s="87">
        <v>3.8</v>
      </c>
      <c r="BQ12" s="87">
        <v>2.9</v>
      </c>
      <c r="BR12" s="87">
        <v>2.5</v>
      </c>
      <c r="BS12" s="87">
        <v>2.5</v>
      </c>
      <c r="BT12" s="87">
        <v>17.399999999999999</v>
      </c>
      <c r="BU12" s="87">
        <v>63.7</v>
      </c>
      <c r="BV12" s="87">
        <v>19.100000000000001</v>
      </c>
    </row>
    <row r="13" spans="1:74" s="19" customFormat="1" x14ac:dyDescent="0.25">
      <c r="A13" s="71" t="s">
        <v>24</v>
      </c>
      <c r="B13" s="71">
        <v>54021</v>
      </c>
      <c r="C13" s="71" t="s">
        <v>23</v>
      </c>
      <c r="D13" s="107">
        <v>339.36105010219433</v>
      </c>
      <c r="E13" s="110">
        <v>8305</v>
      </c>
      <c r="F13" s="72">
        <v>24.472460812751059</v>
      </c>
      <c r="G13" s="110">
        <v>2703</v>
      </c>
      <c r="H13" s="72">
        <v>2.4500000000000002</v>
      </c>
      <c r="I13" s="110">
        <v>6616</v>
      </c>
      <c r="J13" s="110">
        <v>325</v>
      </c>
      <c r="K13" s="110">
        <v>269</v>
      </c>
      <c r="L13" s="110">
        <v>196</v>
      </c>
      <c r="M13" s="110">
        <v>211</v>
      </c>
      <c r="N13" s="110">
        <v>136</v>
      </c>
      <c r="O13" s="110">
        <v>171</v>
      </c>
      <c r="P13" s="110">
        <v>97</v>
      </c>
      <c r="Q13" s="110">
        <v>155</v>
      </c>
      <c r="R13" s="110">
        <v>127</v>
      </c>
      <c r="S13" s="110">
        <v>189</v>
      </c>
      <c r="T13" s="110">
        <v>240</v>
      </c>
      <c r="U13" s="110">
        <v>227</v>
      </c>
      <c r="V13" s="110">
        <v>133</v>
      </c>
      <c r="W13" s="110">
        <v>131</v>
      </c>
      <c r="X13" s="110">
        <v>69</v>
      </c>
      <c r="Y13" s="110">
        <v>27</v>
      </c>
      <c r="Z13" s="72">
        <v>29.2267850536441</v>
      </c>
      <c r="AA13" s="72">
        <v>12.837587865334813</v>
      </c>
      <c r="AB13" s="72">
        <v>20.347761746207919</v>
      </c>
      <c r="AC13" s="72">
        <v>6.9922308546059933</v>
      </c>
      <c r="AD13" s="72">
        <v>30.595634480207178</v>
      </c>
      <c r="AE13" s="110">
        <v>18207</v>
      </c>
      <c r="AF13" s="110">
        <v>37175</v>
      </c>
      <c r="AG13" s="72">
        <v>57.713651498335182</v>
      </c>
      <c r="AH13" s="110">
        <v>2703</v>
      </c>
      <c r="AI13" s="110">
        <v>808</v>
      </c>
      <c r="AJ13" s="110">
        <v>2008</v>
      </c>
      <c r="AK13" s="110">
        <v>695</v>
      </c>
      <c r="AL13" s="110">
        <v>187</v>
      </c>
      <c r="AM13" s="110">
        <v>75</v>
      </c>
      <c r="AN13" s="110">
        <v>331</v>
      </c>
      <c r="AO13" s="110">
        <v>309</v>
      </c>
      <c r="AP13" s="110">
        <v>62</v>
      </c>
      <c r="AQ13" s="110">
        <v>100</v>
      </c>
      <c r="AR13" s="110">
        <v>303</v>
      </c>
      <c r="AS13" s="110">
        <v>39</v>
      </c>
      <c r="AT13" s="110">
        <v>20</v>
      </c>
      <c r="AU13" s="110">
        <v>385</v>
      </c>
      <c r="AV13" s="110">
        <v>43</v>
      </c>
      <c r="AW13" s="110">
        <v>0</v>
      </c>
      <c r="AX13" s="110">
        <v>567</v>
      </c>
      <c r="AY13" s="110">
        <v>16</v>
      </c>
      <c r="AZ13" s="110">
        <v>0</v>
      </c>
      <c r="BA13" s="72">
        <v>16.685164631890494</v>
      </c>
      <c r="BB13" s="87">
        <v>4.9000000000000004</v>
      </c>
      <c r="BC13" s="87">
        <v>4.9000000000000004</v>
      </c>
      <c r="BD13" s="87">
        <v>2.8</v>
      </c>
      <c r="BE13" s="87">
        <v>8.6</v>
      </c>
      <c r="BF13" s="87">
        <v>10.199999999999999</v>
      </c>
      <c r="BG13" s="87">
        <v>6.3</v>
      </c>
      <c r="BH13" s="87">
        <v>6.9</v>
      </c>
      <c r="BI13" s="87">
        <v>7.5</v>
      </c>
      <c r="BJ13" s="87">
        <v>6.6</v>
      </c>
      <c r="BK13" s="87">
        <v>7</v>
      </c>
      <c r="BL13" s="87">
        <v>6.2</v>
      </c>
      <c r="BM13" s="87">
        <v>6.1</v>
      </c>
      <c r="BN13" s="87">
        <v>6.4</v>
      </c>
      <c r="BO13" s="87">
        <v>4.7</v>
      </c>
      <c r="BP13" s="87">
        <v>3.6</v>
      </c>
      <c r="BQ13" s="87">
        <v>3.3</v>
      </c>
      <c r="BR13" s="87">
        <v>2.2999999999999998</v>
      </c>
      <c r="BS13" s="87">
        <v>1.6</v>
      </c>
      <c r="BT13" s="87">
        <v>12.600000000000001</v>
      </c>
      <c r="BU13" s="87">
        <v>71.800000000000011</v>
      </c>
      <c r="BV13" s="87">
        <v>15.500000000000002</v>
      </c>
    </row>
    <row r="14" spans="1:74" s="26" customFormat="1" x14ac:dyDescent="0.25">
      <c r="A14" s="71" t="s">
        <v>26</v>
      </c>
      <c r="B14" s="71">
        <v>54023</v>
      </c>
      <c r="C14" s="71" t="s">
        <v>25</v>
      </c>
      <c r="D14" s="107">
        <v>480.00174165604278</v>
      </c>
      <c r="E14" s="110">
        <v>11673</v>
      </c>
      <c r="F14" s="72">
        <v>24.318661760949567</v>
      </c>
      <c r="G14" s="110">
        <v>4372</v>
      </c>
      <c r="H14" s="72">
        <v>2.64</v>
      </c>
      <c r="I14" s="110">
        <v>11544</v>
      </c>
      <c r="J14" s="110">
        <v>226</v>
      </c>
      <c r="K14" s="110">
        <v>476</v>
      </c>
      <c r="L14" s="110">
        <v>319</v>
      </c>
      <c r="M14" s="110">
        <v>330</v>
      </c>
      <c r="N14" s="110">
        <v>226</v>
      </c>
      <c r="O14" s="110">
        <v>269</v>
      </c>
      <c r="P14" s="110">
        <v>335</v>
      </c>
      <c r="Q14" s="110">
        <v>202</v>
      </c>
      <c r="R14" s="110">
        <v>236</v>
      </c>
      <c r="S14" s="110">
        <v>288</v>
      </c>
      <c r="T14" s="110">
        <v>481</v>
      </c>
      <c r="U14" s="110">
        <v>510</v>
      </c>
      <c r="V14" s="110">
        <v>252</v>
      </c>
      <c r="W14" s="110">
        <v>89</v>
      </c>
      <c r="X14" s="110">
        <v>67</v>
      </c>
      <c r="Y14" s="110">
        <v>66</v>
      </c>
      <c r="Z14" s="72">
        <v>23.353156450137234</v>
      </c>
      <c r="AA14" s="72">
        <v>12.717291857273558</v>
      </c>
      <c r="AB14" s="72">
        <v>23.833485818847208</v>
      </c>
      <c r="AC14" s="72">
        <v>6.5873741994510517</v>
      </c>
      <c r="AD14" s="72">
        <v>33.508691674290944</v>
      </c>
      <c r="AE14" s="110">
        <v>21705</v>
      </c>
      <c r="AF14" s="110">
        <v>40093</v>
      </c>
      <c r="AG14" s="72">
        <v>54.505946935041173</v>
      </c>
      <c r="AH14" s="110">
        <v>4372</v>
      </c>
      <c r="AI14" s="110">
        <v>2186</v>
      </c>
      <c r="AJ14" s="110">
        <v>3486</v>
      </c>
      <c r="AK14" s="110">
        <v>886</v>
      </c>
      <c r="AL14" s="110">
        <v>185</v>
      </c>
      <c r="AM14" s="110">
        <v>255</v>
      </c>
      <c r="AN14" s="110">
        <v>525</v>
      </c>
      <c r="AO14" s="110">
        <v>454</v>
      </c>
      <c r="AP14" s="110">
        <v>226</v>
      </c>
      <c r="AQ14" s="110">
        <v>139</v>
      </c>
      <c r="AR14" s="110">
        <v>474</v>
      </c>
      <c r="AS14" s="110">
        <v>223</v>
      </c>
      <c r="AT14" s="110">
        <v>39</v>
      </c>
      <c r="AU14" s="110">
        <v>639</v>
      </c>
      <c r="AV14" s="110">
        <v>90</v>
      </c>
      <c r="AW14" s="110">
        <v>29</v>
      </c>
      <c r="AX14" s="110">
        <v>920</v>
      </c>
      <c r="AY14" s="110">
        <v>52</v>
      </c>
      <c r="AZ14" s="110">
        <v>0</v>
      </c>
      <c r="BA14" s="72">
        <v>16.742909423604758</v>
      </c>
      <c r="BB14" s="87">
        <v>5.2</v>
      </c>
      <c r="BC14" s="87">
        <v>5.0999999999999996</v>
      </c>
      <c r="BD14" s="87">
        <v>5.5</v>
      </c>
      <c r="BE14" s="87">
        <v>5.7</v>
      </c>
      <c r="BF14" s="87">
        <v>5.7</v>
      </c>
      <c r="BG14" s="87">
        <v>5</v>
      </c>
      <c r="BH14" s="87">
        <v>4.7</v>
      </c>
      <c r="BI14" s="87">
        <v>6.1</v>
      </c>
      <c r="BJ14" s="87">
        <v>5.2</v>
      </c>
      <c r="BK14" s="87">
        <v>6.8</v>
      </c>
      <c r="BL14" s="87">
        <v>7.5</v>
      </c>
      <c r="BM14" s="87">
        <v>7.8</v>
      </c>
      <c r="BN14" s="87">
        <v>6.9</v>
      </c>
      <c r="BO14" s="87">
        <v>7.5</v>
      </c>
      <c r="BP14" s="87">
        <v>6.4</v>
      </c>
      <c r="BQ14" s="87">
        <v>3.9</v>
      </c>
      <c r="BR14" s="87">
        <v>2.1</v>
      </c>
      <c r="BS14" s="87">
        <v>2.9</v>
      </c>
      <c r="BT14" s="87">
        <v>15.8</v>
      </c>
      <c r="BU14" s="87">
        <v>61.399999999999991</v>
      </c>
      <c r="BV14" s="87">
        <v>22.8</v>
      </c>
    </row>
    <row r="15" spans="1:74" x14ac:dyDescent="0.25">
      <c r="A15" s="71" t="s">
        <v>28</v>
      </c>
      <c r="B15" s="71">
        <v>54025</v>
      </c>
      <c r="C15" s="71" t="s">
        <v>27</v>
      </c>
      <c r="D15" s="107">
        <v>1023.7220501517635</v>
      </c>
      <c r="E15" s="110">
        <v>35523</v>
      </c>
      <c r="F15" s="72">
        <v>34.699848454699037</v>
      </c>
      <c r="G15" s="110">
        <v>15255</v>
      </c>
      <c r="H15" s="72">
        <v>2.29</v>
      </c>
      <c r="I15" s="110">
        <v>34871</v>
      </c>
      <c r="J15" s="110">
        <v>1413</v>
      </c>
      <c r="K15" s="110">
        <v>903</v>
      </c>
      <c r="L15" s="110">
        <v>1279</v>
      </c>
      <c r="M15" s="110">
        <v>1223</v>
      </c>
      <c r="N15" s="110">
        <v>1110</v>
      </c>
      <c r="O15" s="110">
        <v>869</v>
      </c>
      <c r="P15" s="110">
        <v>764</v>
      </c>
      <c r="Q15" s="110">
        <v>695</v>
      </c>
      <c r="R15" s="110">
        <v>959</v>
      </c>
      <c r="S15" s="110">
        <v>1284</v>
      </c>
      <c r="T15" s="110">
        <v>1488</v>
      </c>
      <c r="U15" s="110">
        <v>1386</v>
      </c>
      <c r="V15" s="110">
        <v>864</v>
      </c>
      <c r="W15" s="110">
        <v>349</v>
      </c>
      <c r="X15" s="110">
        <v>422</v>
      </c>
      <c r="Y15" s="110">
        <v>247</v>
      </c>
      <c r="Z15" s="72">
        <v>23.566043920026221</v>
      </c>
      <c r="AA15" s="72">
        <v>15.293346443788922</v>
      </c>
      <c r="AB15" s="72">
        <v>21.54703375942314</v>
      </c>
      <c r="AC15" s="72">
        <v>8.4169124877089487</v>
      </c>
      <c r="AD15" s="72">
        <v>31.176663389052774</v>
      </c>
      <c r="AE15" s="110">
        <v>23777</v>
      </c>
      <c r="AF15" s="110">
        <v>40483</v>
      </c>
      <c r="AG15" s="72">
        <v>54.11996066863324</v>
      </c>
      <c r="AH15" s="110">
        <v>15255</v>
      </c>
      <c r="AI15" s="110">
        <v>3966</v>
      </c>
      <c r="AJ15" s="110">
        <v>11077</v>
      </c>
      <c r="AK15" s="110">
        <v>4178</v>
      </c>
      <c r="AL15" s="110">
        <v>540</v>
      </c>
      <c r="AM15" s="110">
        <v>490</v>
      </c>
      <c r="AN15" s="110">
        <v>1965</v>
      </c>
      <c r="AO15" s="110">
        <v>1297</v>
      </c>
      <c r="AP15" s="110">
        <v>650</v>
      </c>
      <c r="AQ15" s="110">
        <v>1163</v>
      </c>
      <c r="AR15" s="110">
        <v>1550</v>
      </c>
      <c r="AS15" s="110">
        <v>545</v>
      </c>
      <c r="AT15" s="110">
        <v>239</v>
      </c>
      <c r="AU15" s="110">
        <v>2036</v>
      </c>
      <c r="AV15" s="110">
        <v>587</v>
      </c>
      <c r="AW15" s="110">
        <v>107</v>
      </c>
      <c r="AX15" s="110">
        <v>2938</v>
      </c>
      <c r="AY15" s="110">
        <v>251</v>
      </c>
      <c r="AZ15" s="110">
        <v>46</v>
      </c>
      <c r="BA15" s="72">
        <v>23.074401835463782</v>
      </c>
      <c r="BB15" s="87">
        <v>5.2</v>
      </c>
      <c r="BC15" s="87">
        <v>4.9000000000000004</v>
      </c>
      <c r="BD15" s="87">
        <v>6</v>
      </c>
      <c r="BE15" s="87">
        <v>5.3</v>
      </c>
      <c r="BF15" s="87">
        <v>5.3</v>
      </c>
      <c r="BG15" s="87">
        <v>5.6</v>
      </c>
      <c r="BH15" s="87">
        <v>5.6</v>
      </c>
      <c r="BI15" s="87">
        <v>5</v>
      </c>
      <c r="BJ15" s="87">
        <v>6.6</v>
      </c>
      <c r="BK15" s="87">
        <v>6.6</v>
      </c>
      <c r="BL15" s="87">
        <v>7</v>
      </c>
      <c r="BM15" s="87">
        <v>7.4</v>
      </c>
      <c r="BN15" s="87">
        <v>7.8</v>
      </c>
      <c r="BO15" s="87">
        <v>7.7</v>
      </c>
      <c r="BP15" s="87">
        <v>4.7</v>
      </c>
      <c r="BQ15" s="87">
        <v>4.7</v>
      </c>
      <c r="BR15" s="87">
        <v>2.7</v>
      </c>
      <c r="BS15" s="87">
        <v>2.1</v>
      </c>
      <c r="BT15" s="87">
        <v>16.100000000000001</v>
      </c>
      <c r="BU15" s="87">
        <v>62.199999999999996</v>
      </c>
      <c r="BV15" s="87">
        <v>21.900000000000002</v>
      </c>
    </row>
    <row r="16" spans="1:74" x14ac:dyDescent="0.25">
      <c r="A16" s="71" t="s">
        <v>30</v>
      </c>
      <c r="B16" s="71">
        <v>54027</v>
      </c>
      <c r="C16" s="71" t="s">
        <v>29</v>
      </c>
      <c r="D16" s="107">
        <v>644.76228601003515</v>
      </c>
      <c r="E16" s="110">
        <v>23412</v>
      </c>
      <c r="F16" s="72">
        <v>36.311056815807014</v>
      </c>
      <c r="G16" s="110">
        <v>9676</v>
      </c>
      <c r="H16" s="72">
        <v>2.36</v>
      </c>
      <c r="I16" s="110">
        <v>22860</v>
      </c>
      <c r="J16" s="110">
        <v>742</v>
      </c>
      <c r="K16" s="110">
        <v>834</v>
      </c>
      <c r="L16" s="110">
        <v>704</v>
      </c>
      <c r="M16" s="110">
        <v>841</v>
      </c>
      <c r="N16" s="110">
        <v>652</v>
      </c>
      <c r="O16" s="110">
        <v>847</v>
      </c>
      <c r="P16" s="110">
        <v>569</v>
      </c>
      <c r="Q16" s="110">
        <v>437</v>
      </c>
      <c r="R16" s="110">
        <v>394</v>
      </c>
      <c r="S16" s="110">
        <v>776</v>
      </c>
      <c r="T16" s="110">
        <v>1039</v>
      </c>
      <c r="U16" s="110">
        <v>813</v>
      </c>
      <c r="V16" s="110">
        <v>419</v>
      </c>
      <c r="W16" s="110">
        <v>318</v>
      </c>
      <c r="X16" s="110">
        <v>248</v>
      </c>
      <c r="Y16" s="110">
        <v>43</v>
      </c>
      <c r="Z16" s="72">
        <v>23.563455973542784</v>
      </c>
      <c r="AA16" s="72">
        <v>15.429929723026046</v>
      </c>
      <c r="AB16" s="72">
        <v>23.222405952873089</v>
      </c>
      <c r="AC16" s="72">
        <v>8.0198429102935087</v>
      </c>
      <c r="AD16" s="72">
        <v>29.764365440264573</v>
      </c>
      <c r="AE16" s="110">
        <v>21771</v>
      </c>
      <c r="AF16" s="110">
        <v>36575</v>
      </c>
      <c r="AG16" s="72">
        <v>58.143861099627948</v>
      </c>
      <c r="AH16" s="110">
        <v>9676</v>
      </c>
      <c r="AI16" s="110">
        <v>4260</v>
      </c>
      <c r="AJ16" s="110">
        <v>6244</v>
      </c>
      <c r="AK16" s="110">
        <v>3432</v>
      </c>
      <c r="AL16" s="110">
        <v>338</v>
      </c>
      <c r="AM16" s="110">
        <v>213</v>
      </c>
      <c r="AN16" s="110">
        <v>1019</v>
      </c>
      <c r="AO16" s="110">
        <v>720</v>
      </c>
      <c r="AP16" s="110">
        <v>583</v>
      </c>
      <c r="AQ16" s="110">
        <v>743</v>
      </c>
      <c r="AR16" s="110">
        <v>862</v>
      </c>
      <c r="AS16" s="110">
        <v>376</v>
      </c>
      <c r="AT16" s="110">
        <v>106</v>
      </c>
      <c r="AU16" s="110">
        <v>1181</v>
      </c>
      <c r="AV16" s="110">
        <v>347</v>
      </c>
      <c r="AW16" s="110">
        <v>163</v>
      </c>
      <c r="AX16" s="110">
        <v>1649</v>
      </c>
      <c r="AY16" s="110">
        <v>131</v>
      </c>
      <c r="AZ16" s="110">
        <v>8</v>
      </c>
      <c r="BA16" s="72">
        <v>21.072757337742871</v>
      </c>
      <c r="BB16" s="87">
        <v>4.5999999999999996</v>
      </c>
      <c r="BC16" s="87">
        <v>6.4</v>
      </c>
      <c r="BD16" s="87">
        <v>5.0999999999999996</v>
      </c>
      <c r="BE16" s="87">
        <v>6.1</v>
      </c>
      <c r="BF16" s="87">
        <v>5.2</v>
      </c>
      <c r="BG16" s="87">
        <v>5.0999999999999996</v>
      </c>
      <c r="BH16" s="87">
        <v>4.9000000000000004</v>
      </c>
      <c r="BI16" s="87">
        <v>4.5</v>
      </c>
      <c r="BJ16" s="87">
        <v>7</v>
      </c>
      <c r="BK16" s="87">
        <v>7</v>
      </c>
      <c r="BL16" s="87">
        <v>7.7</v>
      </c>
      <c r="BM16" s="87">
        <v>7.2</v>
      </c>
      <c r="BN16" s="87">
        <v>8.9</v>
      </c>
      <c r="BO16" s="87">
        <v>7.2</v>
      </c>
      <c r="BP16" s="87">
        <v>5.4</v>
      </c>
      <c r="BQ16" s="87">
        <v>3.9</v>
      </c>
      <c r="BR16" s="87">
        <v>1.5</v>
      </c>
      <c r="BS16" s="87">
        <v>2.2000000000000002</v>
      </c>
      <c r="BT16" s="87">
        <v>16.100000000000001</v>
      </c>
      <c r="BU16" s="87">
        <v>63.6</v>
      </c>
      <c r="BV16" s="87">
        <v>20.2</v>
      </c>
    </row>
    <row r="17" spans="1:74" x14ac:dyDescent="0.25">
      <c r="A17" s="71" t="s">
        <v>32</v>
      </c>
      <c r="B17" s="71">
        <v>54029</v>
      </c>
      <c r="C17" s="71" t="s">
        <v>31</v>
      </c>
      <c r="D17" s="107">
        <v>88.104889512484007</v>
      </c>
      <c r="E17" s="110">
        <v>29921</v>
      </c>
      <c r="F17" s="72">
        <v>339.60657763222491</v>
      </c>
      <c r="G17" s="110">
        <v>12760</v>
      </c>
      <c r="H17" s="72">
        <v>2.33</v>
      </c>
      <c r="I17" s="110">
        <v>29668</v>
      </c>
      <c r="J17" s="110">
        <v>1020</v>
      </c>
      <c r="K17" s="110">
        <v>584</v>
      </c>
      <c r="L17" s="110">
        <v>978</v>
      </c>
      <c r="M17" s="110">
        <v>737</v>
      </c>
      <c r="N17" s="110">
        <v>967</v>
      </c>
      <c r="O17" s="110">
        <v>643</v>
      </c>
      <c r="P17" s="110">
        <v>903</v>
      </c>
      <c r="Q17" s="110">
        <v>701</v>
      </c>
      <c r="R17" s="110">
        <v>806</v>
      </c>
      <c r="S17" s="110">
        <v>1035</v>
      </c>
      <c r="T17" s="110">
        <v>1322</v>
      </c>
      <c r="U17" s="110">
        <v>1310</v>
      </c>
      <c r="V17" s="110">
        <v>781</v>
      </c>
      <c r="W17" s="110">
        <v>424</v>
      </c>
      <c r="X17" s="110">
        <v>266</v>
      </c>
      <c r="Y17" s="110">
        <v>283</v>
      </c>
      <c r="Z17" s="72">
        <v>20.235109717868337</v>
      </c>
      <c r="AA17" s="72">
        <v>13.35423197492163</v>
      </c>
      <c r="AB17" s="72">
        <v>23.926332288401252</v>
      </c>
      <c r="AC17" s="72">
        <v>8.1112852664576813</v>
      </c>
      <c r="AD17" s="72">
        <v>34.373040752351095</v>
      </c>
      <c r="AE17" s="110">
        <v>25157</v>
      </c>
      <c r="AF17" s="110">
        <v>43634</v>
      </c>
      <c r="AG17" s="72">
        <v>51.199059561128522</v>
      </c>
      <c r="AH17" s="110">
        <v>12760</v>
      </c>
      <c r="AI17" s="110">
        <v>1653</v>
      </c>
      <c r="AJ17" s="110">
        <v>9149</v>
      </c>
      <c r="AK17" s="110">
        <v>3611</v>
      </c>
      <c r="AL17" s="110">
        <v>346</v>
      </c>
      <c r="AM17" s="110">
        <v>431</v>
      </c>
      <c r="AN17" s="110">
        <v>1605</v>
      </c>
      <c r="AO17" s="110">
        <v>1087</v>
      </c>
      <c r="AP17" s="110">
        <v>555</v>
      </c>
      <c r="AQ17" s="110">
        <v>632</v>
      </c>
      <c r="AR17" s="110">
        <v>1637</v>
      </c>
      <c r="AS17" s="110">
        <v>530</v>
      </c>
      <c r="AT17" s="110">
        <v>188</v>
      </c>
      <c r="AU17" s="110">
        <v>1867</v>
      </c>
      <c r="AV17" s="110">
        <v>368</v>
      </c>
      <c r="AW17" s="110">
        <v>95</v>
      </c>
      <c r="AX17" s="110">
        <v>2836</v>
      </c>
      <c r="AY17" s="110">
        <v>149</v>
      </c>
      <c r="AZ17" s="110">
        <v>46</v>
      </c>
      <c r="BA17" s="72">
        <v>20.10971786833856</v>
      </c>
      <c r="BB17" s="87">
        <v>4.9000000000000004</v>
      </c>
      <c r="BC17" s="87">
        <v>4.9000000000000004</v>
      </c>
      <c r="BD17" s="87">
        <v>6</v>
      </c>
      <c r="BE17" s="87">
        <v>5.4</v>
      </c>
      <c r="BF17" s="87">
        <v>4.9000000000000004</v>
      </c>
      <c r="BG17" s="87">
        <v>5</v>
      </c>
      <c r="BH17" s="87">
        <v>5.0999999999999996</v>
      </c>
      <c r="BI17" s="87">
        <v>4.5999999999999996</v>
      </c>
      <c r="BJ17" s="87">
        <v>7.3</v>
      </c>
      <c r="BK17" s="87">
        <v>6.7</v>
      </c>
      <c r="BL17" s="87">
        <v>7.5</v>
      </c>
      <c r="BM17" s="87">
        <v>8.6</v>
      </c>
      <c r="BN17" s="87">
        <v>7.7</v>
      </c>
      <c r="BO17" s="87">
        <v>6.7</v>
      </c>
      <c r="BP17" s="87">
        <v>4.8</v>
      </c>
      <c r="BQ17" s="87">
        <v>3.5</v>
      </c>
      <c r="BR17" s="87">
        <v>3.4</v>
      </c>
      <c r="BS17" s="87">
        <v>2.9</v>
      </c>
      <c r="BT17" s="87">
        <v>15.8</v>
      </c>
      <c r="BU17" s="87">
        <v>62.800000000000004</v>
      </c>
      <c r="BV17" s="87">
        <v>21.299999999999997</v>
      </c>
    </row>
    <row r="18" spans="1:74" x14ac:dyDescent="0.25">
      <c r="A18" s="71" t="s">
        <v>34</v>
      </c>
      <c r="B18" s="71">
        <v>54031</v>
      </c>
      <c r="C18" s="71" t="s">
        <v>33</v>
      </c>
      <c r="D18" s="107">
        <v>584.44667841770888</v>
      </c>
      <c r="E18" s="110">
        <v>13812</v>
      </c>
      <c r="F18" s="72">
        <v>23.632609286776457</v>
      </c>
      <c r="G18" s="110">
        <v>5561</v>
      </c>
      <c r="H18" s="72">
        <v>2.4700000000000002</v>
      </c>
      <c r="I18" s="110">
        <v>13730</v>
      </c>
      <c r="J18" s="110">
        <v>252</v>
      </c>
      <c r="K18" s="110">
        <v>362</v>
      </c>
      <c r="L18" s="110">
        <v>360</v>
      </c>
      <c r="M18" s="110">
        <v>536</v>
      </c>
      <c r="N18" s="110">
        <v>357</v>
      </c>
      <c r="O18" s="110">
        <v>386</v>
      </c>
      <c r="P18" s="110">
        <v>248</v>
      </c>
      <c r="Q18" s="110">
        <v>495</v>
      </c>
      <c r="R18" s="110">
        <v>275</v>
      </c>
      <c r="S18" s="110">
        <v>396</v>
      </c>
      <c r="T18" s="110">
        <v>547</v>
      </c>
      <c r="U18" s="110">
        <v>696</v>
      </c>
      <c r="V18" s="110">
        <v>341</v>
      </c>
      <c r="W18" s="110">
        <v>144</v>
      </c>
      <c r="X18" s="110">
        <v>92</v>
      </c>
      <c r="Y18" s="110">
        <v>74</v>
      </c>
      <c r="Z18" s="72">
        <v>17.514835461247976</v>
      </c>
      <c r="AA18" s="72">
        <v>16.05826290235569</v>
      </c>
      <c r="AB18" s="72">
        <v>25.247257687466284</v>
      </c>
      <c r="AC18" s="72">
        <v>7.121021399028951</v>
      </c>
      <c r="AD18" s="72">
        <v>34.058622549901095</v>
      </c>
      <c r="AE18" s="110">
        <v>23446</v>
      </c>
      <c r="AF18" s="110">
        <v>42573</v>
      </c>
      <c r="AG18" s="72">
        <v>53.875202301744295</v>
      </c>
      <c r="AH18" s="110">
        <v>5561</v>
      </c>
      <c r="AI18" s="110">
        <v>2656</v>
      </c>
      <c r="AJ18" s="110">
        <v>4051</v>
      </c>
      <c r="AK18" s="110">
        <v>1510</v>
      </c>
      <c r="AL18" s="110">
        <v>183</v>
      </c>
      <c r="AM18" s="110">
        <v>207</v>
      </c>
      <c r="AN18" s="110">
        <v>458</v>
      </c>
      <c r="AO18" s="110">
        <v>487</v>
      </c>
      <c r="AP18" s="110">
        <v>231</v>
      </c>
      <c r="AQ18" s="110">
        <v>549</v>
      </c>
      <c r="AR18" s="110">
        <v>669</v>
      </c>
      <c r="AS18" s="110">
        <v>297</v>
      </c>
      <c r="AT18" s="110">
        <v>37</v>
      </c>
      <c r="AU18" s="110">
        <v>622</v>
      </c>
      <c r="AV18" s="110">
        <v>201</v>
      </c>
      <c r="AW18" s="110">
        <v>100</v>
      </c>
      <c r="AX18" s="110">
        <v>1168</v>
      </c>
      <c r="AY18" s="110">
        <v>84</v>
      </c>
      <c r="AZ18" s="110">
        <v>69</v>
      </c>
      <c r="BA18" s="72">
        <v>21.812623628843735</v>
      </c>
      <c r="BB18" s="87">
        <v>4.9000000000000004</v>
      </c>
      <c r="BC18" s="87">
        <v>5.8</v>
      </c>
      <c r="BD18" s="87">
        <v>5.3</v>
      </c>
      <c r="BE18" s="87">
        <v>5.9</v>
      </c>
      <c r="BF18" s="87">
        <v>4.9000000000000004</v>
      </c>
      <c r="BG18" s="87">
        <v>5.5</v>
      </c>
      <c r="BH18" s="87">
        <v>5.8</v>
      </c>
      <c r="BI18" s="87">
        <v>5.8</v>
      </c>
      <c r="BJ18" s="87">
        <v>6.3</v>
      </c>
      <c r="BK18" s="87">
        <v>7.7</v>
      </c>
      <c r="BL18" s="87">
        <v>7.4</v>
      </c>
      <c r="BM18" s="87">
        <v>7.9</v>
      </c>
      <c r="BN18" s="87">
        <v>6.7</v>
      </c>
      <c r="BO18" s="87">
        <v>6.1</v>
      </c>
      <c r="BP18" s="87">
        <v>6</v>
      </c>
      <c r="BQ18" s="87">
        <v>3</v>
      </c>
      <c r="BR18" s="87">
        <v>2.6</v>
      </c>
      <c r="BS18" s="87">
        <v>2.4</v>
      </c>
      <c r="BT18" s="87">
        <v>16</v>
      </c>
      <c r="BU18" s="87">
        <v>63.900000000000006</v>
      </c>
      <c r="BV18" s="87">
        <v>20.099999999999998</v>
      </c>
    </row>
    <row r="19" spans="1:74" x14ac:dyDescent="0.25">
      <c r="A19" s="71" t="s">
        <v>36</v>
      </c>
      <c r="B19" s="71">
        <v>54033</v>
      </c>
      <c r="C19" s="71" t="s">
        <v>35</v>
      </c>
      <c r="D19" s="107">
        <v>416.46012356228448</v>
      </c>
      <c r="E19" s="110">
        <v>68438</v>
      </c>
      <c r="F19" s="72">
        <v>164.33266026672689</v>
      </c>
      <c r="G19" s="110">
        <v>27542</v>
      </c>
      <c r="H19" s="72">
        <v>2.4500000000000002</v>
      </c>
      <c r="I19" s="110">
        <v>67525</v>
      </c>
      <c r="J19" s="110">
        <v>2243</v>
      </c>
      <c r="K19" s="110">
        <v>1511</v>
      </c>
      <c r="L19" s="110">
        <v>1756</v>
      </c>
      <c r="M19" s="110">
        <v>1499</v>
      </c>
      <c r="N19" s="110">
        <v>1338</v>
      </c>
      <c r="O19" s="110">
        <v>1651</v>
      </c>
      <c r="P19" s="110">
        <v>1252</v>
      </c>
      <c r="Q19" s="110">
        <v>1607</v>
      </c>
      <c r="R19" s="110">
        <v>1288</v>
      </c>
      <c r="S19" s="110">
        <v>1988</v>
      </c>
      <c r="T19" s="110">
        <v>2955</v>
      </c>
      <c r="U19" s="110">
        <v>3112</v>
      </c>
      <c r="V19" s="110">
        <v>2037</v>
      </c>
      <c r="W19" s="110">
        <v>1286</v>
      </c>
      <c r="X19" s="110">
        <v>1140</v>
      </c>
      <c r="Y19" s="110">
        <v>879</v>
      </c>
      <c r="Z19" s="72">
        <v>20.005809309418343</v>
      </c>
      <c r="AA19" s="72">
        <v>10.300631762399243</v>
      </c>
      <c r="AB19" s="72">
        <v>21.051485004720064</v>
      </c>
      <c r="AC19" s="72">
        <v>7.2180669522910463</v>
      </c>
      <c r="AD19" s="72">
        <v>41.424006971171302</v>
      </c>
      <c r="AE19" s="110">
        <v>27162</v>
      </c>
      <c r="AF19" s="110">
        <v>48315</v>
      </c>
      <c r="AG19" s="72">
        <v>46.681431994771621</v>
      </c>
      <c r="AH19" s="110">
        <v>27542</v>
      </c>
      <c r="AI19" s="110">
        <v>4089</v>
      </c>
      <c r="AJ19" s="110">
        <v>20513</v>
      </c>
      <c r="AK19" s="110">
        <v>7029</v>
      </c>
      <c r="AL19" s="110">
        <v>699</v>
      </c>
      <c r="AM19" s="110">
        <v>830</v>
      </c>
      <c r="AN19" s="110">
        <v>3196</v>
      </c>
      <c r="AO19" s="110">
        <v>1934</v>
      </c>
      <c r="AP19" s="110">
        <v>1153</v>
      </c>
      <c r="AQ19" s="110">
        <v>1236</v>
      </c>
      <c r="AR19" s="110">
        <v>2528</v>
      </c>
      <c r="AS19" s="110">
        <v>1076</v>
      </c>
      <c r="AT19" s="110">
        <v>377</v>
      </c>
      <c r="AU19" s="110">
        <v>3604</v>
      </c>
      <c r="AV19" s="110">
        <v>1016</v>
      </c>
      <c r="AW19" s="110">
        <v>180</v>
      </c>
      <c r="AX19" s="110">
        <v>7738</v>
      </c>
      <c r="AY19" s="110">
        <v>522</v>
      </c>
      <c r="AZ19" s="110">
        <v>85</v>
      </c>
      <c r="BA19" s="72">
        <v>18.422772492919904</v>
      </c>
      <c r="BB19" s="87">
        <v>5.8</v>
      </c>
      <c r="BC19" s="87">
        <v>5.9</v>
      </c>
      <c r="BD19" s="87">
        <v>6.1</v>
      </c>
      <c r="BE19" s="87">
        <v>5.7</v>
      </c>
      <c r="BF19" s="87">
        <v>5.5</v>
      </c>
      <c r="BG19" s="87">
        <v>5.7</v>
      </c>
      <c r="BH19" s="87">
        <v>6.5</v>
      </c>
      <c r="BI19" s="87">
        <v>6.2</v>
      </c>
      <c r="BJ19" s="87">
        <v>6.2</v>
      </c>
      <c r="BK19" s="87">
        <v>6.5</v>
      </c>
      <c r="BL19" s="87">
        <v>7.2</v>
      </c>
      <c r="BM19" s="87">
        <v>7.5</v>
      </c>
      <c r="BN19" s="87">
        <v>7</v>
      </c>
      <c r="BO19" s="87">
        <v>6.5</v>
      </c>
      <c r="BP19" s="87">
        <v>3.8</v>
      </c>
      <c r="BQ19" s="87">
        <v>3.5</v>
      </c>
      <c r="BR19" s="87">
        <v>2</v>
      </c>
      <c r="BS19" s="87">
        <v>2.4</v>
      </c>
      <c r="BT19" s="87">
        <v>17.799999999999997</v>
      </c>
      <c r="BU19" s="87">
        <v>64</v>
      </c>
      <c r="BV19" s="87">
        <v>18.2</v>
      </c>
    </row>
    <row r="20" spans="1:74" s="19" customFormat="1" x14ac:dyDescent="0.25">
      <c r="A20" s="71" t="s">
        <v>38</v>
      </c>
      <c r="B20" s="71">
        <v>54035</v>
      </c>
      <c r="C20" s="71" t="s">
        <v>37</v>
      </c>
      <c r="D20" s="107">
        <v>471.25946611350685</v>
      </c>
      <c r="E20" s="110">
        <v>29123</v>
      </c>
      <c r="F20" s="72">
        <v>61.798228139963726</v>
      </c>
      <c r="G20" s="110">
        <v>11149</v>
      </c>
      <c r="H20" s="72">
        <v>2.6</v>
      </c>
      <c r="I20" s="110">
        <v>28947</v>
      </c>
      <c r="J20" s="110">
        <v>1272</v>
      </c>
      <c r="K20" s="110">
        <v>581</v>
      </c>
      <c r="L20" s="110">
        <v>657</v>
      </c>
      <c r="M20" s="110">
        <v>852</v>
      </c>
      <c r="N20" s="110">
        <v>700</v>
      </c>
      <c r="O20" s="110">
        <v>683</v>
      </c>
      <c r="P20" s="110">
        <v>619</v>
      </c>
      <c r="Q20" s="110">
        <v>509</v>
      </c>
      <c r="R20" s="110">
        <v>611</v>
      </c>
      <c r="S20" s="110">
        <v>703</v>
      </c>
      <c r="T20" s="110">
        <v>1189</v>
      </c>
      <c r="U20" s="110">
        <v>1215</v>
      </c>
      <c r="V20" s="110">
        <v>765</v>
      </c>
      <c r="W20" s="110">
        <v>327</v>
      </c>
      <c r="X20" s="110">
        <v>196</v>
      </c>
      <c r="Y20" s="110">
        <v>270</v>
      </c>
      <c r="Z20" s="72">
        <v>22.513229886088439</v>
      </c>
      <c r="AA20" s="72">
        <v>13.920530989326396</v>
      </c>
      <c r="AB20" s="72">
        <v>21.723921427930755</v>
      </c>
      <c r="AC20" s="72">
        <v>6.3054982509642112</v>
      </c>
      <c r="AD20" s="72">
        <v>35.536819445690199</v>
      </c>
      <c r="AE20" s="110">
        <v>23246</v>
      </c>
      <c r="AF20" s="110">
        <v>41731</v>
      </c>
      <c r="AG20" s="72">
        <v>52.677370167728043</v>
      </c>
      <c r="AH20" s="110">
        <v>11149</v>
      </c>
      <c r="AI20" s="110">
        <v>2229</v>
      </c>
      <c r="AJ20" s="110">
        <v>8643</v>
      </c>
      <c r="AK20" s="110">
        <v>2506</v>
      </c>
      <c r="AL20" s="110">
        <v>359</v>
      </c>
      <c r="AM20" s="110">
        <v>489</v>
      </c>
      <c r="AN20" s="110">
        <v>1339</v>
      </c>
      <c r="AO20" s="110">
        <v>1052</v>
      </c>
      <c r="AP20" s="110">
        <v>366</v>
      </c>
      <c r="AQ20" s="110">
        <v>663</v>
      </c>
      <c r="AR20" s="110">
        <v>1201</v>
      </c>
      <c r="AS20" s="110">
        <v>316</v>
      </c>
      <c r="AT20" s="110">
        <v>176</v>
      </c>
      <c r="AU20" s="110">
        <v>1613</v>
      </c>
      <c r="AV20" s="110">
        <v>180</v>
      </c>
      <c r="AW20" s="110">
        <v>70</v>
      </c>
      <c r="AX20" s="110">
        <v>2339</v>
      </c>
      <c r="AY20" s="110">
        <v>183</v>
      </c>
      <c r="AZ20" s="110">
        <v>99</v>
      </c>
      <c r="BA20" s="72">
        <v>21.051215355637275</v>
      </c>
      <c r="BB20" s="87">
        <v>5.7</v>
      </c>
      <c r="BC20" s="87">
        <v>6.8</v>
      </c>
      <c r="BD20" s="87">
        <v>5.6</v>
      </c>
      <c r="BE20" s="87">
        <v>6.2</v>
      </c>
      <c r="BF20" s="87">
        <v>5.3</v>
      </c>
      <c r="BG20" s="87">
        <v>5.2</v>
      </c>
      <c r="BH20" s="87">
        <v>5.8</v>
      </c>
      <c r="BI20" s="87">
        <v>5.5</v>
      </c>
      <c r="BJ20" s="87">
        <v>6.6</v>
      </c>
      <c r="BK20" s="87">
        <v>6.4</v>
      </c>
      <c r="BL20" s="87">
        <v>7.5</v>
      </c>
      <c r="BM20" s="87">
        <v>6.6</v>
      </c>
      <c r="BN20" s="87">
        <v>7.9</v>
      </c>
      <c r="BO20" s="87">
        <v>4.7</v>
      </c>
      <c r="BP20" s="87">
        <v>5.7</v>
      </c>
      <c r="BQ20" s="87">
        <v>3.6</v>
      </c>
      <c r="BR20" s="87">
        <v>2.1</v>
      </c>
      <c r="BS20" s="87">
        <v>2.9</v>
      </c>
      <c r="BT20" s="87">
        <v>18.100000000000001</v>
      </c>
      <c r="BU20" s="87">
        <v>63</v>
      </c>
      <c r="BV20" s="87">
        <v>19</v>
      </c>
    </row>
    <row r="21" spans="1:74" s="26" customFormat="1" x14ac:dyDescent="0.25">
      <c r="A21" s="71" t="s">
        <v>40</v>
      </c>
      <c r="B21" s="71">
        <v>54037</v>
      </c>
      <c r="C21" s="71" t="s">
        <v>39</v>
      </c>
      <c r="D21" s="107">
        <v>211.81302409671906</v>
      </c>
      <c r="E21" s="110">
        <v>55673</v>
      </c>
      <c r="F21" s="72">
        <v>262.84030567722942</v>
      </c>
      <c r="G21" s="110">
        <v>20808</v>
      </c>
      <c r="H21" s="72">
        <v>2.6</v>
      </c>
      <c r="I21" s="110">
        <v>54200</v>
      </c>
      <c r="J21" s="110">
        <v>1192</v>
      </c>
      <c r="K21" s="110">
        <v>525</v>
      </c>
      <c r="L21" s="110">
        <v>722</v>
      </c>
      <c r="M21" s="110">
        <v>951</v>
      </c>
      <c r="N21" s="110">
        <v>634</v>
      </c>
      <c r="O21" s="110">
        <v>738</v>
      </c>
      <c r="P21" s="110">
        <v>754</v>
      </c>
      <c r="Q21" s="110">
        <v>764</v>
      </c>
      <c r="R21" s="110">
        <v>600</v>
      </c>
      <c r="S21" s="110">
        <v>1884</v>
      </c>
      <c r="T21" s="110">
        <v>1930</v>
      </c>
      <c r="U21" s="110">
        <v>2734</v>
      </c>
      <c r="V21" s="110">
        <v>2664</v>
      </c>
      <c r="W21" s="110">
        <v>1762</v>
      </c>
      <c r="X21" s="110">
        <v>1538</v>
      </c>
      <c r="Y21" s="110">
        <v>1416</v>
      </c>
      <c r="Z21" s="72">
        <v>11.721453287197232</v>
      </c>
      <c r="AA21" s="72">
        <v>7.6172625913110341</v>
      </c>
      <c r="AB21" s="72">
        <v>13.725490196078432</v>
      </c>
      <c r="AC21" s="72">
        <v>9.0542099192618224</v>
      </c>
      <c r="AD21" s="72">
        <v>57.881584006151478</v>
      </c>
      <c r="AE21" s="110">
        <v>33241</v>
      </c>
      <c r="AF21" s="110">
        <v>72526</v>
      </c>
      <c r="AG21" s="72">
        <v>30.180699730872739</v>
      </c>
      <c r="AH21" s="110">
        <v>20808</v>
      </c>
      <c r="AI21" s="110">
        <v>2005</v>
      </c>
      <c r="AJ21" s="110">
        <v>15420</v>
      </c>
      <c r="AK21" s="110">
        <v>5388</v>
      </c>
      <c r="AL21" s="110">
        <v>103</v>
      </c>
      <c r="AM21" s="110">
        <v>217</v>
      </c>
      <c r="AN21" s="110">
        <v>1729</v>
      </c>
      <c r="AO21" s="110">
        <v>778</v>
      </c>
      <c r="AP21" s="110">
        <v>383</v>
      </c>
      <c r="AQ21" s="110">
        <v>1110</v>
      </c>
      <c r="AR21" s="110">
        <v>659</v>
      </c>
      <c r="AS21" s="110">
        <v>568</v>
      </c>
      <c r="AT21" s="110">
        <v>833</v>
      </c>
      <c r="AU21" s="110">
        <v>1593</v>
      </c>
      <c r="AV21" s="110">
        <v>1081</v>
      </c>
      <c r="AW21" s="110">
        <v>1081</v>
      </c>
      <c r="AX21" s="110">
        <v>7429</v>
      </c>
      <c r="AY21" s="110">
        <v>2081</v>
      </c>
      <c r="AZ21" s="110">
        <v>534</v>
      </c>
      <c r="BA21" s="72">
        <v>25.408496732026144</v>
      </c>
      <c r="BB21" s="87">
        <v>5.6</v>
      </c>
      <c r="BC21" s="87">
        <v>6.6</v>
      </c>
      <c r="BD21" s="87">
        <v>6.6</v>
      </c>
      <c r="BE21" s="87">
        <v>6.9</v>
      </c>
      <c r="BF21" s="87">
        <v>5.8</v>
      </c>
      <c r="BG21" s="87">
        <v>5.4</v>
      </c>
      <c r="BH21" s="87">
        <v>6</v>
      </c>
      <c r="BI21" s="87">
        <v>6.7</v>
      </c>
      <c r="BJ21" s="87">
        <v>6.5</v>
      </c>
      <c r="BK21" s="87">
        <v>7.6</v>
      </c>
      <c r="BL21" s="87">
        <v>8</v>
      </c>
      <c r="BM21" s="87">
        <v>6.9</v>
      </c>
      <c r="BN21" s="87">
        <v>6.8</v>
      </c>
      <c r="BO21" s="87">
        <v>5.3</v>
      </c>
      <c r="BP21" s="87">
        <v>3.9</v>
      </c>
      <c r="BQ21" s="87">
        <v>2.7</v>
      </c>
      <c r="BR21" s="87">
        <v>1.5</v>
      </c>
      <c r="BS21" s="87">
        <v>1.2</v>
      </c>
      <c r="BT21" s="87">
        <v>18.799999999999997</v>
      </c>
      <c r="BU21" s="87">
        <v>66.599999999999994</v>
      </c>
      <c r="BV21" s="87">
        <v>14.599999999999998</v>
      </c>
    </row>
    <row r="22" spans="1:74" x14ac:dyDescent="0.25">
      <c r="A22" s="71" t="s">
        <v>42</v>
      </c>
      <c r="B22" s="71">
        <v>54039</v>
      </c>
      <c r="C22" s="71" t="s">
        <v>41</v>
      </c>
      <c r="D22" s="107">
        <v>910.13742941008002</v>
      </c>
      <c r="E22" s="110">
        <v>187827</v>
      </c>
      <c r="F22" s="72">
        <v>206.37213010978249</v>
      </c>
      <c r="G22" s="110">
        <v>80267</v>
      </c>
      <c r="H22" s="72">
        <v>2.2999999999999998</v>
      </c>
      <c r="I22" s="110">
        <v>184491</v>
      </c>
      <c r="J22" s="110">
        <v>6450</v>
      </c>
      <c r="K22" s="110">
        <v>5037</v>
      </c>
      <c r="L22" s="110">
        <v>4842</v>
      </c>
      <c r="M22" s="110">
        <v>4985</v>
      </c>
      <c r="N22" s="110">
        <v>4626</v>
      </c>
      <c r="O22" s="110">
        <v>4323</v>
      </c>
      <c r="P22" s="110">
        <v>4553</v>
      </c>
      <c r="Q22" s="110">
        <v>4006</v>
      </c>
      <c r="R22" s="110">
        <v>3831</v>
      </c>
      <c r="S22" s="110">
        <v>6688</v>
      </c>
      <c r="T22" s="110">
        <v>8393</v>
      </c>
      <c r="U22" s="110">
        <v>8786</v>
      </c>
      <c r="V22" s="110">
        <v>5311</v>
      </c>
      <c r="W22" s="110">
        <v>2985</v>
      </c>
      <c r="X22" s="110">
        <v>2570</v>
      </c>
      <c r="Y22" s="110">
        <v>2881</v>
      </c>
      <c r="Z22" s="72">
        <v>20.343354055838638</v>
      </c>
      <c r="AA22" s="72">
        <v>11.973787484271245</v>
      </c>
      <c r="AB22" s="72">
        <v>20.821757384728468</v>
      </c>
      <c r="AC22" s="72">
        <v>8.3321913114978763</v>
      </c>
      <c r="AD22" s="72">
        <v>38.528909763663769</v>
      </c>
      <c r="AE22" s="110">
        <v>28201</v>
      </c>
      <c r="AF22" s="110">
        <v>46859</v>
      </c>
      <c r="AG22" s="72">
        <v>48.366078213960904</v>
      </c>
      <c r="AH22" s="110">
        <v>80267</v>
      </c>
      <c r="AI22" s="110">
        <v>12220</v>
      </c>
      <c r="AJ22" s="110">
        <v>55469</v>
      </c>
      <c r="AK22" s="110">
        <v>24798</v>
      </c>
      <c r="AL22" s="110">
        <v>2088</v>
      </c>
      <c r="AM22" s="110">
        <v>2378</v>
      </c>
      <c r="AN22" s="110">
        <v>9845</v>
      </c>
      <c r="AO22" s="110">
        <v>5710</v>
      </c>
      <c r="AP22" s="110">
        <v>3304</v>
      </c>
      <c r="AQ22" s="110">
        <v>4295</v>
      </c>
      <c r="AR22" s="110">
        <v>6360</v>
      </c>
      <c r="AS22" s="110">
        <v>3981</v>
      </c>
      <c r="AT22" s="110">
        <v>1634</v>
      </c>
      <c r="AU22" s="110">
        <v>11291</v>
      </c>
      <c r="AV22" s="110">
        <v>2931</v>
      </c>
      <c r="AW22" s="110">
        <v>510</v>
      </c>
      <c r="AX22" s="110">
        <v>20773</v>
      </c>
      <c r="AY22" s="110">
        <v>1342</v>
      </c>
      <c r="AZ22" s="110">
        <v>222</v>
      </c>
      <c r="BA22" s="72">
        <v>20.563868090248793</v>
      </c>
      <c r="BB22" s="87">
        <v>5.6</v>
      </c>
      <c r="BC22" s="87">
        <v>5.8</v>
      </c>
      <c r="BD22" s="87">
        <v>5.5</v>
      </c>
      <c r="BE22" s="87">
        <v>5.5</v>
      </c>
      <c r="BF22" s="87">
        <v>5.8</v>
      </c>
      <c r="BG22" s="87">
        <v>6.2</v>
      </c>
      <c r="BH22" s="87">
        <v>6</v>
      </c>
      <c r="BI22" s="87">
        <v>5.9</v>
      </c>
      <c r="BJ22" s="87">
        <v>6.3</v>
      </c>
      <c r="BK22" s="87">
        <v>6.3</v>
      </c>
      <c r="BL22" s="87">
        <v>7</v>
      </c>
      <c r="BM22" s="87">
        <v>7.7</v>
      </c>
      <c r="BN22" s="87">
        <v>7.7</v>
      </c>
      <c r="BO22" s="87">
        <v>6.4</v>
      </c>
      <c r="BP22" s="87">
        <v>4.3</v>
      </c>
      <c r="BQ22" s="87">
        <v>3.4</v>
      </c>
      <c r="BR22" s="87">
        <v>2.2999999999999998</v>
      </c>
      <c r="BS22" s="87">
        <v>2.4</v>
      </c>
      <c r="BT22" s="87">
        <v>16.899999999999999</v>
      </c>
      <c r="BU22" s="87">
        <v>64.399999999999991</v>
      </c>
      <c r="BV22" s="87">
        <v>18.799999999999997</v>
      </c>
    </row>
    <row r="23" spans="1:74" x14ac:dyDescent="0.25">
      <c r="A23" s="71" t="s">
        <v>44</v>
      </c>
      <c r="B23" s="71">
        <v>54041</v>
      </c>
      <c r="C23" s="71" t="s">
        <v>43</v>
      </c>
      <c r="D23" s="107">
        <v>389.2604327862245</v>
      </c>
      <c r="E23" s="110">
        <v>16371</v>
      </c>
      <c r="F23" s="72">
        <v>42.056676253532011</v>
      </c>
      <c r="G23" s="110">
        <v>6586</v>
      </c>
      <c r="H23" s="72">
        <v>2.4500000000000002</v>
      </c>
      <c r="I23" s="110">
        <v>16106</v>
      </c>
      <c r="J23" s="110">
        <v>726</v>
      </c>
      <c r="K23" s="110">
        <v>302</v>
      </c>
      <c r="L23" s="110">
        <v>340</v>
      </c>
      <c r="M23" s="110">
        <v>363</v>
      </c>
      <c r="N23" s="110">
        <v>596</v>
      </c>
      <c r="O23" s="110">
        <v>471</v>
      </c>
      <c r="P23" s="110">
        <v>514</v>
      </c>
      <c r="Q23" s="110">
        <v>314</v>
      </c>
      <c r="R23" s="110">
        <v>274</v>
      </c>
      <c r="S23" s="110">
        <v>613</v>
      </c>
      <c r="T23" s="110">
        <v>674</v>
      </c>
      <c r="U23" s="110">
        <v>615</v>
      </c>
      <c r="V23" s="110">
        <v>380</v>
      </c>
      <c r="W23" s="110">
        <v>189</v>
      </c>
      <c r="X23" s="110">
        <v>129</v>
      </c>
      <c r="Y23" s="110">
        <v>86</v>
      </c>
      <c r="Z23" s="72">
        <v>20.771333130883693</v>
      </c>
      <c r="AA23" s="72">
        <v>14.561190403887034</v>
      </c>
      <c r="AB23" s="72">
        <v>23.883996355906469</v>
      </c>
      <c r="AC23" s="72">
        <v>9.3076222289705441</v>
      </c>
      <c r="AD23" s="72">
        <v>31.475857880352265</v>
      </c>
      <c r="AE23" s="110">
        <v>21513</v>
      </c>
      <c r="AF23" s="110">
        <v>39793</v>
      </c>
      <c r="AG23" s="72">
        <v>55.056179775280903</v>
      </c>
      <c r="AH23" s="110">
        <v>6586</v>
      </c>
      <c r="AI23" s="110">
        <v>1371</v>
      </c>
      <c r="AJ23" s="110">
        <v>4634</v>
      </c>
      <c r="AK23" s="110">
        <v>1952</v>
      </c>
      <c r="AL23" s="110">
        <v>242</v>
      </c>
      <c r="AM23" s="110">
        <v>171</v>
      </c>
      <c r="AN23" s="110">
        <v>762</v>
      </c>
      <c r="AO23" s="110">
        <v>668</v>
      </c>
      <c r="AP23" s="110">
        <v>339</v>
      </c>
      <c r="AQ23" s="110">
        <v>370</v>
      </c>
      <c r="AR23" s="110">
        <v>727</v>
      </c>
      <c r="AS23" s="110">
        <v>233</v>
      </c>
      <c r="AT23" s="110">
        <v>72</v>
      </c>
      <c r="AU23" s="110">
        <v>979</v>
      </c>
      <c r="AV23" s="110">
        <v>139</v>
      </c>
      <c r="AW23" s="110">
        <v>77</v>
      </c>
      <c r="AX23" s="110">
        <v>1277</v>
      </c>
      <c r="AY23" s="110">
        <v>66</v>
      </c>
      <c r="AZ23" s="110">
        <v>0</v>
      </c>
      <c r="BA23" s="72">
        <v>19.450349225630127</v>
      </c>
      <c r="BB23" s="87">
        <v>6.2</v>
      </c>
      <c r="BC23" s="87">
        <v>5.4</v>
      </c>
      <c r="BD23" s="87">
        <v>5.9</v>
      </c>
      <c r="BE23" s="87">
        <v>5.0999999999999996</v>
      </c>
      <c r="BF23" s="87">
        <v>5.6</v>
      </c>
      <c r="BG23" s="87">
        <v>5.4</v>
      </c>
      <c r="BH23" s="87">
        <v>6.3</v>
      </c>
      <c r="BI23" s="87">
        <v>6.5</v>
      </c>
      <c r="BJ23" s="87">
        <v>5.5</v>
      </c>
      <c r="BK23" s="87">
        <v>6.9</v>
      </c>
      <c r="BL23" s="87">
        <v>7.3</v>
      </c>
      <c r="BM23" s="87">
        <v>6.9</v>
      </c>
      <c r="BN23" s="87">
        <v>7.3</v>
      </c>
      <c r="BO23" s="87">
        <v>5.6</v>
      </c>
      <c r="BP23" s="87">
        <v>5.9</v>
      </c>
      <c r="BQ23" s="87">
        <v>3.4</v>
      </c>
      <c r="BR23" s="87">
        <v>2.2000000000000002</v>
      </c>
      <c r="BS23" s="87">
        <v>2.4</v>
      </c>
      <c r="BT23" s="87">
        <v>17.5</v>
      </c>
      <c r="BU23" s="87">
        <v>62.8</v>
      </c>
      <c r="BV23" s="87">
        <v>19.5</v>
      </c>
    </row>
    <row r="24" spans="1:74" x14ac:dyDescent="0.25">
      <c r="A24" s="71" t="s">
        <v>46</v>
      </c>
      <c r="B24" s="71">
        <v>54043</v>
      </c>
      <c r="C24" s="71" t="s">
        <v>45</v>
      </c>
      <c r="D24" s="107">
        <v>438.70883540936188</v>
      </c>
      <c r="E24" s="110">
        <v>21241</v>
      </c>
      <c r="F24" s="72">
        <v>48.417078220409884</v>
      </c>
      <c r="G24" s="110">
        <v>8046</v>
      </c>
      <c r="H24" s="72">
        <v>2.63</v>
      </c>
      <c r="I24" s="110">
        <v>21181</v>
      </c>
      <c r="J24" s="110">
        <v>774</v>
      </c>
      <c r="K24" s="110">
        <v>724</v>
      </c>
      <c r="L24" s="110">
        <v>658</v>
      </c>
      <c r="M24" s="110">
        <v>718</v>
      </c>
      <c r="N24" s="110">
        <v>599</v>
      </c>
      <c r="O24" s="110">
        <v>428</v>
      </c>
      <c r="P24" s="110">
        <v>397</v>
      </c>
      <c r="Q24" s="110">
        <v>396</v>
      </c>
      <c r="R24" s="110">
        <v>345</v>
      </c>
      <c r="S24" s="110">
        <v>529</v>
      </c>
      <c r="T24" s="110">
        <v>696</v>
      </c>
      <c r="U24" s="110">
        <v>904</v>
      </c>
      <c r="V24" s="110">
        <v>431</v>
      </c>
      <c r="W24" s="110">
        <v>298</v>
      </c>
      <c r="X24" s="110">
        <v>132</v>
      </c>
      <c r="Y24" s="110">
        <v>17</v>
      </c>
      <c r="Z24" s="72">
        <v>26.795923440218743</v>
      </c>
      <c r="AA24" s="72">
        <v>16.368381804623418</v>
      </c>
      <c r="AB24" s="72">
        <v>19.463087248322147</v>
      </c>
      <c r="AC24" s="72">
        <v>6.5746955008699981</v>
      </c>
      <c r="AD24" s="72">
        <v>30.797912005965699</v>
      </c>
      <c r="AE24" s="110">
        <v>19321</v>
      </c>
      <c r="AF24" s="110">
        <v>37075</v>
      </c>
      <c r="AG24" s="72">
        <v>58.339547601292566</v>
      </c>
      <c r="AH24" s="110">
        <v>8046</v>
      </c>
      <c r="AI24" s="110">
        <v>1884</v>
      </c>
      <c r="AJ24" s="110">
        <v>6221</v>
      </c>
      <c r="AK24" s="110">
        <v>1825</v>
      </c>
      <c r="AL24" s="110">
        <v>394</v>
      </c>
      <c r="AM24" s="110">
        <v>312</v>
      </c>
      <c r="AN24" s="110">
        <v>1099</v>
      </c>
      <c r="AO24" s="110">
        <v>1058</v>
      </c>
      <c r="AP24" s="110">
        <v>261</v>
      </c>
      <c r="AQ24" s="110">
        <v>223</v>
      </c>
      <c r="AR24" s="110">
        <v>765</v>
      </c>
      <c r="AS24" s="110">
        <v>201</v>
      </c>
      <c r="AT24" s="110">
        <v>3</v>
      </c>
      <c r="AU24" s="110">
        <v>1101</v>
      </c>
      <c r="AV24" s="110">
        <v>74</v>
      </c>
      <c r="AW24" s="110">
        <v>18</v>
      </c>
      <c r="AX24" s="110">
        <v>1646</v>
      </c>
      <c r="AY24" s="110">
        <v>43</v>
      </c>
      <c r="AZ24" s="110">
        <v>20</v>
      </c>
      <c r="BA24" s="72">
        <v>16.940094456872981</v>
      </c>
      <c r="BB24" s="87">
        <v>6.1</v>
      </c>
      <c r="BC24" s="87">
        <v>6.8</v>
      </c>
      <c r="BD24" s="87">
        <v>5.9</v>
      </c>
      <c r="BE24" s="87">
        <v>5.3</v>
      </c>
      <c r="BF24" s="87">
        <v>5.5</v>
      </c>
      <c r="BG24" s="87">
        <v>5.5</v>
      </c>
      <c r="BH24" s="87">
        <v>5.4</v>
      </c>
      <c r="BI24" s="87">
        <v>6</v>
      </c>
      <c r="BJ24" s="87">
        <v>7</v>
      </c>
      <c r="BK24" s="87">
        <v>7</v>
      </c>
      <c r="BL24" s="87">
        <v>7.2</v>
      </c>
      <c r="BM24" s="87">
        <v>7.8</v>
      </c>
      <c r="BN24" s="87">
        <v>7</v>
      </c>
      <c r="BO24" s="87">
        <v>6.3</v>
      </c>
      <c r="BP24" s="87">
        <v>4.0999999999999996</v>
      </c>
      <c r="BQ24" s="87">
        <v>3.1</v>
      </c>
      <c r="BR24" s="87">
        <v>2.2999999999999998</v>
      </c>
      <c r="BS24" s="87">
        <v>1.7</v>
      </c>
      <c r="BT24" s="87">
        <v>18.799999999999997</v>
      </c>
      <c r="BU24" s="87">
        <v>63.7</v>
      </c>
      <c r="BV24" s="87">
        <v>17.499999999999996</v>
      </c>
    </row>
    <row r="25" spans="1:74" x14ac:dyDescent="0.25">
      <c r="A25" s="71" t="s">
        <v>48</v>
      </c>
      <c r="B25" s="71">
        <v>54045</v>
      </c>
      <c r="C25" s="71" t="s">
        <v>47</v>
      </c>
      <c r="D25" s="107">
        <v>455.31747182485509</v>
      </c>
      <c r="E25" s="110">
        <v>34428</v>
      </c>
      <c r="F25" s="72">
        <v>75.613175707966818</v>
      </c>
      <c r="G25" s="110">
        <v>13978</v>
      </c>
      <c r="H25" s="72">
        <v>2.42</v>
      </c>
      <c r="I25" s="110">
        <v>33849</v>
      </c>
      <c r="J25" s="110">
        <v>1854</v>
      </c>
      <c r="K25" s="110">
        <v>970</v>
      </c>
      <c r="L25" s="110">
        <v>1161</v>
      </c>
      <c r="M25" s="110">
        <v>855</v>
      </c>
      <c r="N25" s="110">
        <v>1054</v>
      </c>
      <c r="O25" s="110">
        <v>758</v>
      </c>
      <c r="P25" s="110">
        <v>659</v>
      </c>
      <c r="Q25" s="110">
        <v>432</v>
      </c>
      <c r="R25" s="110">
        <v>627</v>
      </c>
      <c r="S25" s="110">
        <v>1317</v>
      </c>
      <c r="T25" s="110">
        <v>1142</v>
      </c>
      <c r="U25" s="110">
        <v>1589</v>
      </c>
      <c r="V25" s="110">
        <v>657</v>
      </c>
      <c r="W25" s="110">
        <v>469</v>
      </c>
      <c r="X25" s="110">
        <v>244</v>
      </c>
      <c r="Y25" s="110">
        <v>190</v>
      </c>
      <c r="Z25" s="72">
        <v>28.509085706109598</v>
      </c>
      <c r="AA25" s="72">
        <v>13.657175561596796</v>
      </c>
      <c r="AB25" s="72">
        <v>17.713549864072114</v>
      </c>
      <c r="AC25" s="72">
        <v>9.4219487766490193</v>
      </c>
      <c r="AD25" s="72">
        <v>30.698240091572472</v>
      </c>
      <c r="AE25" s="110">
        <v>21074</v>
      </c>
      <c r="AF25" s="110">
        <v>37859</v>
      </c>
      <c r="AG25" s="72">
        <v>55.394190871369297</v>
      </c>
      <c r="AH25" s="110">
        <v>13978</v>
      </c>
      <c r="AI25" s="110">
        <v>2862</v>
      </c>
      <c r="AJ25" s="110">
        <v>10337</v>
      </c>
      <c r="AK25" s="110">
        <v>3641</v>
      </c>
      <c r="AL25" s="110">
        <v>534</v>
      </c>
      <c r="AM25" s="110">
        <v>614</v>
      </c>
      <c r="AN25" s="110">
        <v>2048</v>
      </c>
      <c r="AO25" s="110">
        <v>1262</v>
      </c>
      <c r="AP25" s="110">
        <v>554</v>
      </c>
      <c r="AQ25" s="110">
        <v>657</v>
      </c>
      <c r="AR25" s="110">
        <v>1075</v>
      </c>
      <c r="AS25" s="110">
        <v>403</v>
      </c>
      <c r="AT25" s="110">
        <v>153</v>
      </c>
      <c r="AU25" s="110">
        <v>1859</v>
      </c>
      <c r="AV25" s="110">
        <v>412</v>
      </c>
      <c r="AW25" s="110">
        <v>62</v>
      </c>
      <c r="AX25" s="110">
        <v>2946</v>
      </c>
      <c r="AY25" s="110">
        <v>109</v>
      </c>
      <c r="AZ25" s="110">
        <v>0</v>
      </c>
      <c r="BA25" s="72">
        <v>20.889969952782945</v>
      </c>
      <c r="BB25" s="87">
        <v>5.6</v>
      </c>
      <c r="BC25" s="87">
        <v>4.7</v>
      </c>
      <c r="BD25" s="87">
        <v>6.9</v>
      </c>
      <c r="BE25" s="87">
        <v>5.4</v>
      </c>
      <c r="BF25" s="87">
        <v>5.4</v>
      </c>
      <c r="BG25" s="87">
        <v>5.5</v>
      </c>
      <c r="BH25" s="87">
        <v>5.7</v>
      </c>
      <c r="BI25" s="87">
        <v>6.2</v>
      </c>
      <c r="BJ25" s="87">
        <v>7.6</v>
      </c>
      <c r="BK25" s="87">
        <v>6.5</v>
      </c>
      <c r="BL25" s="87">
        <v>6.6</v>
      </c>
      <c r="BM25" s="87">
        <v>9.1999999999999993</v>
      </c>
      <c r="BN25" s="87">
        <v>7.3</v>
      </c>
      <c r="BO25" s="87">
        <v>7.1</v>
      </c>
      <c r="BP25" s="87">
        <v>3.6</v>
      </c>
      <c r="BQ25" s="87">
        <v>2.2000000000000002</v>
      </c>
      <c r="BR25" s="87">
        <v>2.2999999999999998</v>
      </c>
      <c r="BS25" s="87">
        <v>2.2999999999999998</v>
      </c>
      <c r="BT25" s="87">
        <v>17.200000000000003</v>
      </c>
      <c r="BU25" s="87">
        <v>65.399999999999991</v>
      </c>
      <c r="BV25" s="87">
        <v>17.5</v>
      </c>
    </row>
    <row r="26" spans="1:74" x14ac:dyDescent="0.25">
      <c r="A26" s="71" t="s">
        <v>52</v>
      </c>
      <c r="B26" s="71">
        <v>54049</v>
      </c>
      <c r="C26" s="71" t="s">
        <v>51</v>
      </c>
      <c r="D26" s="107">
        <v>311.26522685013191</v>
      </c>
      <c r="E26" s="110">
        <v>56575</v>
      </c>
      <c r="F26" s="72">
        <v>181.75817637104626</v>
      </c>
      <c r="G26" s="110">
        <v>22718</v>
      </c>
      <c r="H26" s="72">
        <v>2.4300000000000002</v>
      </c>
      <c r="I26" s="110">
        <v>55235</v>
      </c>
      <c r="J26" s="110">
        <v>1685</v>
      </c>
      <c r="K26" s="110">
        <v>1350</v>
      </c>
      <c r="L26" s="110">
        <v>1442</v>
      </c>
      <c r="M26" s="110">
        <v>1407</v>
      </c>
      <c r="N26" s="110">
        <v>1434</v>
      </c>
      <c r="O26" s="110">
        <v>1448</v>
      </c>
      <c r="P26" s="110">
        <v>1102</v>
      </c>
      <c r="Q26" s="110">
        <v>959</v>
      </c>
      <c r="R26" s="110">
        <v>949</v>
      </c>
      <c r="S26" s="110">
        <v>1935</v>
      </c>
      <c r="T26" s="110">
        <v>2288</v>
      </c>
      <c r="U26" s="110">
        <v>2720</v>
      </c>
      <c r="V26" s="110">
        <v>1729</v>
      </c>
      <c r="W26" s="110">
        <v>821</v>
      </c>
      <c r="X26" s="110">
        <v>885</v>
      </c>
      <c r="Y26" s="110">
        <v>564</v>
      </c>
      <c r="Z26" s="72">
        <v>19.706840390879478</v>
      </c>
      <c r="AA26" s="72">
        <v>12.505502244915926</v>
      </c>
      <c r="AB26" s="72">
        <v>19.623206268157407</v>
      </c>
      <c r="AC26" s="72">
        <v>8.5174751298529809</v>
      </c>
      <c r="AD26" s="72">
        <v>39.646975966194212</v>
      </c>
      <c r="AE26" s="110">
        <v>25205</v>
      </c>
      <c r="AF26" s="110">
        <v>48158</v>
      </c>
      <c r="AG26" s="72">
        <v>47.65824456378202</v>
      </c>
      <c r="AH26" s="110">
        <v>22718</v>
      </c>
      <c r="AI26" s="110">
        <v>3631</v>
      </c>
      <c r="AJ26" s="110">
        <v>17074</v>
      </c>
      <c r="AK26" s="110">
        <v>5644</v>
      </c>
      <c r="AL26" s="110">
        <v>578</v>
      </c>
      <c r="AM26" s="110">
        <v>693</v>
      </c>
      <c r="AN26" s="110">
        <v>2534</v>
      </c>
      <c r="AO26" s="110">
        <v>2007</v>
      </c>
      <c r="AP26" s="110">
        <v>851</v>
      </c>
      <c r="AQ26" s="110">
        <v>1331</v>
      </c>
      <c r="AR26" s="110">
        <v>1838</v>
      </c>
      <c r="AS26" s="110">
        <v>734</v>
      </c>
      <c r="AT26" s="110">
        <v>311</v>
      </c>
      <c r="AU26" s="110">
        <v>3267</v>
      </c>
      <c r="AV26" s="110">
        <v>722</v>
      </c>
      <c r="AW26" s="110">
        <v>130</v>
      </c>
      <c r="AX26" s="110">
        <v>6123</v>
      </c>
      <c r="AY26" s="110">
        <v>458</v>
      </c>
      <c r="AZ26" s="110">
        <v>38</v>
      </c>
      <c r="BA26" s="72">
        <v>19.121401531824986</v>
      </c>
      <c r="BB26" s="87">
        <v>5.9</v>
      </c>
      <c r="BC26" s="87">
        <v>5.6</v>
      </c>
      <c r="BD26" s="87">
        <v>5.3</v>
      </c>
      <c r="BE26" s="87">
        <v>6.5</v>
      </c>
      <c r="BF26" s="87">
        <v>8.1999999999999993</v>
      </c>
      <c r="BG26" s="87">
        <v>5.6</v>
      </c>
      <c r="BH26" s="87">
        <v>5.8</v>
      </c>
      <c r="BI26" s="87">
        <v>5.7</v>
      </c>
      <c r="BJ26" s="87">
        <v>6.5</v>
      </c>
      <c r="BK26" s="87">
        <v>6.5</v>
      </c>
      <c r="BL26" s="87">
        <v>6.3</v>
      </c>
      <c r="BM26" s="87">
        <v>6.4</v>
      </c>
      <c r="BN26" s="87">
        <v>7.5</v>
      </c>
      <c r="BO26" s="87">
        <v>6.6</v>
      </c>
      <c r="BP26" s="87">
        <v>4</v>
      </c>
      <c r="BQ26" s="87">
        <v>2.9</v>
      </c>
      <c r="BR26" s="87">
        <v>1.9</v>
      </c>
      <c r="BS26" s="87">
        <v>3</v>
      </c>
      <c r="BT26" s="87">
        <v>16.8</v>
      </c>
      <c r="BU26" s="87">
        <v>65</v>
      </c>
      <c r="BV26" s="87">
        <v>18.399999999999999</v>
      </c>
    </row>
    <row r="27" spans="1:74" x14ac:dyDescent="0.25">
      <c r="A27" s="71" t="s">
        <v>54</v>
      </c>
      <c r="B27" s="71">
        <v>54051</v>
      </c>
      <c r="C27" s="71" t="s">
        <v>53</v>
      </c>
      <c r="D27" s="107">
        <v>311.65229194105433</v>
      </c>
      <c r="E27" s="110">
        <v>32006</v>
      </c>
      <c r="F27" s="72">
        <v>102.69778476730596</v>
      </c>
      <c r="G27" s="110">
        <v>12695</v>
      </c>
      <c r="H27" s="72">
        <v>2.4900000000000002</v>
      </c>
      <c r="I27" s="110">
        <v>31586</v>
      </c>
      <c r="J27" s="110">
        <v>1166</v>
      </c>
      <c r="K27" s="110">
        <v>486</v>
      </c>
      <c r="L27" s="110">
        <v>1037</v>
      </c>
      <c r="M27" s="110">
        <v>1104</v>
      </c>
      <c r="N27" s="110">
        <v>661</v>
      </c>
      <c r="O27" s="110">
        <v>720</v>
      </c>
      <c r="P27" s="110">
        <v>663</v>
      </c>
      <c r="Q27" s="110">
        <v>681</v>
      </c>
      <c r="R27" s="110">
        <v>529</v>
      </c>
      <c r="S27" s="110">
        <v>1031</v>
      </c>
      <c r="T27" s="110">
        <v>1266</v>
      </c>
      <c r="U27" s="110">
        <v>1439</v>
      </c>
      <c r="V27" s="110">
        <v>904</v>
      </c>
      <c r="W27" s="110">
        <v>428</v>
      </c>
      <c r="X27" s="110">
        <v>275</v>
      </c>
      <c r="Y27" s="110">
        <v>305</v>
      </c>
      <c r="Z27" s="72">
        <v>21.181567546278064</v>
      </c>
      <c r="AA27" s="72">
        <v>13.903111461205198</v>
      </c>
      <c r="AB27" s="72">
        <v>20.425364316660101</v>
      </c>
      <c r="AC27" s="72">
        <v>8.1213076014178807</v>
      </c>
      <c r="AD27" s="72">
        <v>36.368649074438757</v>
      </c>
      <c r="AE27" s="110">
        <v>24043</v>
      </c>
      <c r="AF27" s="110">
        <v>42473</v>
      </c>
      <c r="AG27" s="72">
        <v>51.3430484442694</v>
      </c>
      <c r="AH27" s="110">
        <v>12695</v>
      </c>
      <c r="AI27" s="110">
        <v>3090</v>
      </c>
      <c r="AJ27" s="110">
        <v>9924</v>
      </c>
      <c r="AK27" s="110">
        <v>2771</v>
      </c>
      <c r="AL27" s="110">
        <v>326</v>
      </c>
      <c r="AM27" s="110">
        <v>510</v>
      </c>
      <c r="AN27" s="110">
        <v>1584</v>
      </c>
      <c r="AO27" s="110">
        <v>1272</v>
      </c>
      <c r="AP27" s="110">
        <v>609</v>
      </c>
      <c r="AQ27" s="110">
        <v>522</v>
      </c>
      <c r="AR27" s="110">
        <v>1303</v>
      </c>
      <c r="AS27" s="110">
        <v>396</v>
      </c>
      <c r="AT27" s="110">
        <v>113</v>
      </c>
      <c r="AU27" s="110">
        <v>1852</v>
      </c>
      <c r="AV27" s="110">
        <v>376</v>
      </c>
      <c r="AW27" s="110">
        <v>50</v>
      </c>
      <c r="AX27" s="110">
        <v>3118</v>
      </c>
      <c r="AY27" s="110">
        <v>192</v>
      </c>
      <c r="AZ27" s="110">
        <v>0</v>
      </c>
      <c r="BA27" s="72">
        <v>17.873178416699488</v>
      </c>
      <c r="BB27" s="87">
        <v>5.2</v>
      </c>
      <c r="BC27" s="87">
        <v>5.2</v>
      </c>
      <c r="BD27" s="87">
        <v>6.3</v>
      </c>
      <c r="BE27" s="87">
        <v>5.5</v>
      </c>
      <c r="BF27" s="87">
        <v>5.4</v>
      </c>
      <c r="BG27" s="87">
        <v>5.5</v>
      </c>
      <c r="BH27" s="87">
        <v>5.2</v>
      </c>
      <c r="BI27" s="87">
        <v>5.9</v>
      </c>
      <c r="BJ27" s="87">
        <v>5.8</v>
      </c>
      <c r="BK27" s="87">
        <v>6.3</v>
      </c>
      <c r="BL27" s="87">
        <v>7.3</v>
      </c>
      <c r="BM27" s="87">
        <v>7.4</v>
      </c>
      <c r="BN27" s="87">
        <v>8.8000000000000007</v>
      </c>
      <c r="BO27" s="87">
        <v>6.7</v>
      </c>
      <c r="BP27" s="87">
        <v>5.0999999999999996</v>
      </c>
      <c r="BQ27" s="87">
        <v>3.6</v>
      </c>
      <c r="BR27" s="87">
        <v>2.6</v>
      </c>
      <c r="BS27" s="87">
        <v>2.2000000000000002</v>
      </c>
      <c r="BT27" s="87">
        <v>16.7</v>
      </c>
      <c r="BU27" s="87">
        <v>63.099999999999994</v>
      </c>
      <c r="BV27" s="87">
        <v>20.2</v>
      </c>
    </row>
    <row r="28" spans="1:74" x14ac:dyDescent="0.25">
      <c r="A28" s="71" t="s">
        <v>56</v>
      </c>
      <c r="B28" s="71">
        <v>54053</v>
      </c>
      <c r="C28" s="71" t="s">
        <v>55</v>
      </c>
      <c r="D28" s="107">
        <v>444.884650650948</v>
      </c>
      <c r="E28" s="110">
        <v>27000</v>
      </c>
      <c r="F28" s="72">
        <v>60.689888852074439</v>
      </c>
      <c r="G28" s="110">
        <v>11079</v>
      </c>
      <c r="H28" s="72">
        <v>2.38</v>
      </c>
      <c r="I28" s="110">
        <v>26327</v>
      </c>
      <c r="J28" s="110">
        <v>1131</v>
      </c>
      <c r="K28" s="110">
        <v>737</v>
      </c>
      <c r="L28" s="110">
        <v>879</v>
      </c>
      <c r="M28" s="110">
        <v>901</v>
      </c>
      <c r="N28" s="110">
        <v>672</v>
      </c>
      <c r="O28" s="110">
        <v>590</v>
      </c>
      <c r="P28" s="110">
        <v>749</v>
      </c>
      <c r="Q28" s="110">
        <v>459</v>
      </c>
      <c r="R28" s="110">
        <v>497</v>
      </c>
      <c r="S28" s="110">
        <v>1066</v>
      </c>
      <c r="T28" s="110">
        <v>966</v>
      </c>
      <c r="U28" s="110">
        <v>1052</v>
      </c>
      <c r="V28" s="110">
        <v>643</v>
      </c>
      <c r="W28" s="110">
        <v>355</v>
      </c>
      <c r="X28" s="110">
        <v>327</v>
      </c>
      <c r="Y28" s="110">
        <v>55</v>
      </c>
      <c r="Z28" s="72">
        <v>24.794656557451034</v>
      </c>
      <c r="AA28" s="72">
        <v>14.198032313385683</v>
      </c>
      <c r="AB28" s="72">
        <v>20.714865962632008</v>
      </c>
      <c r="AC28" s="72">
        <v>9.6218070222944299</v>
      </c>
      <c r="AD28" s="72">
        <v>30.670638144236843</v>
      </c>
      <c r="AE28" s="110">
        <v>21094</v>
      </c>
      <c r="AF28" s="110">
        <v>38977</v>
      </c>
      <c r="AG28" s="72">
        <v>55.221590396245148</v>
      </c>
      <c r="AH28" s="110">
        <v>11079</v>
      </c>
      <c r="AI28" s="110">
        <v>1972</v>
      </c>
      <c r="AJ28" s="110">
        <v>8586</v>
      </c>
      <c r="AK28" s="110">
        <v>2493</v>
      </c>
      <c r="AL28" s="110">
        <v>556</v>
      </c>
      <c r="AM28" s="110">
        <v>408</v>
      </c>
      <c r="AN28" s="110">
        <v>1344</v>
      </c>
      <c r="AO28" s="110">
        <v>894</v>
      </c>
      <c r="AP28" s="110">
        <v>505</v>
      </c>
      <c r="AQ28" s="110">
        <v>593</v>
      </c>
      <c r="AR28" s="110">
        <v>1136</v>
      </c>
      <c r="AS28" s="110">
        <v>285</v>
      </c>
      <c r="AT28" s="110">
        <v>100</v>
      </c>
      <c r="AU28" s="110">
        <v>1717</v>
      </c>
      <c r="AV28" s="110">
        <v>223</v>
      </c>
      <c r="AW28" s="110">
        <v>3</v>
      </c>
      <c r="AX28" s="110">
        <v>2204</v>
      </c>
      <c r="AY28" s="110">
        <v>122</v>
      </c>
      <c r="AZ28" s="110">
        <v>8</v>
      </c>
      <c r="BA28" s="72">
        <v>18.485422872100372</v>
      </c>
      <c r="BB28" s="87">
        <v>5.4</v>
      </c>
      <c r="BC28" s="87">
        <v>6.5</v>
      </c>
      <c r="BD28" s="87">
        <v>5.3</v>
      </c>
      <c r="BE28" s="87">
        <v>5.6</v>
      </c>
      <c r="BF28" s="87">
        <v>5.2</v>
      </c>
      <c r="BG28" s="87">
        <v>5.5</v>
      </c>
      <c r="BH28" s="87">
        <v>5.5</v>
      </c>
      <c r="BI28" s="87">
        <v>6.6</v>
      </c>
      <c r="BJ28" s="87">
        <v>5.9</v>
      </c>
      <c r="BK28" s="87">
        <v>6.1</v>
      </c>
      <c r="BL28" s="87">
        <v>7.2</v>
      </c>
      <c r="BM28" s="87">
        <v>8.9</v>
      </c>
      <c r="BN28" s="87">
        <v>7.1</v>
      </c>
      <c r="BO28" s="87">
        <v>6</v>
      </c>
      <c r="BP28" s="87">
        <v>5.3</v>
      </c>
      <c r="BQ28" s="87">
        <v>3.6</v>
      </c>
      <c r="BR28" s="87">
        <v>2.6</v>
      </c>
      <c r="BS28" s="87">
        <v>2</v>
      </c>
      <c r="BT28" s="87">
        <v>17.2</v>
      </c>
      <c r="BU28" s="87">
        <v>63.6</v>
      </c>
      <c r="BV28" s="87">
        <v>19.5</v>
      </c>
    </row>
    <row r="29" spans="1:74" s="19" customFormat="1" x14ac:dyDescent="0.25">
      <c r="A29" s="71" t="s">
        <v>50</v>
      </c>
      <c r="B29" s="71">
        <v>54047</v>
      </c>
      <c r="C29" s="71" t="s">
        <v>49</v>
      </c>
      <c r="D29" s="107">
        <v>534.51682824919578</v>
      </c>
      <c r="E29" s="110">
        <v>19707</v>
      </c>
      <c r="F29" s="72">
        <v>36.868811155207347</v>
      </c>
      <c r="G29" s="110">
        <v>7702</v>
      </c>
      <c r="H29" s="72">
        <v>2.34</v>
      </c>
      <c r="I29" s="110">
        <v>18059</v>
      </c>
      <c r="J29" s="110">
        <v>1271</v>
      </c>
      <c r="K29" s="110">
        <v>779</v>
      </c>
      <c r="L29" s="110">
        <v>973</v>
      </c>
      <c r="M29" s="110">
        <v>735</v>
      </c>
      <c r="N29" s="110">
        <v>604</v>
      </c>
      <c r="O29" s="110">
        <v>577</v>
      </c>
      <c r="P29" s="110">
        <v>425</v>
      </c>
      <c r="Q29" s="110">
        <v>407</v>
      </c>
      <c r="R29" s="110">
        <v>256</v>
      </c>
      <c r="S29" s="110">
        <v>449</v>
      </c>
      <c r="T29" s="110">
        <v>359</v>
      </c>
      <c r="U29" s="110">
        <v>492</v>
      </c>
      <c r="V29" s="110">
        <v>199</v>
      </c>
      <c r="W29" s="110">
        <v>45</v>
      </c>
      <c r="X29" s="110">
        <v>68</v>
      </c>
      <c r="Y29" s="110">
        <v>63</v>
      </c>
      <c r="Z29" s="72">
        <v>39.249545572578555</v>
      </c>
      <c r="AA29" s="72">
        <v>17.385094780576473</v>
      </c>
      <c r="AB29" s="72">
        <v>21.617761620358348</v>
      </c>
      <c r="AC29" s="72">
        <v>5.8296546351596987</v>
      </c>
      <c r="AD29" s="72">
        <v>15.917943391326927</v>
      </c>
      <c r="AE29" s="110">
        <v>13985</v>
      </c>
      <c r="AF29" s="110">
        <v>25595</v>
      </c>
      <c r="AG29" s="72">
        <v>74.928589976629439</v>
      </c>
      <c r="AH29" s="110">
        <v>7702</v>
      </c>
      <c r="AI29" s="110">
        <v>3526</v>
      </c>
      <c r="AJ29" s="110">
        <v>6117</v>
      </c>
      <c r="AK29" s="110">
        <v>1585</v>
      </c>
      <c r="AL29" s="110">
        <v>773</v>
      </c>
      <c r="AM29" s="110">
        <v>430</v>
      </c>
      <c r="AN29" s="110">
        <v>1205</v>
      </c>
      <c r="AO29" s="110">
        <v>1289</v>
      </c>
      <c r="AP29" s="110">
        <v>261</v>
      </c>
      <c r="AQ29" s="110">
        <v>211</v>
      </c>
      <c r="AR29" s="110">
        <v>921</v>
      </c>
      <c r="AS29" s="110">
        <v>92</v>
      </c>
      <c r="AT29" s="110">
        <v>17</v>
      </c>
      <c r="AU29" s="110">
        <v>778</v>
      </c>
      <c r="AV29" s="110">
        <v>0</v>
      </c>
      <c r="AW29" s="110">
        <v>0</v>
      </c>
      <c r="AX29" s="110">
        <v>835</v>
      </c>
      <c r="AY29" s="110">
        <v>2</v>
      </c>
      <c r="AZ29" s="110">
        <v>0</v>
      </c>
      <c r="BA29" s="72">
        <v>18.605556998182291</v>
      </c>
      <c r="BB29" s="87">
        <v>5.9</v>
      </c>
      <c r="BC29" s="87">
        <v>5.9</v>
      </c>
      <c r="BD29" s="87">
        <v>5.3</v>
      </c>
      <c r="BE29" s="87">
        <v>4.7</v>
      </c>
      <c r="BF29" s="87">
        <v>4.9000000000000004</v>
      </c>
      <c r="BG29" s="87">
        <v>6</v>
      </c>
      <c r="BH29" s="87">
        <v>5.9</v>
      </c>
      <c r="BI29" s="87">
        <v>6.1</v>
      </c>
      <c r="BJ29" s="87">
        <v>6.7</v>
      </c>
      <c r="BK29" s="87">
        <v>6.6</v>
      </c>
      <c r="BL29" s="87">
        <v>6.7</v>
      </c>
      <c r="BM29" s="87">
        <v>8.6</v>
      </c>
      <c r="BN29" s="87">
        <v>7.7</v>
      </c>
      <c r="BO29" s="87">
        <v>6.5</v>
      </c>
      <c r="BP29" s="87">
        <v>4.5999999999999996</v>
      </c>
      <c r="BQ29" s="87">
        <v>3.4</v>
      </c>
      <c r="BR29" s="87">
        <v>2.8</v>
      </c>
      <c r="BS29" s="87">
        <v>1.8</v>
      </c>
      <c r="BT29" s="87">
        <v>17.100000000000001</v>
      </c>
      <c r="BU29" s="87">
        <v>63.900000000000013</v>
      </c>
      <c r="BV29" s="87">
        <v>19.100000000000001</v>
      </c>
    </row>
    <row r="30" spans="1:74" s="26" customFormat="1" x14ac:dyDescent="0.25">
      <c r="A30" s="71" t="s">
        <v>58</v>
      </c>
      <c r="B30" s="71">
        <v>54055</v>
      </c>
      <c r="C30" s="71" t="s">
        <v>57</v>
      </c>
      <c r="D30" s="107">
        <v>420.36821579955307</v>
      </c>
      <c r="E30" s="110">
        <v>60963</v>
      </c>
      <c r="F30" s="72">
        <v>145.0228578391602</v>
      </c>
      <c r="G30" s="110">
        <v>25019</v>
      </c>
      <c r="H30" s="72">
        <v>2.39</v>
      </c>
      <c r="I30" s="110">
        <v>59796</v>
      </c>
      <c r="J30" s="110">
        <v>2468</v>
      </c>
      <c r="K30" s="110">
        <v>2181</v>
      </c>
      <c r="L30" s="110">
        <v>2220</v>
      </c>
      <c r="M30" s="110">
        <v>1709</v>
      </c>
      <c r="N30" s="110">
        <v>1721</v>
      </c>
      <c r="O30" s="110">
        <v>1567</v>
      </c>
      <c r="P30" s="110">
        <v>1150</v>
      </c>
      <c r="Q30" s="110">
        <v>1166</v>
      </c>
      <c r="R30" s="110">
        <v>1043</v>
      </c>
      <c r="S30" s="110">
        <v>2230</v>
      </c>
      <c r="T30" s="110">
        <v>2370</v>
      </c>
      <c r="U30" s="110">
        <v>2271</v>
      </c>
      <c r="V30" s="110">
        <v>1423</v>
      </c>
      <c r="W30" s="110">
        <v>563</v>
      </c>
      <c r="X30" s="110">
        <v>634</v>
      </c>
      <c r="Y30" s="110">
        <v>303</v>
      </c>
      <c r="Z30" s="72">
        <v>27.455134098085455</v>
      </c>
      <c r="AA30" s="72">
        <v>13.709580718653825</v>
      </c>
      <c r="AB30" s="72">
        <v>19.689036332387385</v>
      </c>
      <c r="AC30" s="72">
        <v>8.9132259482793081</v>
      </c>
      <c r="AD30" s="72">
        <v>30.23302290259403</v>
      </c>
      <c r="AE30" s="110">
        <v>21698</v>
      </c>
      <c r="AF30" s="110">
        <v>37763</v>
      </c>
      <c r="AG30" s="72">
        <v>56.684919461209482</v>
      </c>
      <c r="AH30" s="110">
        <v>25019</v>
      </c>
      <c r="AI30" s="110">
        <v>4981</v>
      </c>
      <c r="AJ30" s="110">
        <v>17959</v>
      </c>
      <c r="AK30" s="110">
        <v>7060</v>
      </c>
      <c r="AL30" s="110">
        <v>839</v>
      </c>
      <c r="AM30" s="110">
        <v>1065</v>
      </c>
      <c r="AN30" s="110">
        <v>4285</v>
      </c>
      <c r="AO30" s="110">
        <v>2296</v>
      </c>
      <c r="AP30" s="110">
        <v>1161</v>
      </c>
      <c r="AQ30" s="110">
        <v>1332</v>
      </c>
      <c r="AR30" s="110">
        <v>2184</v>
      </c>
      <c r="AS30" s="110">
        <v>795</v>
      </c>
      <c r="AT30" s="110">
        <v>288</v>
      </c>
      <c r="AU30" s="110">
        <v>3363</v>
      </c>
      <c r="AV30" s="110">
        <v>982</v>
      </c>
      <c r="AW30" s="110">
        <v>132</v>
      </c>
      <c r="AX30" s="110">
        <v>4918</v>
      </c>
      <c r="AY30" s="110">
        <v>190</v>
      </c>
      <c r="AZ30" s="110">
        <v>6</v>
      </c>
      <c r="BA30" s="72">
        <v>24.153643231144333</v>
      </c>
      <c r="BB30" s="87">
        <v>5.9</v>
      </c>
      <c r="BC30" s="87">
        <v>6.5</v>
      </c>
      <c r="BD30" s="87">
        <v>4.7</v>
      </c>
      <c r="BE30" s="87">
        <v>5.8</v>
      </c>
      <c r="BF30" s="87">
        <v>6.5</v>
      </c>
      <c r="BG30" s="87">
        <v>6.1</v>
      </c>
      <c r="BH30" s="87">
        <v>5.4</v>
      </c>
      <c r="BI30" s="87">
        <v>5.7</v>
      </c>
      <c r="BJ30" s="87">
        <v>6</v>
      </c>
      <c r="BK30" s="87">
        <v>6</v>
      </c>
      <c r="BL30" s="87">
        <v>6.5</v>
      </c>
      <c r="BM30" s="87">
        <v>7.1</v>
      </c>
      <c r="BN30" s="87">
        <v>7.7</v>
      </c>
      <c r="BO30" s="87">
        <v>6.7</v>
      </c>
      <c r="BP30" s="87">
        <v>4.8</v>
      </c>
      <c r="BQ30" s="87">
        <v>3.4</v>
      </c>
      <c r="BR30" s="87">
        <v>2.7</v>
      </c>
      <c r="BS30" s="87">
        <v>2.5</v>
      </c>
      <c r="BT30" s="87">
        <v>17.100000000000001</v>
      </c>
      <c r="BU30" s="87">
        <v>62.800000000000004</v>
      </c>
      <c r="BV30" s="87">
        <v>20.100000000000001</v>
      </c>
    </row>
    <row r="31" spans="1:74" x14ac:dyDescent="0.25">
      <c r="A31" s="71" t="s">
        <v>60</v>
      </c>
      <c r="B31" s="71">
        <v>54057</v>
      </c>
      <c r="C31" s="71" t="s">
        <v>59</v>
      </c>
      <c r="D31" s="107">
        <v>329.41557470817082</v>
      </c>
      <c r="E31" s="110">
        <v>27421</v>
      </c>
      <c r="F31" s="72">
        <v>83.241358652493147</v>
      </c>
      <c r="G31" s="110">
        <v>11274</v>
      </c>
      <c r="H31" s="72">
        <v>2.36</v>
      </c>
      <c r="I31" s="110">
        <v>26633</v>
      </c>
      <c r="J31" s="110">
        <v>1139</v>
      </c>
      <c r="K31" s="110">
        <v>645</v>
      </c>
      <c r="L31" s="110">
        <v>693</v>
      </c>
      <c r="M31" s="110">
        <v>997</v>
      </c>
      <c r="N31" s="110">
        <v>580</v>
      </c>
      <c r="O31" s="110">
        <v>679</v>
      </c>
      <c r="P31" s="110">
        <v>797</v>
      </c>
      <c r="Q31" s="110">
        <v>476</v>
      </c>
      <c r="R31" s="110">
        <v>428</v>
      </c>
      <c r="S31" s="110">
        <v>954</v>
      </c>
      <c r="T31" s="110">
        <v>1482</v>
      </c>
      <c r="U31" s="110">
        <v>1313</v>
      </c>
      <c r="V31" s="110">
        <v>703</v>
      </c>
      <c r="W31" s="110">
        <v>164</v>
      </c>
      <c r="X31" s="110">
        <v>166</v>
      </c>
      <c r="Y31" s="110">
        <v>58</v>
      </c>
      <c r="Z31" s="72">
        <v>21.97090651055526</v>
      </c>
      <c r="AA31" s="72">
        <v>13.987936845839984</v>
      </c>
      <c r="AB31" s="72">
        <v>21.110519780024838</v>
      </c>
      <c r="AC31" s="72">
        <v>8.4619478445981908</v>
      </c>
      <c r="AD31" s="72">
        <v>34.468689018981728</v>
      </c>
      <c r="AE31" s="110">
        <v>21888</v>
      </c>
      <c r="AF31" s="110">
        <v>40749</v>
      </c>
      <c r="AG31" s="72">
        <v>53.273017562533262</v>
      </c>
      <c r="AH31" s="110">
        <v>11274</v>
      </c>
      <c r="AI31" s="110">
        <v>1851</v>
      </c>
      <c r="AJ31" s="110">
        <v>7530</v>
      </c>
      <c r="AK31" s="110">
        <v>3744</v>
      </c>
      <c r="AL31" s="110">
        <v>234</v>
      </c>
      <c r="AM31" s="110">
        <v>339</v>
      </c>
      <c r="AN31" s="110">
        <v>1266</v>
      </c>
      <c r="AO31" s="110">
        <v>831</v>
      </c>
      <c r="AP31" s="110">
        <v>542</v>
      </c>
      <c r="AQ31" s="110">
        <v>748</v>
      </c>
      <c r="AR31" s="110">
        <v>1028</v>
      </c>
      <c r="AS31" s="110">
        <v>473</v>
      </c>
      <c r="AT31" s="110">
        <v>148</v>
      </c>
      <c r="AU31" s="110">
        <v>1908</v>
      </c>
      <c r="AV31" s="110">
        <v>382</v>
      </c>
      <c r="AW31" s="110">
        <v>60</v>
      </c>
      <c r="AX31" s="110">
        <v>2129</v>
      </c>
      <c r="AY31" s="110">
        <v>195</v>
      </c>
      <c r="AZ31" s="110">
        <v>70</v>
      </c>
      <c r="BA31" s="72">
        <v>20.329962746141565</v>
      </c>
      <c r="BB31" s="87">
        <v>5.2</v>
      </c>
      <c r="BC31" s="87">
        <v>4.5999999999999996</v>
      </c>
      <c r="BD31" s="87">
        <v>7</v>
      </c>
      <c r="BE31" s="87">
        <v>6.8</v>
      </c>
      <c r="BF31" s="87">
        <v>6.1</v>
      </c>
      <c r="BG31" s="87">
        <v>5.4</v>
      </c>
      <c r="BH31" s="87">
        <v>5.2</v>
      </c>
      <c r="BI31" s="87">
        <v>5.2</v>
      </c>
      <c r="BJ31" s="87">
        <v>6.1</v>
      </c>
      <c r="BK31" s="87">
        <v>7</v>
      </c>
      <c r="BL31" s="87">
        <v>7.2</v>
      </c>
      <c r="BM31" s="87">
        <v>7.2</v>
      </c>
      <c r="BN31" s="87">
        <v>7</v>
      </c>
      <c r="BO31" s="87">
        <v>6.8</v>
      </c>
      <c r="BP31" s="87">
        <v>5.0999999999999996</v>
      </c>
      <c r="BQ31" s="87">
        <v>3.5</v>
      </c>
      <c r="BR31" s="87">
        <v>2.2000000000000002</v>
      </c>
      <c r="BS31" s="87">
        <v>2.2999999999999998</v>
      </c>
      <c r="BT31" s="87">
        <v>16.8</v>
      </c>
      <c r="BU31" s="87">
        <v>63.2</v>
      </c>
      <c r="BV31" s="87">
        <v>19.899999999999999</v>
      </c>
    </row>
    <row r="32" spans="1:74" x14ac:dyDescent="0.25">
      <c r="A32" s="71" t="s">
        <v>62</v>
      </c>
      <c r="B32" s="71">
        <v>54059</v>
      </c>
      <c r="C32" s="71" t="s">
        <v>61</v>
      </c>
      <c r="D32" s="107">
        <v>423.76271025248752</v>
      </c>
      <c r="E32" s="110">
        <v>25150</v>
      </c>
      <c r="F32" s="72">
        <v>59.349252285589394</v>
      </c>
      <c r="G32" s="110">
        <v>10910</v>
      </c>
      <c r="H32" s="72">
        <v>2.2999999999999998</v>
      </c>
      <c r="I32" s="110">
        <v>25054</v>
      </c>
      <c r="J32" s="110">
        <v>1605</v>
      </c>
      <c r="K32" s="110">
        <v>1074</v>
      </c>
      <c r="L32" s="110">
        <v>1008</v>
      </c>
      <c r="M32" s="110">
        <v>981</v>
      </c>
      <c r="N32" s="110">
        <v>600</v>
      </c>
      <c r="O32" s="110">
        <v>699</v>
      </c>
      <c r="P32" s="110">
        <v>503</v>
      </c>
      <c r="Q32" s="110">
        <v>602</v>
      </c>
      <c r="R32" s="110">
        <v>371</v>
      </c>
      <c r="S32" s="110">
        <v>781</v>
      </c>
      <c r="T32" s="110">
        <v>730</v>
      </c>
      <c r="U32" s="110">
        <v>847</v>
      </c>
      <c r="V32" s="110">
        <v>613</v>
      </c>
      <c r="W32" s="110">
        <v>208</v>
      </c>
      <c r="X32" s="110">
        <v>113</v>
      </c>
      <c r="Y32" s="110">
        <v>175</v>
      </c>
      <c r="Z32" s="72">
        <v>33.794683776351967</v>
      </c>
      <c r="AA32" s="72">
        <v>14.491292392300641</v>
      </c>
      <c r="AB32" s="72">
        <v>19.935838680109992</v>
      </c>
      <c r="AC32" s="72">
        <v>7.158570119156737</v>
      </c>
      <c r="AD32" s="72">
        <v>24.619615032080659</v>
      </c>
      <c r="AE32" s="110">
        <v>19272</v>
      </c>
      <c r="AF32" s="110">
        <v>31227</v>
      </c>
      <c r="AG32" s="72">
        <v>64.821264894592119</v>
      </c>
      <c r="AH32" s="110">
        <v>10910</v>
      </c>
      <c r="AI32" s="110">
        <v>1883</v>
      </c>
      <c r="AJ32" s="110">
        <v>8055</v>
      </c>
      <c r="AK32" s="110">
        <v>2855</v>
      </c>
      <c r="AL32" s="110">
        <v>685</v>
      </c>
      <c r="AM32" s="110">
        <v>633</v>
      </c>
      <c r="AN32" s="110">
        <v>1808</v>
      </c>
      <c r="AO32" s="110">
        <v>1145</v>
      </c>
      <c r="AP32" s="110">
        <v>425</v>
      </c>
      <c r="AQ32" s="110">
        <v>530</v>
      </c>
      <c r="AR32" s="110">
        <v>929</v>
      </c>
      <c r="AS32" s="110">
        <v>314</v>
      </c>
      <c r="AT32" s="110">
        <v>128</v>
      </c>
      <c r="AU32" s="110">
        <v>1171</v>
      </c>
      <c r="AV32" s="110">
        <v>201</v>
      </c>
      <c r="AW32" s="110">
        <v>36</v>
      </c>
      <c r="AX32" s="110">
        <v>1754</v>
      </c>
      <c r="AY32" s="110">
        <v>75</v>
      </c>
      <c r="AZ32" s="110">
        <v>13</v>
      </c>
      <c r="BA32" s="72">
        <v>23.052245646196152</v>
      </c>
      <c r="BB32" s="87">
        <v>6.3</v>
      </c>
      <c r="BC32" s="87">
        <v>5.4</v>
      </c>
      <c r="BD32" s="87">
        <v>7</v>
      </c>
      <c r="BE32" s="87">
        <v>5.3</v>
      </c>
      <c r="BF32" s="87">
        <v>5.3</v>
      </c>
      <c r="BG32" s="87">
        <v>6.1</v>
      </c>
      <c r="BH32" s="87">
        <v>5.7</v>
      </c>
      <c r="BI32" s="87">
        <v>6.8</v>
      </c>
      <c r="BJ32" s="87">
        <v>6.1</v>
      </c>
      <c r="BK32" s="87">
        <v>6.6</v>
      </c>
      <c r="BL32" s="87">
        <v>7.3</v>
      </c>
      <c r="BM32" s="87">
        <v>7.7</v>
      </c>
      <c r="BN32" s="87">
        <v>7.9</v>
      </c>
      <c r="BO32" s="87">
        <v>5.7</v>
      </c>
      <c r="BP32" s="87">
        <v>4.5999999999999996</v>
      </c>
      <c r="BQ32" s="87">
        <v>3.4</v>
      </c>
      <c r="BR32" s="87">
        <v>1.9</v>
      </c>
      <c r="BS32" s="87">
        <v>1</v>
      </c>
      <c r="BT32" s="87">
        <v>18.7</v>
      </c>
      <c r="BU32" s="87">
        <v>64.8</v>
      </c>
      <c r="BV32" s="87">
        <v>16.600000000000001</v>
      </c>
    </row>
    <row r="33" spans="1:74" x14ac:dyDescent="0.25">
      <c r="A33" s="71" t="s">
        <v>64</v>
      </c>
      <c r="B33" s="71">
        <v>54061</v>
      </c>
      <c r="C33" s="71" t="s">
        <v>63</v>
      </c>
      <c r="D33" s="107">
        <v>365.66581310538135</v>
      </c>
      <c r="E33" s="110">
        <v>103715</v>
      </c>
      <c r="F33" s="72">
        <v>283.63329653163487</v>
      </c>
      <c r="G33" s="110">
        <v>38410</v>
      </c>
      <c r="H33" s="72">
        <v>2.54</v>
      </c>
      <c r="I33" s="110">
        <v>97528</v>
      </c>
      <c r="J33" s="110">
        <v>4816</v>
      </c>
      <c r="K33" s="110">
        <v>2111</v>
      </c>
      <c r="L33" s="110">
        <v>1945</v>
      </c>
      <c r="M33" s="110">
        <v>1979</v>
      </c>
      <c r="N33" s="110">
        <v>1910</v>
      </c>
      <c r="O33" s="110">
        <v>1733</v>
      </c>
      <c r="P33" s="110">
        <v>1666</v>
      </c>
      <c r="Q33" s="110">
        <v>1684</v>
      </c>
      <c r="R33" s="110">
        <v>1456</v>
      </c>
      <c r="S33" s="110">
        <v>3081</v>
      </c>
      <c r="T33" s="110">
        <v>3519</v>
      </c>
      <c r="U33" s="110">
        <v>3856</v>
      </c>
      <c r="V33" s="110">
        <v>2821</v>
      </c>
      <c r="W33" s="110">
        <v>1838</v>
      </c>
      <c r="X33" s="110">
        <v>1863</v>
      </c>
      <c r="Y33" s="110">
        <v>2132</v>
      </c>
      <c r="Z33" s="72">
        <v>23.098151523040876</v>
      </c>
      <c r="AA33" s="72">
        <v>10.124967456391564</v>
      </c>
      <c r="AB33" s="72">
        <v>17.024212444675864</v>
      </c>
      <c r="AC33" s="72">
        <v>8.0213486071335591</v>
      </c>
      <c r="AD33" s="72">
        <v>41.731319968758136</v>
      </c>
      <c r="AE33" s="110">
        <v>29285</v>
      </c>
      <c r="AF33" s="110">
        <v>49624</v>
      </c>
      <c r="AG33" s="72">
        <v>46.45665191356418</v>
      </c>
      <c r="AH33" s="110">
        <v>38410</v>
      </c>
      <c r="AI33" s="110">
        <v>6406</v>
      </c>
      <c r="AJ33" s="110">
        <v>22149</v>
      </c>
      <c r="AK33" s="110">
        <v>16261</v>
      </c>
      <c r="AL33" s="110">
        <v>466</v>
      </c>
      <c r="AM33" s="110">
        <v>612</v>
      </c>
      <c r="AN33" s="110">
        <v>6301</v>
      </c>
      <c r="AO33" s="110">
        <v>1810</v>
      </c>
      <c r="AP33" s="110">
        <v>1086</v>
      </c>
      <c r="AQ33" s="110">
        <v>2513</v>
      </c>
      <c r="AR33" s="110">
        <v>2054</v>
      </c>
      <c r="AS33" s="110">
        <v>1789</v>
      </c>
      <c r="AT33" s="110">
        <v>833</v>
      </c>
      <c r="AU33" s="110">
        <v>4239</v>
      </c>
      <c r="AV33" s="110">
        <v>1442</v>
      </c>
      <c r="AW33" s="110">
        <v>760</v>
      </c>
      <c r="AX33" s="110">
        <v>10853</v>
      </c>
      <c r="AY33" s="110">
        <v>1404</v>
      </c>
      <c r="AZ33" s="110">
        <v>182</v>
      </c>
      <c r="BA33" s="72">
        <v>27.56834157771414</v>
      </c>
      <c r="BB33" s="87">
        <v>5</v>
      </c>
      <c r="BC33" s="87">
        <v>4.5999999999999996</v>
      </c>
      <c r="BD33" s="87">
        <v>4.2</v>
      </c>
      <c r="BE33" s="87">
        <v>8.3000000000000007</v>
      </c>
      <c r="BF33" s="87">
        <v>16.5</v>
      </c>
      <c r="BG33" s="87">
        <v>9.6</v>
      </c>
      <c r="BH33" s="87">
        <v>7.5</v>
      </c>
      <c r="BI33" s="87">
        <v>5.9</v>
      </c>
      <c r="BJ33" s="87">
        <v>5.5</v>
      </c>
      <c r="BK33" s="87">
        <v>5.2</v>
      </c>
      <c r="BL33" s="87">
        <v>5.5</v>
      </c>
      <c r="BM33" s="87">
        <v>5.9</v>
      </c>
      <c r="BN33" s="87">
        <v>4.8</v>
      </c>
      <c r="BO33" s="87">
        <v>4.2</v>
      </c>
      <c r="BP33" s="87">
        <v>2.5</v>
      </c>
      <c r="BQ33" s="87">
        <v>2</v>
      </c>
      <c r="BR33" s="87">
        <v>1.3</v>
      </c>
      <c r="BS33" s="87">
        <v>1.3</v>
      </c>
      <c r="BT33" s="87">
        <v>13.8</v>
      </c>
      <c r="BU33" s="87">
        <v>74.7</v>
      </c>
      <c r="BV33" s="87">
        <v>11.3</v>
      </c>
    </row>
    <row r="34" spans="1:74" x14ac:dyDescent="0.25">
      <c r="A34" s="71" t="s">
        <v>66</v>
      </c>
      <c r="B34" s="71">
        <v>54063</v>
      </c>
      <c r="C34" s="71" t="s">
        <v>65</v>
      </c>
      <c r="D34" s="107">
        <v>473.10657764773742</v>
      </c>
      <c r="E34" s="110">
        <v>13517</v>
      </c>
      <c r="F34" s="72">
        <v>28.570729384499064</v>
      </c>
      <c r="G34" s="110">
        <v>5815</v>
      </c>
      <c r="H34" s="72">
        <v>2.2999999999999998</v>
      </c>
      <c r="I34" s="110">
        <v>13403</v>
      </c>
      <c r="J34" s="110">
        <v>468</v>
      </c>
      <c r="K34" s="110">
        <v>315</v>
      </c>
      <c r="L34" s="110">
        <v>509</v>
      </c>
      <c r="M34" s="110">
        <v>505</v>
      </c>
      <c r="N34" s="110">
        <v>543</v>
      </c>
      <c r="O34" s="110">
        <v>420</v>
      </c>
      <c r="P34" s="110">
        <v>289</v>
      </c>
      <c r="Q34" s="110">
        <v>299</v>
      </c>
      <c r="R34" s="110">
        <v>313</v>
      </c>
      <c r="S34" s="110">
        <v>477</v>
      </c>
      <c r="T34" s="110">
        <v>481</v>
      </c>
      <c r="U34" s="110">
        <v>643</v>
      </c>
      <c r="V34" s="110">
        <v>170</v>
      </c>
      <c r="W34" s="110">
        <v>135</v>
      </c>
      <c r="X34" s="110">
        <v>127</v>
      </c>
      <c r="Y34" s="110">
        <v>121</v>
      </c>
      <c r="Z34" s="72">
        <v>22.218400687876183</v>
      </c>
      <c r="AA34" s="72">
        <v>18.022355975924334</v>
      </c>
      <c r="AB34" s="72">
        <v>22.717110920034393</v>
      </c>
      <c r="AC34" s="72">
        <v>8.202923473774721</v>
      </c>
      <c r="AD34" s="72">
        <v>28.839208942390371</v>
      </c>
      <c r="AE34" s="110">
        <v>22830</v>
      </c>
      <c r="AF34" s="110">
        <v>36684</v>
      </c>
      <c r="AG34" s="72">
        <v>57.575236457437661</v>
      </c>
      <c r="AH34" s="110">
        <v>5815</v>
      </c>
      <c r="AI34" s="110">
        <v>1815</v>
      </c>
      <c r="AJ34" s="110">
        <v>4672</v>
      </c>
      <c r="AK34" s="110">
        <v>1143</v>
      </c>
      <c r="AL34" s="110">
        <v>336</v>
      </c>
      <c r="AM34" s="110">
        <v>221</v>
      </c>
      <c r="AN34" s="110">
        <v>545</v>
      </c>
      <c r="AO34" s="110">
        <v>786</v>
      </c>
      <c r="AP34" s="110">
        <v>308</v>
      </c>
      <c r="AQ34" s="110">
        <v>273</v>
      </c>
      <c r="AR34" s="110">
        <v>597</v>
      </c>
      <c r="AS34" s="110">
        <v>118</v>
      </c>
      <c r="AT34" s="110">
        <v>91</v>
      </c>
      <c r="AU34" s="110">
        <v>750</v>
      </c>
      <c r="AV34" s="110">
        <v>146</v>
      </c>
      <c r="AW34" s="110">
        <v>49</v>
      </c>
      <c r="AX34" s="110">
        <v>1101</v>
      </c>
      <c r="AY34" s="110">
        <v>82</v>
      </c>
      <c r="AZ34" s="110">
        <v>13</v>
      </c>
      <c r="BA34" s="72">
        <v>16.698194325021497</v>
      </c>
      <c r="BB34" s="87">
        <v>4.8</v>
      </c>
      <c r="BC34" s="87">
        <v>5.8</v>
      </c>
      <c r="BD34" s="87">
        <v>5.9</v>
      </c>
      <c r="BE34" s="87">
        <v>4.3</v>
      </c>
      <c r="BF34" s="87">
        <v>5.4</v>
      </c>
      <c r="BG34" s="87">
        <v>4.8</v>
      </c>
      <c r="BH34" s="87">
        <v>4.8</v>
      </c>
      <c r="BI34" s="87">
        <v>4.4000000000000004</v>
      </c>
      <c r="BJ34" s="87">
        <v>6.8</v>
      </c>
      <c r="BK34" s="87">
        <v>6.4</v>
      </c>
      <c r="BL34" s="87">
        <v>7.3</v>
      </c>
      <c r="BM34" s="87">
        <v>7.5</v>
      </c>
      <c r="BN34" s="87">
        <v>7.3</v>
      </c>
      <c r="BO34" s="87">
        <v>8.9</v>
      </c>
      <c r="BP34" s="87">
        <v>6.2</v>
      </c>
      <c r="BQ34" s="87">
        <v>4.2</v>
      </c>
      <c r="BR34" s="87">
        <v>1.9</v>
      </c>
      <c r="BS34" s="87">
        <v>3.3</v>
      </c>
      <c r="BT34" s="87">
        <v>16.5</v>
      </c>
      <c r="BU34" s="87">
        <v>59</v>
      </c>
      <c r="BV34" s="87">
        <v>24.5</v>
      </c>
    </row>
    <row r="35" spans="1:74" x14ac:dyDescent="0.25">
      <c r="A35" s="71" t="s">
        <v>68</v>
      </c>
      <c r="B35" s="71">
        <v>54065</v>
      </c>
      <c r="C35" s="71" t="s">
        <v>67</v>
      </c>
      <c r="D35" s="107">
        <v>229.89969218044934</v>
      </c>
      <c r="E35" s="110">
        <v>17510</v>
      </c>
      <c r="F35" s="72">
        <v>76.163651346937513</v>
      </c>
      <c r="G35" s="110">
        <v>7118</v>
      </c>
      <c r="H35" s="72">
        <v>2.44</v>
      </c>
      <c r="I35" s="110">
        <v>17378</v>
      </c>
      <c r="J35" s="110">
        <v>589</v>
      </c>
      <c r="K35" s="110">
        <v>199</v>
      </c>
      <c r="L35" s="110">
        <v>258</v>
      </c>
      <c r="M35" s="110">
        <v>665</v>
      </c>
      <c r="N35" s="110">
        <v>512</v>
      </c>
      <c r="O35" s="110">
        <v>586</v>
      </c>
      <c r="P35" s="110">
        <v>320</v>
      </c>
      <c r="Q35" s="110">
        <v>268</v>
      </c>
      <c r="R35" s="110">
        <v>548</v>
      </c>
      <c r="S35" s="110">
        <v>436</v>
      </c>
      <c r="T35" s="110">
        <v>837</v>
      </c>
      <c r="U35" s="110">
        <v>826</v>
      </c>
      <c r="V35" s="110">
        <v>571</v>
      </c>
      <c r="W35" s="110">
        <v>222</v>
      </c>
      <c r="X35" s="110">
        <v>185</v>
      </c>
      <c r="Y35" s="110">
        <v>96</v>
      </c>
      <c r="Z35" s="72">
        <v>14.695139084012363</v>
      </c>
      <c r="AA35" s="72">
        <v>16.535543692048329</v>
      </c>
      <c r="AB35" s="72">
        <v>24.192188817083451</v>
      </c>
      <c r="AC35" s="72">
        <v>6.1253161000280976</v>
      </c>
      <c r="AD35" s="72">
        <v>38.451812306827762</v>
      </c>
      <c r="AE35" s="110">
        <v>24026</v>
      </c>
      <c r="AF35" s="110">
        <v>46346</v>
      </c>
      <c r="AG35" s="72">
        <v>47.724079797695985</v>
      </c>
      <c r="AH35" s="110">
        <v>7118</v>
      </c>
      <c r="AI35" s="110">
        <v>2783</v>
      </c>
      <c r="AJ35" s="110">
        <v>5776</v>
      </c>
      <c r="AK35" s="110">
        <v>1342</v>
      </c>
      <c r="AL35" s="110">
        <v>115</v>
      </c>
      <c r="AM35" s="110">
        <v>145</v>
      </c>
      <c r="AN35" s="110">
        <v>601</v>
      </c>
      <c r="AO35" s="110">
        <v>543</v>
      </c>
      <c r="AP35" s="110">
        <v>325</v>
      </c>
      <c r="AQ35" s="110">
        <v>828</v>
      </c>
      <c r="AR35" s="110">
        <v>539</v>
      </c>
      <c r="AS35" s="110">
        <v>230</v>
      </c>
      <c r="AT35" s="110">
        <v>334</v>
      </c>
      <c r="AU35" s="110">
        <v>768</v>
      </c>
      <c r="AV35" s="110">
        <v>404</v>
      </c>
      <c r="AW35" s="110">
        <v>74</v>
      </c>
      <c r="AX35" s="110">
        <v>1586</v>
      </c>
      <c r="AY35" s="110">
        <v>256</v>
      </c>
      <c r="AZ35" s="110">
        <v>44</v>
      </c>
      <c r="BA35" s="72">
        <v>26.42596234897443</v>
      </c>
      <c r="BB35" s="87">
        <v>4.5</v>
      </c>
      <c r="BC35" s="87">
        <v>5.3</v>
      </c>
      <c r="BD35" s="87">
        <v>5.5</v>
      </c>
      <c r="BE35" s="87">
        <v>6</v>
      </c>
      <c r="BF35" s="87">
        <v>4.7</v>
      </c>
      <c r="BG35" s="87">
        <v>5</v>
      </c>
      <c r="BH35" s="87">
        <v>4.5</v>
      </c>
      <c r="BI35" s="87">
        <v>5.8</v>
      </c>
      <c r="BJ35" s="87">
        <v>5.6</v>
      </c>
      <c r="BK35" s="87">
        <v>7.2</v>
      </c>
      <c r="BL35" s="87">
        <v>8.3000000000000007</v>
      </c>
      <c r="BM35" s="87">
        <v>8.4</v>
      </c>
      <c r="BN35" s="87">
        <v>8</v>
      </c>
      <c r="BO35" s="87">
        <v>8.1999999999999993</v>
      </c>
      <c r="BP35" s="87">
        <v>4.5999999999999996</v>
      </c>
      <c r="BQ35" s="87">
        <v>4.0999999999999996</v>
      </c>
      <c r="BR35" s="87">
        <v>3.2</v>
      </c>
      <c r="BS35" s="87">
        <v>1.2</v>
      </c>
      <c r="BT35" s="87">
        <v>15.3</v>
      </c>
      <c r="BU35" s="87">
        <v>63.500000000000007</v>
      </c>
      <c r="BV35" s="87">
        <v>21.299999999999997</v>
      </c>
    </row>
    <row r="36" spans="1:74" x14ac:dyDescent="0.25">
      <c r="A36" s="71" t="s">
        <v>70</v>
      </c>
      <c r="B36" s="71">
        <v>54067</v>
      </c>
      <c r="C36" s="71" t="s">
        <v>69</v>
      </c>
      <c r="D36" s="107">
        <v>653.88756833800983</v>
      </c>
      <c r="E36" s="110">
        <v>25496</v>
      </c>
      <c r="F36" s="72">
        <v>38.991412644230785</v>
      </c>
      <c r="G36" s="110">
        <v>10671</v>
      </c>
      <c r="H36" s="72">
        <v>2.38</v>
      </c>
      <c r="I36" s="110">
        <v>25348</v>
      </c>
      <c r="J36" s="110">
        <v>1104</v>
      </c>
      <c r="K36" s="110">
        <v>626</v>
      </c>
      <c r="L36" s="110">
        <v>669</v>
      </c>
      <c r="M36" s="110">
        <v>1040</v>
      </c>
      <c r="N36" s="110">
        <v>695</v>
      </c>
      <c r="O36" s="110">
        <v>649</v>
      </c>
      <c r="P36" s="110">
        <v>734</v>
      </c>
      <c r="Q36" s="110">
        <v>607</v>
      </c>
      <c r="R36" s="110">
        <v>420</v>
      </c>
      <c r="S36" s="110">
        <v>915</v>
      </c>
      <c r="T36" s="110">
        <v>933</v>
      </c>
      <c r="U36" s="110">
        <v>950</v>
      </c>
      <c r="V36" s="110">
        <v>606</v>
      </c>
      <c r="W36" s="110">
        <v>203</v>
      </c>
      <c r="X36" s="110">
        <v>288</v>
      </c>
      <c r="Y36" s="110">
        <v>232</v>
      </c>
      <c r="Z36" s="72">
        <v>22.481491893918097</v>
      </c>
      <c r="AA36" s="72">
        <v>16.259019773217133</v>
      </c>
      <c r="AB36" s="72">
        <v>22.58457501639959</v>
      </c>
      <c r="AC36" s="72">
        <v>8.5746415518695525</v>
      </c>
      <c r="AD36" s="72">
        <v>30.100271764595632</v>
      </c>
      <c r="AE36" s="110">
        <v>22101</v>
      </c>
      <c r="AF36" s="110">
        <v>39037</v>
      </c>
      <c r="AG36" s="72">
        <v>57.389185643332397</v>
      </c>
      <c r="AH36" s="110">
        <v>10671</v>
      </c>
      <c r="AI36" s="110">
        <v>2472</v>
      </c>
      <c r="AJ36" s="110">
        <v>8474</v>
      </c>
      <c r="AK36" s="110">
        <v>2197</v>
      </c>
      <c r="AL36" s="110">
        <v>275</v>
      </c>
      <c r="AM36" s="110">
        <v>513</v>
      </c>
      <c r="AN36" s="110">
        <v>1167</v>
      </c>
      <c r="AO36" s="110">
        <v>1297</v>
      </c>
      <c r="AP36" s="110">
        <v>488</v>
      </c>
      <c r="AQ36" s="110">
        <v>407</v>
      </c>
      <c r="AR36" s="110">
        <v>1122</v>
      </c>
      <c r="AS36" s="110">
        <v>430</v>
      </c>
      <c r="AT36" s="110">
        <v>167</v>
      </c>
      <c r="AU36" s="110">
        <v>1407</v>
      </c>
      <c r="AV36" s="110">
        <v>266</v>
      </c>
      <c r="AW36" s="110">
        <v>83</v>
      </c>
      <c r="AX36" s="110">
        <v>2069</v>
      </c>
      <c r="AY36" s="110">
        <v>181</v>
      </c>
      <c r="AZ36" s="110">
        <v>0</v>
      </c>
      <c r="BA36" s="72">
        <v>17.093055946021927</v>
      </c>
      <c r="BB36" s="87">
        <v>5.3</v>
      </c>
      <c r="BC36" s="87">
        <v>5.6</v>
      </c>
      <c r="BD36" s="87">
        <v>6</v>
      </c>
      <c r="BE36" s="87">
        <v>5</v>
      </c>
      <c r="BF36" s="87">
        <v>5.3</v>
      </c>
      <c r="BG36" s="87">
        <v>5.5</v>
      </c>
      <c r="BH36" s="87">
        <v>5.3</v>
      </c>
      <c r="BI36" s="87">
        <v>6</v>
      </c>
      <c r="BJ36" s="87">
        <v>6.2</v>
      </c>
      <c r="BK36" s="87">
        <v>6.5</v>
      </c>
      <c r="BL36" s="87">
        <v>7.1</v>
      </c>
      <c r="BM36" s="87">
        <v>7.2</v>
      </c>
      <c r="BN36" s="87">
        <v>8.5</v>
      </c>
      <c r="BO36" s="87">
        <v>7.6</v>
      </c>
      <c r="BP36" s="87">
        <v>4.7</v>
      </c>
      <c r="BQ36" s="87">
        <v>3.6</v>
      </c>
      <c r="BR36" s="87">
        <v>2.8</v>
      </c>
      <c r="BS36" s="87">
        <v>1.9</v>
      </c>
      <c r="BT36" s="87">
        <v>16.899999999999999</v>
      </c>
      <c r="BU36" s="87">
        <v>62.600000000000009</v>
      </c>
      <c r="BV36" s="87">
        <v>20.599999999999998</v>
      </c>
    </row>
    <row r="37" spans="1:74" s="19" customFormat="1" x14ac:dyDescent="0.25">
      <c r="A37" s="71" t="s">
        <v>72</v>
      </c>
      <c r="B37" s="71">
        <v>54069</v>
      </c>
      <c r="C37" s="71" t="s">
        <v>71</v>
      </c>
      <c r="D37" s="107">
        <v>108.85969227336166</v>
      </c>
      <c r="E37" s="110">
        <v>42906</v>
      </c>
      <c r="F37" s="72">
        <v>394.14037559703121</v>
      </c>
      <c r="G37" s="110">
        <v>17846</v>
      </c>
      <c r="H37" s="72">
        <v>2.27</v>
      </c>
      <c r="I37" s="110">
        <v>40444</v>
      </c>
      <c r="J37" s="110">
        <v>1688</v>
      </c>
      <c r="K37" s="110">
        <v>1181</v>
      </c>
      <c r="L37" s="110">
        <v>1065</v>
      </c>
      <c r="M37" s="110">
        <v>930</v>
      </c>
      <c r="N37" s="110">
        <v>1002</v>
      </c>
      <c r="O37" s="110">
        <v>986</v>
      </c>
      <c r="P37" s="110">
        <v>903</v>
      </c>
      <c r="Q37" s="110">
        <v>1057</v>
      </c>
      <c r="R37" s="110">
        <v>715</v>
      </c>
      <c r="S37" s="110">
        <v>1046</v>
      </c>
      <c r="T37" s="110">
        <v>1741</v>
      </c>
      <c r="U37" s="110">
        <v>1855</v>
      </c>
      <c r="V37" s="110">
        <v>1396</v>
      </c>
      <c r="W37" s="110">
        <v>875</v>
      </c>
      <c r="X37" s="110">
        <v>790</v>
      </c>
      <c r="Y37" s="110">
        <v>616</v>
      </c>
      <c r="Z37" s="72">
        <v>22.04415555306511</v>
      </c>
      <c r="AA37" s="72">
        <v>10.825955396167208</v>
      </c>
      <c r="AB37" s="72">
        <v>20.514400986215399</v>
      </c>
      <c r="AC37" s="72">
        <v>5.8612574246329707</v>
      </c>
      <c r="AD37" s="72">
        <v>40.754230639919307</v>
      </c>
      <c r="AE37" s="110">
        <v>29769</v>
      </c>
      <c r="AF37" s="110">
        <v>45777</v>
      </c>
      <c r="AG37" s="72">
        <v>49.378011879412753</v>
      </c>
      <c r="AH37" s="110">
        <v>17846</v>
      </c>
      <c r="AI37" s="110">
        <v>3129</v>
      </c>
      <c r="AJ37" s="110">
        <v>12382</v>
      </c>
      <c r="AK37" s="110">
        <v>5464</v>
      </c>
      <c r="AL37" s="110">
        <v>481</v>
      </c>
      <c r="AM37" s="110">
        <v>624</v>
      </c>
      <c r="AN37" s="110">
        <v>2465</v>
      </c>
      <c r="AO37" s="110">
        <v>1135</v>
      </c>
      <c r="AP37" s="110">
        <v>602</v>
      </c>
      <c r="AQ37" s="110">
        <v>1112</v>
      </c>
      <c r="AR37" s="110">
        <v>1523</v>
      </c>
      <c r="AS37" s="110">
        <v>835</v>
      </c>
      <c r="AT37" s="110">
        <v>283</v>
      </c>
      <c r="AU37" s="110">
        <v>2324</v>
      </c>
      <c r="AV37" s="110">
        <v>341</v>
      </c>
      <c r="AW37" s="110">
        <v>56</v>
      </c>
      <c r="AX37" s="110">
        <v>5103</v>
      </c>
      <c r="AY37" s="110">
        <v>264</v>
      </c>
      <c r="AZ37" s="110">
        <v>53</v>
      </c>
      <c r="BA37" s="72">
        <v>22.240277933430459</v>
      </c>
      <c r="BB37" s="87">
        <v>5.2</v>
      </c>
      <c r="BC37" s="87">
        <v>5.2</v>
      </c>
      <c r="BD37" s="87">
        <v>5.3</v>
      </c>
      <c r="BE37" s="87">
        <v>7</v>
      </c>
      <c r="BF37" s="87">
        <v>7</v>
      </c>
      <c r="BG37" s="87">
        <v>5.6</v>
      </c>
      <c r="BH37" s="87">
        <v>5.4</v>
      </c>
      <c r="BI37" s="87">
        <v>5.7</v>
      </c>
      <c r="BJ37" s="87">
        <v>5.4</v>
      </c>
      <c r="BK37" s="87">
        <v>5.8</v>
      </c>
      <c r="BL37" s="87">
        <v>6.6</v>
      </c>
      <c r="BM37" s="87">
        <v>7.7</v>
      </c>
      <c r="BN37" s="87">
        <v>7.9</v>
      </c>
      <c r="BO37" s="87">
        <v>6.5</v>
      </c>
      <c r="BP37" s="87">
        <v>4.3</v>
      </c>
      <c r="BQ37" s="87">
        <v>3.6</v>
      </c>
      <c r="BR37" s="87">
        <v>2.8</v>
      </c>
      <c r="BS37" s="87">
        <v>3.1</v>
      </c>
      <c r="BT37" s="87">
        <v>15.7</v>
      </c>
      <c r="BU37" s="87">
        <v>64.100000000000009</v>
      </c>
      <c r="BV37" s="87">
        <v>20.3</v>
      </c>
    </row>
    <row r="38" spans="1:74" s="26" customFormat="1" x14ac:dyDescent="0.25">
      <c r="A38" s="71" t="s">
        <v>74</v>
      </c>
      <c r="B38" s="71">
        <v>54071</v>
      </c>
      <c r="C38" s="71" t="s">
        <v>73</v>
      </c>
      <c r="D38" s="107">
        <v>697.89172585948165</v>
      </c>
      <c r="E38" s="110">
        <v>7138</v>
      </c>
      <c r="F38" s="72">
        <v>10.227947596325587</v>
      </c>
      <c r="G38" s="110">
        <v>3032</v>
      </c>
      <c r="H38" s="72">
        <v>2.2999999999999998</v>
      </c>
      <c r="I38" s="110">
        <v>6976</v>
      </c>
      <c r="J38" s="110">
        <v>298</v>
      </c>
      <c r="K38" s="110">
        <v>134</v>
      </c>
      <c r="L38" s="110">
        <v>315</v>
      </c>
      <c r="M38" s="110">
        <v>264</v>
      </c>
      <c r="N38" s="110">
        <v>159</v>
      </c>
      <c r="O38" s="110">
        <v>184</v>
      </c>
      <c r="P38" s="110">
        <v>180</v>
      </c>
      <c r="Q38" s="110">
        <v>192</v>
      </c>
      <c r="R38" s="110">
        <v>187</v>
      </c>
      <c r="S38" s="110">
        <v>260</v>
      </c>
      <c r="T38" s="110">
        <v>214</v>
      </c>
      <c r="U38" s="110">
        <v>247</v>
      </c>
      <c r="V38" s="110">
        <v>185</v>
      </c>
      <c r="W38" s="110">
        <v>67</v>
      </c>
      <c r="X38" s="110">
        <v>65</v>
      </c>
      <c r="Y38" s="110">
        <v>81</v>
      </c>
      <c r="Z38" s="72">
        <v>24.637203166226911</v>
      </c>
      <c r="AA38" s="72">
        <v>13.951187335092349</v>
      </c>
      <c r="AB38" s="72">
        <v>24.505277044854882</v>
      </c>
      <c r="AC38" s="72">
        <v>8.5751978891820588</v>
      </c>
      <c r="AD38" s="72">
        <v>28.331134564643801</v>
      </c>
      <c r="AE38" s="110">
        <v>23697</v>
      </c>
      <c r="AF38" s="110">
        <v>39554</v>
      </c>
      <c r="AG38" s="72">
        <v>56.926121372031659</v>
      </c>
      <c r="AH38" s="110">
        <v>3032</v>
      </c>
      <c r="AI38" s="110">
        <v>2164</v>
      </c>
      <c r="AJ38" s="110">
        <v>2421</v>
      </c>
      <c r="AK38" s="110">
        <v>611</v>
      </c>
      <c r="AL38" s="110">
        <v>184</v>
      </c>
      <c r="AM38" s="110">
        <v>117</v>
      </c>
      <c r="AN38" s="110">
        <v>365</v>
      </c>
      <c r="AO38" s="110">
        <v>312</v>
      </c>
      <c r="AP38" s="110">
        <v>91</v>
      </c>
      <c r="AQ38" s="110">
        <v>172</v>
      </c>
      <c r="AR38" s="110">
        <v>406</v>
      </c>
      <c r="AS38" s="110">
        <v>40</v>
      </c>
      <c r="AT38" s="110">
        <v>77</v>
      </c>
      <c r="AU38" s="110">
        <v>389</v>
      </c>
      <c r="AV38" s="110">
        <v>73</v>
      </c>
      <c r="AW38" s="110">
        <v>0</v>
      </c>
      <c r="AX38" s="110">
        <v>589</v>
      </c>
      <c r="AY38" s="110">
        <v>43</v>
      </c>
      <c r="AZ38" s="110">
        <v>6</v>
      </c>
      <c r="BA38" s="72">
        <v>20.448548812664907</v>
      </c>
      <c r="BB38" s="87">
        <v>4.4000000000000004</v>
      </c>
      <c r="BC38" s="87">
        <v>4.8</v>
      </c>
      <c r="BD38" s="87">
        <v>5.3</v>
      </c>
      <c r="BE38" s="87">
        <v>5</v>
      </c>
      <c r="BF38" s="87">
        <v>5.6</v>
      </c>
      <c r="BG38" s="87">
        <v>4.5</v>
      </c>
      <c r="BH38" s="87">
        <v>4.3</v>
      </c>
      <c r="BI38" s="87">
        <v>3.7</v>
      </c>
      <c r="BJ38" s="87">
        <v>6.1</v>
      </c>
      <c r="BK38" s="87">
        <v>6.5</v>
      </c>
      <c r="BL38" s="87">
        <v>7.5</v>
      </c>
      <c r="BM38" s="87">
        <v>10</v>
      </c>
      <c r="BN38" s="87">
        <v>7.3</v>
      </c>
      <c r="BO38" s="87">
        <v>7.4</v>
      </c>
      <c r="BP38" s="87">
        <v>5.6</v>
      </c>
      <c r="BQ38" s="87">
        <v>4.8</v>
      </c>
      <c r="BR38" s="87">
        <v>3</v>
      </c>
      <c r="BS38" s="87">
        <v>4.2</v>
      </c>
      <c r="BT38" s="87">
        <v>14.5</v>
      </c>
      <c r="BU38" s="87">
        <v>60.499999999999993</v>
      </c>
      <c r="BV38" s="87">
        <v>25</v>
      </c>
    </row>
    <row r="39" spans="1:74" x14ac:dyDescent="0.25">
      <c r="A39" s="71" t="s">
        <v>76</v>
      </c>
      <c r="B39" s="71">
        <v>54073</v>
      </c>
      <c r="C39" s="71" t="s">
        <v>75</v>
      </c>
      <c r="D39" s="107">
        <v>134.45170650347009</v>
      </c>
      <c r="E39" s="110">
        <v>7527</v>
      </c>
      <c r="F39" s="72">
        <v>55.982926477811077</v>
      </c>
      <c r="G39" s="110">
        <v>2868</v>
      </c>
      <c r="H39" s="72">
        <v>2.4300000000000002</v>
      </c>
      <c r="I39" s="110">
        <v>6965</v>
      </c>
      <c r="J39" s="110">
        <v>188</v>
      </c>
      <c r="K39" s="110">
        <v>154</v>
      </c>
      <c r="L39" s="110">
        <v>164</v>
      </c>
      <c r="M39" s="110">
        <v>138</v>
      </c>
      <c r="N39" s="110">
        <v>222</v>
      </c>
      <c r="O39" s="110">
        <v>221</v>
      </c>
      <c r="P39" s="110">
        <v>149</v>
      </c>
      <c r="Q39" s="110">
        <v>196</v>
      </c>
      <c r="R39" s="110">
        <v>57</v>
      </c>
      <c r="S39" s="110">
        <v>204</v>
      </c>
      <c r="T39" s="110">
        <v>347</v>
      </c>
      <c r="U39" s="110">
        <v>294</v>
      </c>
      <c r="V39" s="110">
        <v>176</v>
      </c>
      <c r="W39" s="110">
        <v>142</v>
      </c>
      <c r="X39" s="110">
        <v>165</v>
      </c>
      <c r="Y39" s="110">
        <v>51</v>
      </c>
      <c r="Z39" s="72">
        <v>17.642956764295675</v>
      </c>
      <c r="AA39" s="72">
        <v>12.552301255230125</v>
      </c>
      <c r="AB39" s="72">
        <v>21.722454672245465</v>
      </c>
      <c r="AC39" s="72">
        <v>7.1129707112970717</v>
      </c>
      <c r="AD39" s="72">
        <v>40.969316596931662</v>
      </c>
      <c r="AE39" s="110">
        <v>24605</v>
      </c>
      <c r="AF39" s="110">
        <v>45152</v>
      </c>
      <c r="AG39" s="72">
        <v>49.930264993026505</v>
      </c>
      <c r="AH39" s="110">
        <v>2868</v>
      </c>
      <c r="AI39" s="110">
        <v>526</v>
      </c>
      <c r="AJ39" s="110">
        <v>2340</v>
      </c>
      <c r="AK39" s="110">
        <v>528</v>
      </c>
      <c r="AL39" s="110">
        <v>58</v>
      </c>
      <c r="AM39" s="110">
        <v>92</v>
      </c>
      <c r="AN39" s="110">
        <v>306</v>
      </c>
      <c r="AO39" s="110">
        <v>284</v>
      </c>
      <c r="AP39" s="110">
        <v>155</v>
      </c>
      <c r="AQ39" s="110">
        <v>142</v>
      </c>
      <c r="AR39" s="110">
        <v>198</v>
      </c>
      <c r="AS39" s="110">
        <v>159</v>
      </c>
      <c r="AT39" s="110">
        <v>42</v>
      </c>
      <c r="AU39" s="110">
        <v>424</v>
      </c>
      <c r="AV39" s="110">
        <v>48</v>
      </c>
      <c r="AW39" s="110">
        <v>25</v>
      </c>
      <c r="AX39" s="110">
        <v>803</v>
      </c>
      <c r="AY39" s="110">
        <v>25</v>
      </c>
      <c r="AZ39" s="110">
        <v>0</v>
      </c>
      <c r="BA39" s="72">
        <v>17.956764295676429</v>
      </c>
      <c r="BB39" s="87">
        <v>4.5999999999999996</v>
      </c>
      <c r="BC39" s="87">
        <v>5.0999999999999996</v>
      </c>
      <c r="BD39" s="87">
        <v>5.8</v>
      </c>
      <c r="BE39" s="87">
        <v>5.5</v>
      </c>
      <c r="BF39" s="87">
        <v>6.7</v>
      </c>
      <c r="BG39" s="87">
        <v>5.6</v>
      </c>
      <c r="BH39" s="87">
        <v>6</v>
      </c>
      <c r="BI39" s="87">
        <v>5.8</v>
      </c>
      <c r="BJ39" s="87">
        <v>7.6</v>
      </c>
      <c r="BK39" s="87">
        <v>7.3</v>
      </c>
      <c r="BL39" s="87">
        <v>7.9</v>
      </c>
      <c r="BM39" s="87">
        <v>7.7</v>
      </c>
      <c r="BN39" s="87">
        <v>6.5</v>
      </c>
      <c r="BO39" s="87">
        <v>5.4</v>
      </c>
      <c r="BP39" s="87">
        <v>5.2</v>
      </c>
      <c r="BQ39" s="87">
        <v>3.2</v>
      </c>
      <c r="BR39" s="87">
        <v>2.2999999999999998</v>
      </c>
      <c r="BS39" s="87">
        <v>1.8</v>
      </c>
      <c r="BT39" s="87">
        <v>15.5</v>
      </c>
      <c r="BU39" s="87">
        <v>66.599999999999994</v>
      </c>
      <c r="BV39" s="87">
        <v>17.900000000000002</v>
      </c>
    </row>
    <row r="40" spans="1:74" x14ac:dyDescent="0.25">
      <c r="A40" s="71" t="s">
        <v>78</v>
      </c>
      <c r="B40" s="71">
        <v>54075</v>
      </c>
      <c r="C40" s="71" t="s">
        <v>77</v>
      </c>
      <c r="D40" s="107">
        <v>941.14453738101702</v>
      </c>
      <c r="E40" s="110">
        <v>8574</v>
      </c>
      <c r="F40" s="72">
        <v>9.1101840997339441</v>
      </c>
      <c r="G40" s="110">
        <v>3647</v>
      </c>
      <c r="H40" s="72">
        <v>2.27</v>
      </c>
      <c r="I40" s="110">
        <v>8275</v>
      </c>
      <c r="J40" s="110">
        <v>303</v>
      </c>
      <c r="K40" s="110">
        <v>204</v>
      </c>
      <c r="L40" s="110">
        <v>356</v>
      </c>
      <c r="M40" s="110">
        <v>324</v>
      </c>
      <c r="N40" s="110">
        <v>324</v>
      </c>
      <c r="O40" s="110">
        <v>250</v>
      </c>
      <c r="P40" s="110">
        <v>165</v>
      </c>
      <c r="Q40" s="110">
        <v>161</v>
      </c>
      <c r="R40" s="110">
        <v>201</v>
      </c>
      <c r="S40" s="110">
        <v>249</v>
      </c>
      <c r="T40" s="110">
        <v>342</v>
      </c>
      <c r="U40" s="110">
        <v>311</v>
      </c>
      <c r="V40" s="110">
        <v>218</v>
      </c>
      <c r="W40" s="110">
        <v>137</v>
      </c>
      <c r="X40" s="110">
        <v>69</v>
      </c>
      <c r="Y40" s="110">
        <v>33</v>
      </c>
      <c r="Z40" s="72">
        <v>23.663284891691802</v>
      </c>
      <c r="AA40" s="72">
        <v>17.768028516588977</v>
      </c>
      <c r="AB40" s="72">
        <v>21.305182341650671</v>
      </c>
      <c r="AC40" s="72">
        <v>6.8275294762818755</v>
      </c>
      <c r="AD40" s="72">
        <v>30.435974773786672</v>
      </c>
      <c r="AE40" s="110">
        <v>23219</v>
      </c>
      <c r="AF40" s="110">
        <v>37111</v>
      </c>
      <c r="AG40" s="72">
        <v>57.225116534137641</v>
      </c>
      <c r="AH40" s="110">
        <v>3647</v>
      </c>
      <c r="AI40" s="110">
        <v>5256</v>
      </c>
      <c r="AJ40" s="110">
        <v>2980</v>
      </c>
      <c r="AK40" s="110">
        <v>667</v>
      </c>
      <c r="AL40" s="110">
        <v>211</v>
      </c>
      <c r="AM40" s="110">
        <v>185</v>
      </c>
      <c r="AN40" s="110">
        <v>359</v>
      </c>
      <c r="AO40" s="110">
        <v>480</v>
      </c>
      <c r="AP40" s="110">
        <v>152</v>
      </c>
      <c r="AQ40" s="110">
        <v>212</v>
      </c>
      <c r="AR40" s="110">
        <v>318</v>
      </c>
      <c r="AS40" s="110">
        <v>146</v>
      </c>
      <c r="AT40" s="110">
        <v>50</v>
      </c>
      <c r="AU40" s="110">
        <v>530</v>
      </c>
      <c r="AV40" s="110">
        <v>22</v>
      </c>
      <c r="AW40" s="110">
        <v>27</v>
      </c>
      <c r="AX40" s="110">
        <v>733</v>
      </c>
      <c r="AY40" s="110">
        <v>16</v>
      </c>
      <c r="AZ40" s="110">
        <v>0</v>
      </c>
      <c r="BA40" s="72">
        <v>17.768028516588977</v>
      </c>
      <c r="BB40" s="87">
        <v>5</v>
      </c>
      <c r="BC40" s="87">
        <v>4.4000000000000004</v>
      </c>
      <c r="BD40" s="87">
        <v>4.9000000000000004</v>
      </c>
      <c r="BE40" s="87">
        <v>4.3</v>
      </c>
      <c r="BF40" s="87">
        <v>5</v>
      </c>
      <c r="BG40" s="87">
        <v>5.3</v>
      </c>
      <c r="BH40" s="87">
        <v>5.4</v>
      </c>
      <c r="BI40" s="87">
        <v>6.6</v>
      </c>
      <c r="BJ40" s="87">
        <v>4.3</v>
      </c>
      <c r="BK40" s="87">
        <v>6.6</v>
      </c>
      <c r="BL40" s="87">
        <v>7.7</v>
      </c>
      <c r="BM40" s="87">
        <v>8.1</v>
      </c>
      <c r="BN40" s="87">
        <v>9.1</v>
      </c>
      <c r="BO40" s="87">
        <v>8.8000000000000007</v>
      </c>
      <c r="BP40" s="87">
        <v>5.0999999999999996</v>
      </c>
      <c r="BQ40" s="87">
        <v>5.0999999999999996</v>
      </c>
      <c r="BR40" s="87">
        <v>2.4</v>
      </c>
      <c r="BS40" s="87">
        <v>1.8</v>
      </c>
      <c r="BT40" s="87">
        <v>14.3</v>
      </c>
      <c r="BU40" s="87">
        <v>62.400000000000006</v>
      </c>
      <c r="BV40" s="87">
        <v>23.2</v>
      </c>
    </row>
    <row r="41" spans="1:74" s="19" customFormat="1" x14ac:dyDescent="0.25">
      <c r="A41" s="71" t="s">
        <v>80</v>
      </c>
      <c r="B41" s="71">
        <v>54077</v>
      </c>
      <c r="C41" s="71" t="s">
        <v>79</v>
      </c>
      <c r="D41" s="107">
        <v>651.0218377257205</v>
      </c>
      <c r="E41" s="110">
        <v>33760</v>
      </c>
      <c r="F41" s="72">
        <v>51.856939419938932</v>
      </c>
      <c r="G41" s="110">
        <v>12420</v>
      </c>
      <c r="H41" s="72">
        <v>2.5099999999999998</v>
      </c>
      <c r="I41" s="110">
        <v>31122</v>
      </c>
      <c r="J41" s="110">
        <v>933</v>
      </c>
      <c r="K41" s="110">
        <v>805</v>
      </c>
      <c r="L41" s="110">
        <v>832</v>
      </c>
      <c r="M41" s="110">
        <v>716</v>
      </c>
      <c r="N41" s="110">
        <v>511</v>
      </c>
      <c r="O41" s="110">
        <v>671</v>
      </c>
      <c r="P41" s="110">
        <v>748</v>
      </c>
      <c r="Q41" s="110">
        <v>731</v>
      </c>
      <c r="R41" s="110">
        <v>668</v>
      </c>
      <c r="S41" s="110">
        <v>1081</v>
      </c>
      <c r="T41" s="110">
        <v>1367</v>
      </c>
      <c r="U41" s="110">
        <v>1420</v>
      </c>
      <c r="V41" s="110">
        <v>894</v>
      </c>
      <c r="W41" s="110">
        <v>525</v>
      </c>
      <c r="X41" s="110">
        <v>335</v>
      </c>
      <c r="Y41" s="110">
        <v>183</v>
      </c>
      <c r="Z41" s="72">
        <v>20.692431561996781</v>
      </c>
      <c r="AA41" s="72">
        <v>9.879227053140097</v>
      </c>
      <c r="AB41" s="72">
        <v>22.689210950080515</v>
      </c>
      <c r="AC41" s="72">
        <v>8.7037037037037042</v>
      </c>
      <c r="AD41" s="72">
        <v>38.0354267310789</v>
      </c>
      <c r="AE41" s="110">
        <v>22540</v>
      </c>
      <c r="AF41" s="110">
        <v>46673</v>
      </c>
      <c r="AG41" s="72">
        <v>47.882447665056361</v>
      </c>
      <c r="AH41" s="110">
        <v>12420</v>
      </c>
      <c r="AI41" s="110">
        <v>2693</v>
      </c>
      <c r="AJ41" s="110">
        <v>10160</v>
      </c>
      <c r="AK41" s="110">
        <v>2260</v>
      </c>
      <c r="AL41" s="110">
        <v>585</v>
      </c>
      <c r="AM41" s="110">
        <v>353</v>
      </c>
      <c r="AN41" s="110">
        <v>1339</v>
      </c>
      <c r="AO41" s="110">
        <v>944</v>
      </c>
      <c r="AP41" s="110">
        <v>373</v>
      </c>
      <c r="AQ41" s="110">
        <v>504</v>
      </c>
      <c r="AR41" s="110">
        <v>1394</v>
      </c>
      <c r="AS41" s="110">
        <v>407</v>
      </c>
      <c r="AT41" s="110">
        <v>232</v>
      </c>
      <c r="AU41" s="110">
        <v>1904</v>
      </c>
      <c r="AV41" s="110">
        <v>363</v>
      </c>
      <c r="AW41" s="110">
        <v>75</v>
      </c>
      <c r="AX41" s="110">
        <v>2952</v>
      </c>
      <c r="AY41" s="110">
        <v>272</v>
      </c>
      <c r="AZ41" s="110">
        <v>51</v>
      </c>
      <c r="BA41" s="72">
        <v>17.721417069243156</v>
      </c>
      <c r="BB41" s="87">
        <v>5.2</v>
      </c>
      <c r="BC41" s="87">
        <v>6</v>
      </c>
      <c r="BD41" s="87">
        <v>4.9000000000000004</v>
      </c>
      <c r="BE41" s="87">
        <v>5.0999999999999996</v>
      </c>
      <c r="BF41" s="87">
        <v>5.4</v>
      </c>
      <c r="BG41" s="87">
        <v>6.7</v>
      </c>
      <c r="BH41" s="87">
        <v>6.6</v>
      </c>
      <c r="BI41" s="87">
        <v>7.2</v>
      </c>
      <c r="BJ41" s="87">
        <v>5.8</v>
      </c>
      <c r="BK41" s="87">
        <v>6.8</v>
      </c>
      <c r="BL41" s="87">
        <v>7.4</v>
      </c>
      <c r="BM41" s="87">
        <v>7</v>
      </c>
      <c r="BN41" s="87">
        <v>7.7</v>
      </c>
      <c r="BO41" s="87">
        <v>6.5</v>
      </c>
      <c r="BP41" s="87">
        <v>4.4000000000000004</v>
      </c>
      <c r="BQ41" s="87">
        <v>3.8</v>
      </c>
      <c r="BR41" s="87">
        <v>1.5</v>
      </c>
      <c r="BS41" s="87">
        <v>2.1</v>
      </c>
      <c r="BT41" s="87">
        <v>16.100000000000001</v>
      </c>
      <c r="BU41" s="87">
        <v>65.699999999999989</v>
      </c>
      <c r="BV41" s="87">
        <v>18.3</v>
      </c>
    </row>
    <row r="42" spans="1:74" s="26" customFormat="1" x14ac:dyDescent="0.25">
      <c r="A42" s="71" t="s">
        <v>82</v>
      </c>
      <c r="B42" s="71">
        <v>54079</v>
      </c>
      <c r="C42" s="71" t="s">
        <v>81</v>
      </c>
      <c r="D42" s="107">
        <v>350.11075341625605</v>
      </c>
      <c r="E42" s="110">
        <v>56644</v>
      </c>
      <c r="F42" s="72">
        <v>161.78880382075678</v>
      </c>
      <c r="G42" s="110">
        <v>21734</v>
      </c>
      <c r="H42" s="72">
        <v>2.59</v>
      </c>
      <c r="I42" s="110">
        <v>56367</v>
      </c>
      <c r="J42" s="110">
        <v>1186</v>
      </c>
      <c r="K42" s="110">
        <v>1098</v>
      </c>
      <c r="L42" s="110">
        <v>948</v>
      </c>
      <c r="M42" s="110">
        <v>1085</v>
      </c>
      <c r="N42" s="110">
        <v>972</v>
      </c>
      <c r="O42" s="110">
        <v>1037</v>
      </c>
      <c r="P42" s="110">
        <v>766</v>
      </c>
      <c r="Q42" s="110">
        <v>1249</v>
      </c>
      <c r="R42" s="110">
        <v>1018</v>
      </c>
      <c r="S42" s="110">
        <v>1612</v>
      </c>
      <c r="T42" s="110">
        <v>2440</v>
      </c>
      <c r="U42" s="110">
        <v>3015</v>
      </c>
      <c r="V42" s="110">
        <v>1922</v>
      </c>
      <c r="W42" s="110">
        <v>971</v>
      </c>
      <c r="X42" s="110">
        <v>1321</v>
      </c>
      <c r="Y42" s="110">
        <v>1094</v>
      </c>
      <c r="Z42" s="72">
        <v>14.870709487439035</v>
      </c>
      <c r="AA42" s="72">
        <v>9.4644336063310934</v>
      </c>
      <c r="AB42" s="72">
        <v>18.726419434986656</v>
      </c>
      <c r="AC42" s="72">
        <v>7.4169504002944695</v>
      </c>
      <c r="AD42" s="72">
        <v>49.521487070948744</v>
      </c>
      <c r="AE42" s="110">
        <v>30690</v>
      </c>
      <c r="AF42" s="110">
        <v>59113</v>
      </c>
      <c r="AG42" s="72">
        <v>38.377657127081996</v>
      </c>
      <c r="AH42" s="110">
        <v>21734</v>
      </c>
      <c r="AI42" s="110">
        <v>2244</v>
      </c>
      <c r="AJ42" s="110">
        <v>17667</v>
      </c>
      <c r="AK42" s="110">
        <v>4067</v>
      </c>
      <c r="AL42" s="110">
        <v>383</v>
      </c>
      <c r="AM42" s="110">
        <v>606</v>
      </c>
      <c r="AN42" s="110">
        <v>1890</v>
      </c>
      <c r="AO42" s="110">
        <v>1444</v>
      </c>
      <c r="AP42" s="110">
        <v>714</v>
      </c>
      <c r="AQ42" s="110">
        <v>795</v>
      </c>
      <c r="AR42" s="110">
        <v>1729</v>
      </c>
      <c r="AS42" s="110">
        <v>807</v>
      </c>
      <c r="AT42" s="110">
        <v>421</v>
      </c>
      <c r="AU42" s="110">
        <v>2598</v>
      </c>
      <c r="AV42" s="110">
        <v>944</v>
      </c>
      <c r="AW42" s="110">
        <v>377</v>
      </c>
      <c r="AX42" s="110">
        <v>7287</v>
      </c>
      <c r="AY42" s="110">
        <v>694</v>
      </c>
      <c r="AZ42" s="110">
        <v>225</v>
      </c>
      <c r="BA42" s="72">
        <v>17.060826355019785</v>
      </c>
      <c r="BB42" s="87">
        <v>5.8</v>
      </c>
      <c r="BC42" s="87">
        <v>6.4</v>
      </c>
      <c r="BD42" s="87">
        <v>6.5</v>
      </c>
      <c r="BE42" s="87">
        <v>6.1</v>
      </c>
      <c r="BF42" s="87">
        <v>4.9000000000000004</v>
      </c>
      <c r="BG42" s="87">
        <v>5.2</v>
      </c>
      <c r="BH42" s="87">
        <v>6.4</v>
      </c>
      <c r="BI42" s="87">
        <v>6.6</v>
      </c>
      <c r="BJ42" s="87">
        <v>6.9</v>
      </c>
      <c r="BK42" s="87">
        <v>6.9</v>
      </c>
      <c r="BL42" s="87">
        <v>7.3</v>
      </c>
      <c r="BM42" s="87">
        <v>6.9</v>
      </c>
      <c r="BN42" s="87">
        <v>7.3</v>
      </c>
      <c r="BO42" s="87">
        <v>5.7</v>
      </c>
      <c r="BP42" s="87">
        <v>4.4000000000000004</v>
      </c>
      <c r="BQ42" s="87">
        <v>3.3</v>
      </c>
      <c r="BR42" s="87">
        <v>2.1</v>
      </c>
      <c r="BS42" s="87">
        <v>1.3</v>
      </c>
      <c r="BT42" s="87">
        <v>18.7</v>
      </c>
      <c r="BU42" s="87">
        <v>64.5</v>
      </c>
      <c r="BV42" s="87">
        <v>16.8</v>
      </c>
    </row>
    <row r="43" spans="1:74" x14ac:dyDescent="0.25">
      <c r="A43" s="71" t="s">
        <v>84</v>
      </c>
      <c r="B43" s="71">
        <v>54081</v>
      </c>
      <c r="C43" s="71" t="s">
        <v>83</v>
      </c>
      <c r="D43" s="107">
        <v>608.54611946757325</v>
      </c>
      <c r="E43" s="110">
        <v>77097</v>
      </c>
      <c r="F43" s="72">
        <v>126.69048003699933</v>
      </c>
      <c r="G43" s="110">
        <v>31069</v>
      </c>
      <c r="H43" s="72">
        <v>2.38</v>
      </c>
      <c r="I43" s="110">
        <v>73862</v>
      </c>
      <c r="J43" s="110">
        <v>2573</v>
      </c>
      <c r="K43" s="110">
        <v>2399</v>
      </c>
      <c r="L43" s="110">
        <v>2428</v>
      </c>
      <c r="M43" s="110">
        <v>1991</v>
      </c>
      <c r="N43" s="110">
        <v>1917</v>
      </c>
      <c r="O43" s="110">
        <v>1906</v>
      </c>
      <c r="P43" s="110">
        <v>1555</v>
      </c>
      <c r="Q43" s="110">
        <v>1619</v>
      </c>
      <c r="R43" s="110">
        <v>1129</v>
      </c>
      <c r="S43" s="110">
        <v>2708</v>
      </c>
      <c r="T43" s="110">
        <v>2789</v>
      </c>
      <c r="U43" s="110">
        <v>3584</v>
      </c>
      <c r="V43" s="110">
        <v>2048</v>
      </c>
      <c r="W43" s="110">
        <v>1056</v>
      </c>
      <c r="X43" s="110">
        <v>880</v>
      </c>
      <c r="Y43" s="110">
        <v>487</v>
      </c>
      <c r="Z43" s="72">
        <v>23.81795358717693</v>
      </c>
      <c r="AA43" s="72">
        <v>12.578454407930733</v>
      </c>
      <c r="AB43" s="72">
        <v>19.984550516592101</v>
      </c>
      <c r="AC43" s="72">
        <v>8.7160835559560965</v>
      </c>
      <c r="AD43" s="72">
        <v>34.902957932344137</v>
      </c>
      <c r="AE43" s="110">
        <v>23435</v>
      </c>
      <c r="AF43" s="110">
        <v>42386</v>
      </c>
      <c r="AG43" s="72">
        <v>52.747111268466959</v>
      </c>
      <c r="AH43" s="110">
        <v>31069</v>
      </c>
      <c r="AI43" s="110">
        <v>5104</v>
      </c>
      <c r="AJ43" s="110">
        <v>22736</v>
      </c>
      <c r="AK43" s="110">
        <v>8333</v>
      </c>
      <c r="AL43" s="110">
        <v>1293</v>
      </c>
      <c r="AM43" s="110">
        <v>1275</v>
      </c>
      <c r="AN43" s="110">
        <v>3746</v>
      </c>
      <c r="AO43" s="110">
        <v>2805</v>
      </c>
      <c r="AP43" s="110">
        <v>1292</v>
      </c>
      <c r="AQ43" s="110">
        <v>1367</v>
      </c>
      <c r="AR43" s="110">
        <v>2590</v>
      </c>
      <c r="AS43" s="110">
        <v>1042</v>
      </c>
      <c r="AT43" s="110">
        <v>484</v>
      </c>
      <c r="AU43" s="110">
        <v>4068</v>
      </c>
      <c r="AV43" s="110">
        <v>1009</v>
      </c>
      <c r="AW43" s="110">
        <v>272</v>
      </c>
      <c r="AX43" s="110">
        <v>7350</v>
      </c>
      <c r="AY43" s="110">
        <v>510</v>
      </c>
      <c r="AZ43" s="110">
        <v>116</v>
      </c>
      <c r="BA43" s="72">
        <v>19.263574624223505</v>
      </c>
      <c r="BB43" s="87">
        <v>5.7</v>
      </c>
      <c r="BC43" s="87">
        <v>5.6</v>
      </c>
      <c r="BD43" s="87">
        <v>6.2</v>
      </c>
      <c r="BE43" s="87">
        <v>5.3</v>
      </c>
      <c r="BF43" s="87">
        <v>5.7</v>
      </c>
      <c r="BG43" s="87">
        <v>6.4</v>
      </c>
      <c r="BH43" s="87">
        <v>5.8</v>
      </c>
      <c r="BI43" s="87">
        <v>6.7</v>
      </c>
      <c r="BJ43" s="87">
        <v>6.6</v>
      </c>
      <c r="BK43" s="87">
        <v>6.1</v>
      </c>
      <c r="BL43" s="87">
        <v>6.3</v>
      </c>
      <c r="BM43" s="87">
        <v>7.3</v>
      </c>
      <c r="BN43" s="87">
        <v>7.5</v>
      </c>
      <c r="BO43" s="87">
        <v>6.3</v>
      </c>
      <c r="BP43" s="87">
        <v>4.5</v>
      </c>
      <c r="BQ43" s="87">
        <v>3.3</v>
      </c>
      <c r="BR43" s="87">
        <v>2</v>
      </c>
      <c r="BS43" s="87">
        <v>2.6</v>
      </c>
      <c r="BT43" s="87">
        <v>17.5</v>
      </c>
      <c r="BU43" s="87">
        <v>63.699999999999996</v>
      </c>
      <c r="BV43" s="87">
        <v>18.700000000000003</v>
      </c>
    </row>
    <row r="44" spans="1:74" s="19" customFormat="1" x14ac:dyDescent="0.25">
      <c r="A44" s="71" t="s">
        <v>86</v>
      </c>
      <c r="B44" s="71">
        <v>54083</v>
      </c>
      <c r="C44" s="71" t="s">
        <v>85</v>
      </c>
      <c r="D44" s="107">
        <v>1039.3044534892645</v>
      </c>
      <c r="E44" s="110">
        <v>29152</v>
      </c>
      <c r="F44" s="72">
        <v>28.049528607452586</v>
      </c>
      <c r="G44" s="110">
        <v>11391</v>
      </c>
      <c r="H44" s="72">
        <v>2.37</v>
      </c>
      <c r="I44" s="110">
        <v>26945</v>
      </c>
      <c r="J44" s="110">
        <v>1172</v>
      </c>
      <c r="K44" s="110">
        <v>772</v>
      </c>
      <c r="L44" s="110">
        <v>783</v>
      </c>
      <c r="M44" s="110">
        <v>945</v>
      </c>
      <c r="N44" s="110">
        <v>867</v>
      </c>
      <c r="O44" s="110">
        <v>617</v>
      </c>
      <c r="P44" s="110">
        <v>524</v>
      </c>
      <c r="Q44" s="110">
        <v>622</v>
      </c>
      <c r="R44" s="110">
        <v>634</v>
      </c>
      <c r="S44" s="110">
        <v>863</v>
      </c>
      <c r="T44" s="110">
        <v>1111</v>
      </c>
      <c r="U44" s="110">
        <v>1045</v>
      </c>
      <c r="V44" s="110">
        <v>650</v>
      </c>
      <c r="W44" s="110">
        <v>162</v>
      </c>
      <c r="X44" s="110">
        <v>277</v>
      </c>
      <c r="Y44" s="110">
        <v>347</v>
      </c>
      <c r="Z44" s="72">
        <v>23.939952594153279</v>
      </c>
      <c r="AA44" s="72">
        <v>15.907295233078747</v>
      </c>
      <c r="AB44" s="72">
        <v>21.042928627864104</v>
      </c>
      <c r="AC44" s="72">
        <v>7.5761566148713895</v>
      </c>
      <c r="AD44" s="72">
        <v>31.533666930032485</v>
      </c>
      <c r="AE44" s="110">
        <v>23642</v>
      </c>
      <c r="AF44" s="110">
        <v>40094</v>
      </c>
      <c r="AG44" s="72">
        <v>55.324378895619354</v>
      </c>
      <c r="AH44" s="110">
        <v>11391</v>
      </c>
      <c r="AI44" s="110">
        <v>2841</v>
      </c>
      <c r="AJ44" s="110">
        <v>8235</v>
      </c>
      <c r="AK44" s="110">
        <v>3156</v>
      </c>
      <c r="AL44" s="110">
        <v>441</v>
      </c>
      <c r="AM44" s="110">
        <v>511</v>
      </c>
      <c r="AN44" s="110">
        <v>1469</v>
      </c>
      <c r="AO44" s="110">
        <v>981</v>
      </c>
      <c r="AP44" s="110">
        <v>696</v>
      </c>
      <c r="AQ44" s="110">
        <v>649</v>
      </c>
      <c r="AR44" s="110">
        <v>951</v>
      </c>
      <c r="AS44" s="110">
        <v>629</v>
      </c>
      <c r="AT44" s="110">
        <v>132</v>
      </c>
      <c r="AU44" s="110">
        <v>1578</v>
      </c>
      <c r="AV44" s="110">
        <v>273</v>
      </c>
      <c r="AW44" s="110">
        <v>72</v>
      </c>
      <c r="AX44" s="110">
        <v>2371</v>
      </c>
      <c r="AY44" s="110">
        <v>67</v>
      </c>
      <c r="AZ44" s="110">
        <v>0</v>
      </c>
      <c r="BA44" s="72">
        <v>20.384514090071111</v>
      </c>
      <c r="BB44" s="87">
        <v>5.2</v>
      </c>
      <c r="BC44" s="87">
        <v>5.4</v>
      </c>
      <c r="BD44" s="87">
        <v>5.2</v>
      </c>
      <c r="BE44" s="87">
        <v>5.8</v>
      </c>
      <c r="BF44" s="87">
        <v>6.1</v>
      </c>
      <c r="BG44" s="87">
        <v>6.4</v>
      </c>
      <c r="BH44" s="87">
        <v>6.1</v>
      </c>
      <c r="BI44" s="87">
        <v>5.7</v>
      </c>
      <c r="BJ44" s="87">
        <v>5.8</v>
      </c>
      <c r="BK44" s="87">
        <v>6.5</v>
      </c>
      <c r="BL44" s="87">
        <v>7.1</v>
      </c>
      <c r="BM44" s="87">
        <v>7.5</v>
      </c>
      <c r="BN44" s="87">
        <v>6.9</v>
      </c>
      <c r="BO44" s="87">
        <v>6.5</v>
      </c>
      <c r="BP44" s="87">
        <v>5.5</v>
      </c>
      <c r="BQ44" s="87">
        <v>3.1</v>
      </c>
      <c r="BR44" s="87">
        <v>2.8</v>
      </c>
      <c r="BS44" s="87">
        <v>2.2999999999999998</v>
      </c>
      <c r="BT44" s="87">
        <v>15.8</v>
      </c>
      <c r="BU44" s="87">
        <v>63.9</v>
      </c>
      <c r="BV44" s="87">
        <v>20.2</v>
      </c>
    </row>
    <row r="45" spans="1:74" s="26" customFormat="1" x14ac:dyDescent="0.25">
      <c r="A45" s="71" t="s">
        <v>88</v>
      </c>
      <c r="B45" s="71">
        <v>54085</v>
      </c>
      <c r="C45" s="71" t="s">
        <v>87</v>
      </c>
      <c r="D45" s="107">
        <v>453.49780656989981</v>
      </c>
      <c r="E45" s="110">
        <v>10005</v>
      </c>
      <c r="F45" s="72">
        <v>22.061848712509441</v>
      </c>
      <c r="G45" s="110">
        <v>3825</v>
      </c>
      <c r="H45" s="72">
        <v>2.6</v>
      </c>
      <c r="I45" s="110">
        <v>9947</v>
      </c>
      <c r="J45" s="110">
        <v>281</v>
      </c>
      <c r="K45" s="110">
        <v>341</v>
      </c>
      <c r="L45" s="110">
        <v>283</v>
      </c>
      <c r="M45" s="110">
        <v>240</v>
      </c>
      <c r="N45" s="110">
        <v>251</v>
      </c>
      <c r="O45" s="110">
        <v>236</v>
      </c>
      <c r="P45" s="110">
        <v>223</v>
      </c>
      <c r="Q45" s="110">
        <v>185</v>
      </c>
      <c r="R45" s="110">
        <v>251</v>
      </c>
      <c r="S45" s="110">
        <v>437</v>
      </c>
      <c r="T45" s="110">
        <v>363</v>
      </c>
      <c r="U45" s="110">
        <v>310</v>
      </c>
      <c r="V45" s="110">
        <v>203</v>
      </c>
      <c r="W45" s="110">
        <v>116</v>
      </c>
      <c r="X45" s="110">
        <v>73</v>
      </c>
      <c r="Y45" s="110">
        <v>32</v>
      </c>
      <c r="Z45" s="72">
        <v>23.660130718954246</v>
      </c>
      <c r="AA45" s="72">
        <v>12.836601307189543</v>
      </c>
      <c r="AB45" s="72">
        <v>23.398692810457515</v>
      </c>
      <c r="AC45" s="72">
        <v>11.42483660130719</v>
      </c>
      <c r="AD45" s="72">
        <v>28.679738562091504</v>
      </c>
      <c r="AE45" s="110">
        <v>21533</v>
      </c>
      <c r="AF45" s="110">
        <v>41497</v>
      </c>
      <c r="AG45" s="72">
        <v>53.333333333333336</v>
      </c>
      <c r="AH45" s="110">
        <v>3825</v>
      </c>
      <c r="AI45" s="110">
        <v>2011</v>
      </c>
      <c r="AJ45" s="110">
        <v>3007</v>
      </c>
      <c r="AK45" s="110">
        <v>818</v>
      </c>
      <c r="AL45" s="110">
        <v>256</v>
      </c>
      <c r="AM45" s="110">
        <v>101</v>
      </c>
      <c r="AN45" s="110">
        <v>377</v>
      </c>
      <c r="AO45" s="110">
        <v>369</v>
      </c>
      <c r="AP45" s="110">
        <v>189</v>
      </c>
      <c r="AQ45" s="110">
        <v>93</v>
      </c>
      <c r="AR45" s="110">
        <v>548</v>
      </c>
      <c r="AS45" s="110">
        <v>85</v>
      </c>
      <c r="AT45" s="110">
        <v>13</v>
      </c>
      <c r="AU45" s="110">
        <v>721</v>
      </c>
      <c r="AV45" s="110">
        <v>60</v>
      </c>
      <c r="AW45" s="110">
        <v>10</v>
      </c>
      <c r="AX45" s="110">
        <v>634</v>
      </c>
      <c r="AY45" s="110">
        <v>55</v>
      </c>
      <c r="AZ45" s="110">
        <v>1</v>
      </c>
      <c r="BA45" s="72">
        <v>12.915032679738561</v>
      </c>
      <c r="BB45" s="87">
        <v>4.9000000000000004</v>
      </c>
      <c r="BC45" s="87">
        <v>5.8</v>
      </c>
      <c r="BD45" s="87">
        <v>5.9</v>
      </c>
      <c r="BE45" s="87">
        <v>5.3</v>
      </c>
      <c r="BF45" s="87">
        <v>5.2</v>
      </c>
      <c r="BG45" s="87">
        <v>4.7</v>
      </c>
      <c r="BH45" s="87">
        <v>5.0999999999999996</v>
      </c>
      <c r="BI45" s="87">
        <v>5.6</v>
      </c>
      <c r="BJ45" s="87">
        <v>5.9</v>
      </c>
      <c r="BK45" s="87">
        <v>6.9</v>
      </c>
      <c r="BL45" s="87">
        <v>7.8</v>
      </c>
      <c r="BM45" s="87">
        <v>8.6999999999999993</v>
      </c>
      <c r="BN45" s="87">
        <v>7</v>
      </c>
      <c r="BO45" s="87">
        <v>6.7</v>
      </c>
      <c r="BP45" s="87">
        <v>5.6</v>
      </c>
      <c r="BQ45" s="87">
        <v>3.9</v>
      </c>
      <c r="BR45" s="87">
        <v>2.2999999999999998</v>
      </c>
      <c r="BS45" s="87">
        <v>2.6</v>
      </c>
      <c r="BT45" s="87">
        <v>16.600000000000001</v>
      </c>
      <c r="BU45" s="87">
        <v>62.199999999999989</v>
      </c>
      <c r="BV45" s="87">
        <v>21.1</v>
      </c>
    </row>
    <row r="46" spans="1:74" x14ac:dyDescent="0.25">
      <c r="A46" s="71" t="s">
        <v>90</v>
      </c>
      <c r="B46" s="71">
        <v>54087</v>
      </c>
      <c r="C46" s="71" t="s">
        <v>89</v>
      </c>
      <c r="D46" s="107">
        <v>483.41920316418935</v>
      </c>
      <c r="E46" s="110">
        <v>14348</v>
      </c>
      <c r="F46" s="72">
        <v>29.680244198174353</v>
      </c>
      <c r="G46" s="110">
        <v>5815</v>
      </c>
      <c r="H46" s="72">
        <v>2.4500000000000002</v>
      </c>
      <c r="I46" s="110">
        <v>14246</v>
      </c>
      <c r="J46" s="110">
        <v>575</v>
      </c>
      <c r="K46" s="110">
        <v>488</v>
      </c>
      <c r="L46" s="110">
        <v>474</v>
      </c>
      <c r="M46" s="110">
        <v>416</v>
      </c>
      <c r="N46" s="110">
        <v>472</v>
      </c>
      <c r="O46" s="110">
        <v>271</v>
      </c>
      <c r="P46" s="110">
        <v>334</v>
      </c>
      <c r="Q46" s="110">
        <v>312</v>
      </c>
      <c r="R46" s="110">
        <v>343</v>
      </c>
      <c r="S46" s="110">
        <v>390</v>
      </c>
      <c r="T46" s="110">
        <v>575</v>
      </c>
      <c r="U46" s="110">
        <v>448</v>
      </c>
      <c r="V46" s="110">
        <v>257</v>
      </c>
      <c r="W46" s="110">
        <v>239</v>
      </c>
      <c r="X46" s="110">
        <v>128</v>
      </c>
      <c r="Y46" s="110">
        <v>93</v>
      </c>
      <c r="Z46" s="72">
        <v>26.43164230438521</v>
      </c>
      <c r="AA46" s="72">
        <v>15.27085124677558</v>
      </c>
      <c r="AB46" s="72">
        <v>21.668099742046433</v>
      </c>
      <c r="AC46" s="72">
        <v>6.7067927773000857</v>
      </c>
      <c r="AD46" s="72">
        <v>29.922613929492691</v>
      </c>
      <c r="AE46" s="110">
        <v>20723</v>
      </c>
      <c r="AF46" s="110">
        <v>37931</v>
      </c>
      <c r="AG46" s="72">
        <v>57.47205503009458</v>
      </c>
      <c r="AH46" s="110">
        <v>5815</v>
      </c>
      <c r="AI46" s="110">
        <v>1606</v>
      </c>
      <c r="AJ46" s="110">
        <v>4618</v>
      </c>
      <c r="AK46" s="110">
        <v>1197</v>
      </c>
      <c r="AL46" s="110">
        <v>373</v>
      </c>
      <c r="AM46" s="110">
        <v>246</v>
      </c>
      <c r="AN46" s="110">
        <v>637</v>
      </c>
      <c r="AO46" s="110">
        <v>639</v>
      </c>
      <c r="AP46" s="110">
        <v>222</v>
      </c>
      <c r="AQ46" s="110">
        <v>231</v>
      </c>
      <c r="AR46" s="110">
        <v>681</v>
      </c>
      <c r="AS46" s="110">
        <v>171</v>
      </c>
      <c r="AT46" s="110">
        <v>86</v>
      </c>
      <c r="AU46" s="110">
        <v>718</v>
      </c>
      <c r="AV46" s="110">
        <v>187</v>
      </c>
      <c r="AW46" s="110">
        <v>28</v>
      </c>
      <c r="AX46" s="110">
        <v>1055</v>
      </c>
      <c r="AY46" s="110">
        <v>95</v>
      </c>
      <c r="AZ46" s="110">
        <v>0</v>
      </c>
      <c r="BA46" s="72">
        <v>16.887360275150474</v>
      </c>
      <c r="BB46" s="87">
        <v>5</v>
      </c>
      <c r="BC46" s="87">
        <v>4.9000000000000004</v>
      </c>
      <c r="BD46" s="87">
        <v>7.8</v>
      </c>
      <c r="BE46" s="87">
        <v>6</v>
      </c>
      <c r="BF46" s="87">
        <v>4.7</v>
      </c>
      <c r="BG46" s="87">
        <v>4.8</v>
      </c>
      <c r="BH46" s="87">
        <v>4.9000000000000004</v>
      </c>
      <c r="BI46" s="87">
        <v>6.6</v>
      </c>
      <c r="BJ46" s="87">
        <v>5.4</v>
      </c>
      <c r="BK46" s="87">
        <v>6.4</v>
      </c>
      <c r="BL46" s="87">
        <v>7.5</v>
      </c>
      <c r="BM46" s="87">
        <v>7.2</v>
      </c>
      <c r="BN46" s="87">
        <v>8.6999999999999993</v>
      </c>
      <c r="BO46" s="87">
        <v>6.4</v>
      </c>
      <c r="BP46" s="87">
        <v>5.3</v>
      </c>
      <c r="BQ46" s="87">
        <v>3.6</v>
      </c>
      <c r="BR46" s="87">
        <v>2.5</v>
      </c>
      <c r="BS46" s="87">
        <v>2.1</v>
      </c>
      <c r="BT46" s="87">
        <v>17.7</v>
      </c>
      <c r="BU46" s="87">
        <v>62.2</v>
      </c>
      <c r="BV46" s="87">
        <v>19.899999999999999</v>
      </c>
    </row>
    <row r="47" spans="1:74" x14ac:dyDescent="0.25">
      <c r="A47" s="71" t="s">
        <v>92</v>
      </c>
      <c r="B47" s="71">
        <v>54089</v>
      </c>
      <c r="C47" s="71" t="s">
        <v>91</v>
      </c>
      <c r="D47" s="107">
        <v>367.39386213195326</v>
      </c>
      <c r="E47" s="110">
        <v>13210</v>
      </c>
      <c r="F47" s="72">
        <v>35.955962691765095</v>
      </c>
      <c r="G47" s="110">
        <v>5482</v>
      </c>
      <c r="H47" s="72">
        <v>2.2200000000000002</v>
      </c>
      <c r="I47" s="110">
        <v>12195</v>
      </c>
      <c r="J47" s="110">
        <v>491</v>
      </c>
      <c r="K47" s="110">
        <v>415</v>
      </c>
      <c r="L47" s="110">
        <v>512</v>
      </c>
      <c r="M47" s="110">
        <v>485</v>
      </c>
      <c r="N47" s="110">
        <v>408</v>
      </c>
      <c r="O47" s="110">
        <v>397</v>
      </c>
      <c r="P47" s="110">
        <v>526</v>
      </c>
      <c r="Q47" s="110">
        <v>247</v>
      </c>
      <c r="R47" s="110">
        <v>252</v>
      </c>
      <c r="S47" s="110">
        <v>384</v>
      </c>
      <c r="T47" s="110">
        <v>422</v>
      </c>
      <c r="U47" s="110">
        <v>472</v>
      </c>
      <c r="V47" s="110">
        <v>225</v>
      </c>
      <c r="W47" s="110">
        <v>94</v>
      </c>
      <c r="X47" s="110">
        <v>125</v>
      </c>
      <c r="Y47" s="110">
        <v>27</v>
      </c>
      <c r="Z47" s="72">
        <v>25.866472090477927</v>
      </c>
      <c r="AA47" s="72">
        <v>16.289675300985042</v>
      </c>
      <c r="AB47" s="72">
        <v>25.939438161255019</v>
      </c>
      <c r="AC47" s="72">
        <v>7.0047427946005101</v>
      </c>
      <c r="AD47" s="72">
        <v>24.899671652681505</v>
      </c>
      <c r="AE47" s="110">
        <v>20142</v>
      </c>
      <c r="AF47" s="110">
        <v>35218</v>
      </c>
      <c r="AG47" s="72">
        <v>63.498723093761399</v>
      </c>
      <c r="AH47" s="110">
        <v>5482</v>
      </c>
      <c r="AI47" s="110">
        <v>2218</v>
      </c>
      <c r="AJ47" s="110">
        <v>4055</v>
      </c>
      <c r="AK47" s="110">
        <v>1427</v>
      </c>
      <c r="AL47" s="110">
        <v>363</v>
      </c>
      <c r="AM47" s="110">
        <v>89</v>
      </c>
      <c r="AN47" s="110">
        <v>723</v>
      </c>
      <c r="AO47" s="110">
        <v>670</v>
      </c>
      <c r="AP47" s="110">
        <v>276</v>
      </c>
      <c r="AQ47" s="110">
        <v>286</v>
      </c>
      <c r="AR47" s="110">
        <v>709</v>
      </c>
      <c r="AS47" s="110">
        <v>171</v>
      </c>
      <c r="AT47" s="110">
        <v>97</v>
      </c>
      <c r="AU47" s="110">
        <v>560</v>
      </c>
      <c r="AV47" s="110">
        <v>87</v>
      </c>
      <c r="AW47" s="110">
        <v>108</v>
      </c>
      <c r="AX47" s="110">
        <v>943</v>
      </c>
      <c r="AY47" s="110">
        <v>0</v>
      </c>
      <c r="AZ47" s="110">
        <v>0</v>
      </c>
      <c r="BA47" s="72">
        <v>22.145202480846407</v>
      </c>
      <c r="BB47" s="87">
        <v>3.9</v>
      </c>
      <c r="BC47" s="87">
        <v>4.5999999999999996</v>
      </c>
      <c r="BD47" s="87">
        <v>5.5</v>
      </c>
      <c r="BE47" s="87">
        <v>4.5</v>
      </c>
      <c r="BF47" s="87">
        <v>4.4000000000000004</v>
      </c>
      <c r="BG47" s="87">
        <v>5.6</v>
      </c>
      <c r="BH47" s="87">
        <v>5.6</v>
      </c>
      <c r="BI47" s="87">
        <v>7.6</v>
      </c>
      <c r="BJ47" s="87">
        <v>5.2</v>
      </c>
      <c r="BK47" s="87">
        <v>6.6</v>
      </c>
      <c r="BL47" s="87">
        <v>7.2</v>
      </c>
      <c r="BM47" s="87">
        <v>8.1</v>
      </c>
      <c r="BN47" s="87">
        <v>8.6</v>
      </c>
      <c r="BO47" s="87">
        <v>7.6</v>
      </c>
      <c r="BP47" s="87">
        <v>4.7</v>
      </c>
      <c r="BQ47" s="87">
        <v>4.7</v>
      </c>
      <c r="BR47" s="87">
        <v>2.5</v>
      </c>
      <c r="BS47" s="87">
        <v>3</v>
      </c>
      <c r="BT47" s="87">
        <v>14</v>
      </c>
      <c r="BU47" s="87">
        <v>63.400000000000013</v>
      </c>
      <c r="BV47" s="87">
        <v>22.5</v>
      </c>
    </row>
    <row r="48" spans="1:74" s="19" customFormat="1" x14ac:dyDescent="0.25">
      <c r="A48" s="71" t="s">
        <v>94</v>
      </c>
      <c r="B48" s="71">
        <v>54091</v>
      </c>
      <c r="C48" s="71" t="s">
        <v>93</v>
      </c>
      <c r="D48" s="107">
        <v>175.55061009913757</v>
      </c>
      <c r="E48" s="110">
        <v>16977</v>
      </c>
      <c r="F48" s="72">
        <v>96.70715465137198</v>
      </c>
      <c r="G48" s="110">
        <v>6616</v>
      </c>
      <c r="H48" s="72">
        <v>2.5</v>
      </c>
      <c r="I48" s="110">
        <v>16539</v>
      </c>
      <c r="J48" s="110">
        <v>558</v>
      </c>
      <c r="K48" s="110">
        <v>380</v>
      </c>
      <c r="L48" s="110">
        <v>539</v>
      </c>
      <c r="M48" s="110">
        <v>406</v>
      </c>
      <c r="N48" s="110">
        <v>350</v>
      </c>
      <c r="O48" s="110">
        <v>358</v>
      </c>
      <c r="P48" s="110">
        <v>356</v>
      </c>
      <c r="Q48" s="110">
        <v>302</v>
      </c>
      <c r="R48" s="110">
        <v>320</v>
      </c>
      <c r="S48" s="110">
        <v>502</v>
      </c>
      <c r="T48" s="110">
        <v>734</v>
      </c>
      <c r="U48" s="110">
        <v>925</v>
      </c>
      <c r="V48" s="110">
        <v>325</v>
      </c>
      <c r="W48" s="110">
        <v>275</v>
      </c>
      <c r="X48" s="110">
        <v>176</v>
      </c>
      <c r="Y48" s="110">
        <v>110</v>
      </c>
      <c r="Z48" s="72">
        <v>22.324667472793227</v>
      </c>
      <c r="AA48" s="72">
        <v>11.426844014510278</v>
      </c>
      <c r="AB48" s="72">
        <v>20.19347037484885</v>
      </c>
      <c r="AC48" s="72">
        <v>7.5876662636033858</v>
      </c>
      <c r="AD48" s="72">
        <v>38.467351874244251</v>
      </c>
      <c r="AE48" s="110">
        <v>23683</v>
      </c>
      <c r="AF48" s="110">
        <v>45916</v>
      </c>
      <c r="AG48" s="72">
        <v>49.108222490931077</v>
      </c>
      <c r="AH48" s="110">
        <v>6616</v>
      </c>
      <c r="AI48" s="110">
        <v>923</v>
      </c>
      <c r="AJ48" s="110">
        <v>5197</v>
      </c>
      <c r="AK48" s="110">
        <v>1419</v>
      </c>
      <c r="AL48" s="110">
        <v>166</v>
      </c>
      <c r="AM48" s="110">
        <v>418</v>
      </c>
      <c r="AN48" s="110">
        <v>716</v>
      </c>
      <c r="AO48" s="110">
        <v>456</v>
      </c>
      <c r="AP48" s="110">
        <v>377</v>
      </c>
      <c r="AQ48" s="110">
        <v>246</v>
      </c>
      <c r="AR48" s="110">
        <v>644</v>
      </c>
      <c r="AS48" s="110">
        <v>186</v>
      </c>
      <c r="AT48" s="110">
        <v>98</v>
      </c>
      <c r="AU48" s="110">
        <v>1022</v>
      </c>
      <c r="AV48" s="110">
        <v>150</v>
      </c>
      <c r="AW48" s="110">
        <v>51</v>
      </c>
      <c r="AX48" s="110">
        <v>1585</v>
      </c>
      <c r="AY48" s="110">
        <v>138</v>
      </c>
      <c r="AZ48" s="110">
        <v>21</v>
      </c>
      <c r="BA48" s="72">
        <v>17.110036275695283</v>
      </c>
      <c r="BB48" s="87">
        <v>5.7</v>
      </c>
      <c r="BC48" s="87">
        <v>5.0999999999999996</v>
      </c>
      <c r="BD48" s="87">
        <v>6.3</v>
      </c>
      <c r="BE48" s="87">
        <v>4.9000000000000004</v>
      </c>
      <c r="BF48" s="87">
        <v>5.7</v>
      </c>
      <c r="BG48" s="87">
        <v>5.9</v>
      </c>
      <c r="BH48" s="87">
        <v>5.9</v>
      </c>
      <c r="BI48" s="87">
        <v>6</v>
      </c>
      <c r="BJ48" s="87">
        <v>6.9</v>
      </c>
      <c r="BK48" s="87">
        <v>7</v>
      </c>
      <c r="BL48" s="87">
        <v>7.4</v>
      </c>
      <c r="BM48" s="87">
        <v>6.4</v>
      </c>
      <c r="BN48" s="87">
        <v>8.3000000000000007</v>
      </c>
      <c r="BO48" s="87">
        <v>5.9</v>
      </c>
      <c r="BP48" s="87">
        <v>4.9000000000000004</v>
      </c>
      <c r="BQ48" s="87">
        <v>2.8</v>
      </c>
      <c r="BR48" s="87">
        <v>2.2000000000000002</v>
      </c>
      <c r="BS48" s="87">
        <v>2.7</v>
      </c>
      <c r="BT48" s="87">
        <v>17.100000000000001</v>
      </c>
      <c r="BU48" s="87">
        <v>64.399999999999991</v>
      </c>
      <c r="BV48" s="87">
        <v>18.5</v>
      </c>
    </row>
    <row r="49" spans="1:74" s="26" customFormat="1" x14ac:dyDescent="0.25">
      <c r="A49" s="71" t="s">
        <v>96</v>
      </c>
      <c r="B49" s="71">
        <v>54093</v>
      </c>
      <c r="C49" s="71" t="s">
        <v>95</v>
      </c>
      <c r="D49" s="107">
        <v>421.01934589344171</v>
      </c>
      <c r="E49" s="110">
        <v>7035</v>
      </c>
      <c r="F49" s="72">
        <v>16.709445940236034</v>
      </c>
      <c r="G49" s="110">
        <v>2951</v>
      </c>
      <c r="H49" s="72">
        <v>2.3199999999999998</v>
      </c>
      <c r="I49" s="110">
        <v>6858</v>
      </c>
      <c r="J49" s="110">
        <v>281</v>
      </c>
      <c r="K49" s="110">
        <v>200</v>
      </c>
      <c r="L49" s="110">
        <v>154</v>
      </c>
      <c r="M49" s="110">
        <v>260</v>
      </c>
      <c r="N49" s="110">
        <v>198</v>
      </c>
      <c r="O49" s="110">
        <v>142</v>
      </c>
      <c r="P49" s="110">
        <v>171</v>
      </c>
      <c r="Q49" s="110">
        <v>120</v>
      </c>
      <c r="R49" s="110">
        <v>175</v>
      </c>
      <c r="S49" s="110">
        <v>225</v>
      </c>
      <c r="T49" s="110">
        <v>335</v>
      </c>
      <c r="U49" s="110">
        <v>359</v>
      </c>
      <c r="V49" s="110">
        <v>184</v>
      </c>
      <c r="W49" s="110">
        <v>94</v>
      </c>
      <c r="X49" s="110">
        <v>40</v>
      </c>
      <c r="Y49" s="110">
        <v>13</v>
      </c>
      <c r="Z49" s="72">
        <v>21.518129447644867</v>
      </c>
      <c r="AA49" s="72">
        <v>15.520162656726534</v>
      </c>
      <c r="AB49" s="72">
        <v>20.603185360894614</v>
      </c>
      <c r="AC49" s="72">
        <v>7.6245340562521173</v>
      </c>
      <c r="AD49" s="72">
        <v>34.733988478481869</v>
      </c>
      <c r="AE49" s="110">
        <v>22385</v>
      </c>
      <c r="AF49" s="110">
        <v>43294</v>
      </c>
      <c r="AG49" s="72">
        <v>51.711284310403251</v>
      </c>
      <c r="AH49" s="110">
        <v>2951</v>
      </c>
      <c r="AI49" s="110">
        <v>2421</v>
      </c>
      <c r="AJ49" s="110">
        <v>2388</v>
      </c>
      <c r="AK49" s="110">
        <v>563</v>
      </c>
      <c r="AL49" s="110">
        <v>76</v>
      </c>
      <c r="AM49" s="110">
        <v>143</v>
      </c>
      <c r="AN49" s="110">
        <v>314</v>
      </c>
      <c r="AO49" s="110">
        <v>320</v>
      </c>
      <c r="AP49" s="110">
        <v>124</v>
      </c>
      <c r="AQ49" s="110">
        <v>111</v>
      </c>
      <c r="AR49" s="110">
        <v>311</v>
      </c>
      <c r="AS49" s="110">
        <v>100</v>
      </c>
      <c r="AT49" s="110">
        <v>21</v>
      </c>
      <c r="AU49" s="110">
        <v>408</v>
      </c>
      <c r="AV49" s="110">
        <v>76</v>
      </c>
      <c r="AW49" s="110">
        <v>61</v>
      </c>
      <c r="AX49" s="110">
        <v>635</v>
      </c>
      <c r="AY49" s="110">
        <v>27</v>
      </c>
      <c r="AZ49" s="110">
        <v>21</v>
      </c>
      <c r="BA49" s="72">
        <v>17.892239918671638</v>
      </c>
      <c r="BB49" s="87">
        <v>4.5</v>
      </c>
      <c r="BC49" s="87">
        <v>3.3</v>
      </c>
      <c r="BD49" s="87">
        <v>5.9</v>
      </c>
      <c r="BE49" s="87">
        <v>5.9</v>
      </c>
      <c r="BF49" s="87">
        <v>5.6</v>
      </c>
      <c r="BG49" s="87">
        <v>4.5999999999999996</v>
      </c>
      <c r="BH49" s="87">
        <v>4.8</v>
      </c>
      <c r="BI49" s="87">
        <v>4</v>
      </c>
      <c r="BJ49" s="87">
        <v>6.8</v>
      </c>
      <c r="BK49" s="87">
        <v>6.8</v>
      </c>
      <c r="BL49" s="87">
        <v>7.8</v>
      </c>
      <c r="BM49" s="87">
        <v>8</v>
      </c>
      <c r="BN49" s="87">
        <v>7.9</v>
      </c>
      <c r="BO49" s="87">
        <v>7.6</v>
      </c>
      <c r="BP49" s="87">
        <v>6.3</v>
      </c>
      <c r="BQ49" s="87">
        <v>3.9</v>
      </c>
      <c r="BR49" s="87">
        <v>3.3</v>
      </c>
      <c r="BS49" s="87">
        <v>2.8</v>
      </c>
      <c r="BT49" s="87">
        <v>13.7</v>
      </c>
      <c r="BU49" s="87">
        <v>62.199999999999996</v>
      </c>
      <c r="BV49" s="87">
        <v>23.9</v>
      </c>
    </row>
    <row r="50" spans="1:74" x14ac:dyDescent="0.25">
      <c r="A50" s="71" t="s">
        <v>98</v>
      </c>
      <c r="B50" s="71">
        <v>54095</v>
      </c>
      <c r="C50" s="71" t="s">
        <v>97</v>
      </c>
      <c r="D50" s="107">
        <v>260.51721151660178</v>
      </c>
      <c r="E50" s="110">
        <v>8949</v>
      </c>
      <c r="F50" s="72">
        <v>34.350897385640543</v>
      </c>
      <c r="G50" s="110">
        <v>3563</v>
      </c>
      <c r="H50" s="72">
        <v>2.4900000000000002</v>
      </c>
      <c r="I50" s="110">
        <v>8860</v>
      </c>
      <c r="J50" s="110">
        <v>302</v>
      </c>
      <c r="K50" s="110">
        <v>266</v>
      </c>
      <c r="L50" s="110">
        <v>253</v>
      </c>
      <c r="M50" s="110">
        <v>241</v>
      </c>
      <c r="N50" s="110">
        <v>299</v>
      </c>
      <c r="O50" s="110">
        <v>177</v>
      </c>
      <c r="P50" s="110">
        <v>202</v>
      </c>
      <c r="Q50" s="110">
        <v>170</v>
      </c>
      <c r="R50" s="110">
        <v>186</v>
      </c>
      <c r="S50" s="110">
        <v>307</v>
      </c>
      <c r="T50" s="110">
        <v>299</v>
      </c>
      <c r="U50" s="110">
        <v>366</v>
      </c>
      <c r="V50" s="110">
        <v>279</v>
      </c>
      <c r="W50" s="110">
        <v>134</v>
      </c>
      <c r="X50" s="110">
        <v>21</v>
      </c>
      <c r="Y50" s="110">
        <v>61</v>
      </c>
      <c r="Z50" s="72">
        <v>23.042380016839743</v>
      </c>
      <c r="AA50" s="72">
        <v>15.15576761156329</v>
      </c>
      <c r="AB50" s="72">
        <v>20.628683693516699</v>
      </c>
      <c r="AC50" s="72">
        <v>8.6163345495369068</v>
      </c>
      <c r="AD50" s="72">
        <v>32.556834128543358</v>
      </c>
      <c r="AE50" s="110">
        <v>24599</v>
      </c>
      <c r="AF50" s="110">
        <v>40902</v>
      </c>
      <c r="AG50" s="72">
        <v>53.606511366825707</v>
      </c>
      <c r="AH50" s="110">
        <v>3563</v>
      </c>
      <c r="AI50" s="110">
        <v>1431</v>
      </c>
      <c r="AJ50" s="110">
        <v>2765</v>
      </c>
      <c r="AK50" s="110">
        <v>798</v>
      </c>
      <c r="AL50" s="110">
        <v>155</v>
      </c>
      <c r="AM50" s="110">
        <v>134</v>
      </c>
      <c r="AN50" s="110">
        <v>361</v>
      </c>
      <c r="AO50" s="110">
        <v>372</v>
      </c>
      <c r="AP50" s="110">
        <v>148</v>
      </c>
      <c r="AQ50" s="110">
        <v>152</v>
      </c>
      <c r="AR50" s="110">
        <v>366</v>
      </c>
      <c r="AS50" s="110">
        <v>99</v>
      </c>
      <c r="AT50" s="110">
        <v>34</v>
      </c>
      <c r="AU50" s="110">
        <v>548</v>
      </c>
      <c r="AV50" s="110">
        <v>28</v>
      </c>
      <c r="AW50" s="110">
        <v>23</v>
      </c>
      <c r="AX50" s="110">
        <v>766</v>
      </c>
      <c r="AY50" s="110">
        <v>63</v>
      </c>
      <c r="AZ50" s="110">
        <v>5</v>
      </c>
      <c r="BA50" s="72">
        <v>16.138085882683132</v>
      </c>
      <c r="BB50" s="87">
        <v>5.3</v>
      </c>
      <c r="BC50" s="87">
        <v>5.4</v>
      </c>
      <c r="BD50" s="87">
        <v>5.5</v>
      </c>
      <c r="BE50" s="87">
        <v>5.6</v>
      </c>
      <c r="BF50" s="87">
        <v>5.4</v>
      </c>
      <c r="BG50" s="87">
        <v>4.9000000000000004</v>
      </c>
      <c r="BH50" s="87">
        <v>4.5999999999999996</v>
      </c>
      <c r="BI50" s="87">
        <v>6</v>
      </c>
      <c r="BJ50" s="87">
        <v>5.6</v>
      </c>
      <c r="BK50" s="87">
        <v>7.1</v>
      </c>
      <c r="BL50" s="87">
        <v>7.5</v>
      </c>
      <c r="BM50" s="87">
        <v>8.6999999999999993</v>
      </c>
      <c r="BN50" s="87">
        <v>7.8</v>
      </c>
      <c r="BO50" s="87">
        <v>7.3</v>
      </c>
      <c r="BP50" s="87">
        <v>4.5999999999999996</v>
      </c>
      <c r="BQ50" s="87">
        <v>3.3</v>
      </c>
      <c r="BR50" s="87">
        <v>3.2</v>
      </c>
      <c r="BS50" s="87">
        <v>2.2000000000000002</v>
      </c>
      <c r="BT50" s="87">
        <v>16.2</v>
      </c>
      <c r="BU50" s="87">
        <v>63.2</v>
      </c>
      <c r="BV50" s="87">
        <v>20.599999999999998</v>
      </c>
    </row>
    <row r="51" spans="1:74" x14ac:dyDescent="0.25">
      <c r="A51" s="71" t="s">
        <v>100</v>
      </c>
      <c r="B51" s="71">
        <v>54097</v>
      </c>
      <c r="C51" s="71" t="s">
        <v>99</v>
      </c>
      <c r="D51" s="107">
        <v>354.53391827208202</v>
      </c>
      <c r="E51" s="110">
        <v>24604</v>
      </c>
      <c r="F51" s="72">
        <v>69.398155527443805</v>
      </c>
      <c r="G51" s="110">
        <v>9341</v>
      </c>
      <c r="H51" s="72">
        <v>2.5</v>
      </c>
      <c r="I51" s="110">
        <v>23348</v>
      </c>
      <c r="J51" s="110">
        <v>1101</v>
      </c>
      <c r="K51" s="110">
        <v>638</v>
      </c>
      <c r="L51" s="110">
        <v>637</v>
      </c>
      <c r="M51" s="110">
        <v>607</v>
      </c>
      <c r="N51" s="110">
        <v>638</v>
      </c>
      <c r="O51" s="110">
        <v>494</v>
      </c>
      <c r="P51" s="110">
        <v>601</v>
      </c>
      <c r="Q51" s="110">
        <v>438</v>
      </c>
      <c r="R51" s="110">
        <v>363</v>
      </c>
      <c r="S51" s="110">
        <v>866</v>
      </c>
      <c r="T51" s="110">
        <v>868</v>
      </c>
      <c r="U51" s="110">
        <v>911</v>
      </c>
      <c r="V51" s="110">
        <v>606</v>
      </c>
      <c r="W51" s="110">
        <v>291</v>
      </c>
      <c r="X51" s="110">
        <v>180</v>
      </c>
      <c r="Y51" s="110">
        <v>102</v>
      </c>
      <c r="Z51" s="72">
        <v>25.43624879563216</v>
      </c>
      <c r="AA51" s="72">
        <v>13.328337437105233</v>
      </c>
      <c r="AB51" s="72">
        <v>20.297612675302428</v>
      </c>
      <c r="AC51" s="72">
        <v>9.2709560004282192</v>
      </c>
      <c r="AD51" s="72">
        <v>31.666845091531954</v>
      </c>
      <c r="AE51" s="110">
        <v>21279</v>
      </c>
      <c r="AF51" s="110">
        <v>39434</v>
      </c>
      <c r="AG51" s="72">
        <v>55.176105342040472</v>
      </c>
      <c r="AH51" s="110">
        <v>9341</v>
      </c>
      <c r="AI51" s="110">
        <v>1952</v>
      </c>
      <c r="AJ51" s="110">
        <v>6962</v>
      </c>
      <c r="AK51" s="110">
        <v>2379</v>
      </c>
      <c r="AL51" s="110">
        <v>521</v>
      </c>
      <c r="AM51" s="110">
        <v>463</v>
      </c>
      <c r="AN51" s="110">
        <v>1051</v>
      </c>
      <c r="AO51" s="110">
        <v>750</v>
      </c>
      <c r="AP51" s="110">
        <v>306</v>
      </c>
      <c r="AQ51" s="110">
        <v>544</v>
      </c>
      <c r="AR51" s="110">
        <v>865</v>
      </c>
      <c r="AS51" s="110">
        <v>308</v>
      </c>
      <c r="AT51" s="110">
        <v>182</v>
      </c>
      <c r="AU51" s="110">
        <v>1377</v>
      </c>
      <c r="AV51" s="110">
        <v>294</v>
      </c>
      <c r="AW51" s="110">
        <v>22</v>
      </c>
      <c r="AX51" s="110">
        <v>1870</v>
      </c>
      <c r="AY51" s="110">
        <v>154</v>
      </c>
      <c r="AZ51" s="110">
        <v>0</v>
      </c>
      <c r="BA51" s="72">
        <v>19.25917995931913</v>
      </c>
      <c r="BB51" s="87">
        <v>5.5</v>
      </c>
      <c r="BC51" s="87">
        <v>6.1</v>
      </c>
      <c r="BD51" s="87">
        <v>5.6</v>
      </c>
      <c r="BE51" s="87">
        <v>6.8</v>
      </c>
      <c r="BF51" s="87">
        <v>7.9</v>
      </c>
      <c r="BG51" s="87">
        <v>5.6</v>
      </c>
      <c r="BH51" s="87">
        <v>5.3</v>
      </c>
      <c r="BI51" s="87">
        <v>4.5</v>
      </c>
      <c r="BJ51" s="87">
        <v>6.7</v>
      </c>
      <c r="BK51" s="87">
        <v>6.3</v>
      </c>
      <c r="BL51" s="87">
        <v>6.8</v>
      </c>
      <c r="BM51" s="87">
        <v>6.9</v>
      </c>
      <c r="BN51" s="87">
        <v>7</v>
      </c>
      <c r="BO51" s="87">
        <v>6.3</v>
      </c>
      <c r="BP51" s="87">
        <v>4.5999999999999996</v>
      </c>
      <c r="BQ51" s="87">
        <v>3.8</v>
      </c>
      <c r="BR51" s="87">
        <v>2</v>
      </c>
      <c r="BS51" s="87">
        <v>2.1</v>
      </c>
      <c r="BT51" s="87">
        <v>17.2</v>
      </c>
      <c r="BU51" s="87">
        <v>63.79999999999999</v>
      </c>
      <c r="BV51" s="87">
        <v>18.8</v>
      </c>
    </row>
    <row r="52" spans="1:74" x14ac:dyDescent="0.25">
      <c r="A52" s="71" t="s">
        <v>102</v>
      </c>
      <c r="B52" s="71">
        <v>54099</v>
      </c>
      <c r="C52" s="71" t="s">
        <v>101</v>
      </c>
      <c r="D52" s="107">
        <v>512.15279962430736</v>
      </c>
      <c r="E52" s="110">
        <v>41063</v>
      </c>
      <c r="F52" s="72">
        <v>80.177244037564577</v>
      </c>
      <c r="G52" s="110">
        <v>16305</v>
      </c>
      <c r="H52" s="72">
        <v>2.5099999999999998</v>
      </c>
      <c r="I52" s="110">
        <v>40907</v>
      </c>
      <c r="J52" s="110">
        <v>2206</v>
      </c>
      <c r="K52" s="110">
        <v>1229</v>
      </c>
      <c r="L52" s="110">
        <v>1085</v>
      </c>
      <c r="M52" s="110">
        <v>992</v>
      </c>
      <c r="N52" s="110">
        <v>1126</v>
      </c>
      <c r="O52" s="110">
        <v>1071</v>
      </c>
      <c r="P52" s="110">
        <v>560</v>
      </c>
      <c r="Q52" s="110">
        <v>856</v>
      </c>
      <c r="R52" s="110">
        <v>656</v>
      </c>
      <c r="S52" s="110">
        <v>1531</v>
      </c>
      <c r="T52" s="110">
        <v>1817</v>
      </c>
      <c r="U52" s="110">
        <v>1527</v>
      </c>
      <c r="V52" s="110">
        <v>717</v>
      </c>
      <c r="W52" s="110">
        <v>406</v>
      </c>
      <c r="X52" s="110">
        <v>287</v>
      </c>
      <c r="Y52" s="110">
        <v>239</v>
      </c>
      <c r="Z52" s="72">
        <v>27.721557804354489</v>
      </c>
      <c r="AA52" s="72">
        <v>12.989880404783808</v>
      </c>
      <c r="AB52" s="72">
        <v>19.276295614842073</v>
      </c>
      <c r="AC52" s="72">
        <v>9.3897577430236119</v>
      </c>
      <c r="AD52" s="72">
        <v>30.622508432996014</v>
      </c>
      <c r="AE52" s="110">
        <v>20582</v>
      </c>
      <c r="AF52" s="110">
        <v>38905</v>
      </c>
      <c r="AG52" s="72">
        <v>55.964428089543084</v>
      </c>
      <c r="AH52" s="110">
        <v>16305</v>
      </c>
      <c r="AI52" s="110">
        <v>3023</v>
      </c>
      <c r="AJ52" s="110">
        <v>12182</v>
      </c>
      <c r="AK52" s="110">
        <v>4123</v>
      </c>
      <c r="AL52" s="110">
        <v>628</v>
      </c>
      <c r="AM52" s="110">
        <v>735</v>
      </c>
      <c r="AN52" s="110">
        <v>2223</v>
      </c>
      <c r="AO52" s="110">
        <v>1660</v>
      </c>
      <c r="AP52" s="110">
        <v>616</v>
      </c>
      <c r="AQ52" s="110">
        <v>654</v>
      </c>
      <c r="AR52" s="110">
        <v>1236</v>
      </c>
      <c r="AS52" s="110">
        <v>630</v>
      </c>
      <c r="AT52" s="110">
        <v>89</v>
      </c>
      <c r="AU52" s="110">
        <v>2405</v>
      </c>
      <c r="AV52" s="110">
        <v>562</v>
      </c>
      <c r="AW52" s="110">
        <v>117</v>
      </c>
      <c r="AX52" s="110">
        <v>2954</v>
      </c>
      <c r="AY52" s="110">
        <v>195</v>
      </c>
      <c r="AZ52" s="110">
        <v>0</v>
      </c>
      <c r="BA52" s="72">
        <v>18.908310334253297</v>
      </c>
      <c r="BB52" s="87">
        <v>5.3</v>
      </c>
      <c r="BC52" s="87">
        <v>5</v>
      </c>
      <c r="BD52" s="87">
        <v>7</v>
      </c>
      <c r="BE52" s="87">
        <v>6</v>
      </c>
      <c r="BF52" s="87">
        <v>5.6</v>
      </c>
      <c r="BG52" s="87">
        <v>5.4</v>
      </c>
      <c r="BH52" s="87">
        <v>5.3</v>
      </c>
      <c r="BI52" s="87">
        <v>6.3</v>
      </c>
      <c r="BJ52" s="87">
        <v>6.3</v>
      </c>
      <c r="BK52" s="87">
        <v>6.8</v>
      </c>
      <c r="BL52" s="87">
        <v>7</v>
      </c>
      <c r="BM52" s="87">
        <v>8</v>
      </c>
      <c r="BN52" s="87">
        <v>6.8</v>
      </c>
      <c r="BO52" s="87">
        <v>6.8</v>
      </c>
      <c r="BP52" s="87">
        <v>4.4000000000000004</v>
      </c>
      <c r="BQ52" s="87">
        <v>3</v>
      </c>
      <c r="BR52" s="87">
        <v>2.5</v>
      </c>
      <c r="BS52" s="87">
        <v>2.6</v>
      </c>
      <c r="BT52" s="87">
        <v>17.3</v>
      </c>
      <c r="BU52" s="87">
        <v>63.499999999999993</v>
      </c>
      <c r="BV52" s="87">
        <v>19.3</v>
      </c>
    </row>
    <row r="53" spans="1:74" x14ac:dyDescent="0.25">
      <c r="A53" s="71" t="s">
        <v>104</v>
      </c>
      <c r="B53" s="71">
        <v>54101</v>
      </c>
      <c r="C53" s="71" t="s">
        <v>103</v>
      </c>
      <c r="D53" s="107">
        <v>555.80385057086085</v>
      </c>
      <c r="E53" s="110">
        <v>8637</v>
      </c>
      <c r="F53" s="72">
        <v>15.539654846091871</v>
      </c>
      <c r="G53" s="110">
        <v>3690</v>
      </c>
      <c r="H53" s="72">
        <v>2.33</v>
      </c>
      <c r="I53" s="110">
        <v>8581</v>
      </c>
      <c r="J53" s="110">
        <v>561</v>
      </c>
      <c r="K53" s="110">
        <v>380</v>
      </c>
      <c r="L53" s="110">
        <v>334</v>
      </c>
      <c r="M53" s="110">
        <v>247</v>
      </c>
      <c r="N53" s="110">
        <v>189</v>
      </c>
      <c r="O53" s="110">
        <v>172</v>
      </c>
      <c r="P53" s="110">
        <v>196</v>
      </c>
      <c r="Q53" s="110">
        <v>210</v>
      </c>
      <c r="R53" s="110">
        <v>171</v>
      </c>
      <c r="S53" s="110">
        <v>362</v>
      </c>
      <c r="T53" s="110">
        <v>263</v>
      </c>
      <c r="U53" s="110">
        <v>334</v>
      </c>
      <c r="V53" s="110">
        <v>146</v>
      </c>
      <c r="W53" s="110">
        <v>44</v>
      </c>
      <c r="X53" s="110">
        <v>46</v>
      </c>
      <c r="Y53" s="110">
        <v>35</v>
      </c>
      <c r="Z53" s="72">
        <v>34.552845528455286</v>
      </c>
      <c r="AA53" s="72">
        <v>11.815718157181571</v>
      </c>
      <c r="AB53" s="72">
        <v>20.29810298102981</v>
      </c>
      <c r="AC53" s="72">
        <v>9.8102981029810294</v>
      </c>
      <c r="AD53" s="72">
        <v>23.523035230352303</v>
      </c>
      <c r="AE53" s="110">
        <v>20314</v>
      </c>
      <c r="AF53" s="110">
        <v>33390</v>
      </c>
      <c r="AG53" s="72">
        <v>62.032520325203258</v>
      </c>
      <c r="AH53" s="110">
        <v>3690</v>
      </c>
      <c r="AI53" s="110">
        <v>1755</v>
      </c>
      <c r="AJ53" s="110">
        <v>2633</v>
      </c>
      <c r="AK53" s="110">
        <v>1057</v>
      </c>
      <c r="AL53" s="110">
        <v>259</v>
      </c>
      <c r="AM53" s="110">
        <v>134</v>
      </c>
      <c r="AN53" s="110">
        <v>601</v>
      </c>
      <c r="AO53" s="110">
        <v>268</v>
      </c>
      <c r="AP53" s="110">
        <v>155</v>
      </c>
      <c r="AQ53" s="110">
        <v>131</v>
      </c>
      <c r="AR53" s="110">
        <v>405</v>
      </c>
      <c r="AS53" s="110">
        <v>115</v>
      </c>
      <c r="AT53" s="110">
        <v>25</v>
      </c>
      <c r="AU53" s="110">
        <v>508</v>
      </c>
      <c r="AV53" s="110">
        <v>24</v>
      </c>
      <c r="AW53" s="110">
        <v>26</v>
      </c>
      <c r="AX53" s="110">
        <v>605</v>
      </c>
      <c r="AY53" s="110">
        <v>0</v>
      </c>
      <c r="AZ53" s="110">
        <v>0</v>
      </c>
      <c r="BA53" s="72">
        <v>21.219512195121951</v>
      </c>
      <c r="BB53" s="87">
        <v>5.5</v>
      </c>
      <c r="BC53" s="87">
        <v>6.4</v>
      </c>
      <c r="BD53" s="87">
        <v>5</v>
      </c>
      <c r="BE53" s="87">
        <v>5.3</v>
      </c>
      <c r="BF53" s="87">
        <v>5.3</v>
      </c>
      <c r="BG53" s="87">
        <v>4.7</v>
      </c>
      <c r="BH53" s="87">
        <v>4.7</v>
      </c>
      <c r="BI53" s="87">
        <v>5.3</v>
      </c>
      <c r="BJ53" s="87">
        <v>6.3</v>
      </c>
      <c r="BK53" s="87">
        <v>6.7</v>
      </c>
      <c r="BL53" s="87">
        <v>7.2</v>
      </c>
      <c r="BM53" s="87">
        <v>8</v>
      </c>
      <c r="BN53" s="87">
        <v>8.4</v>
      </c>
      <c r="BO53" s="87">
        <v>8.1</v>
      </c>
      <c r="BP53" s="87">
        <v>4.9000000000000004</v>
      </c>
      <c r="BQ53" s="87">
        <v>3.4</v>
      </c>
      <c r="BR53" s="87">
        <v>1.8</v>
      </c>
      <c r="BS53" s="87">
        <v>3.1</v>
      </c>
      <c r="BT53" s="87">
        <v>16.899999999999999</v>
      </c>
      <c r="BU53" s="87">
        <v>61.900000000000006</v>
      </c>
      <c r="BV53" s="87">
        <v>21.3</v>
      </c>
    </row>
    <row r="54" spans="1:74" x14ac:dyDescent="0.25">
      <c r="A54" s="71" t="s">
        <v>106</v>
      </c>
      <c r="B54" s="71">
        <v>54103</v>
      </c>
      <c r="C54" s="71" t="s">
        <v>105</v>
      </c>
      <c r="D54" s="107">
        <v>361.00265623607368</v>
      </c>
      <c r="E54" s="110">
        <v>15793</v>
      </c>
      <c r="F54" s="72">
        <v>43.747600543061772</v>
      </c>
      <c r="G54" s="110">
        <v>5979</v>
      </c>
      <c r="H54" s="72">
        <v>2.62</v>
      </c>
      <c r="I54" s="110">
        <v>15672</v>
      </c>
      <c r="J54" s="110">
        <v>637</v>
      </c>
      <c r="K54" s="110">
        <v>418</v>
      </c>
      <c r="L54" s="110">
        <v>391</v>
      </c>
      <c r="M54" s="110">
        <v>418</v>
      </c>
      <c r="N54" s="110">
        <v>311</v>
      </c>
      <c r="O54" s="110">
        <v>431</v>
      </c>
      <c r="P54" s="110">
        <v>338</v>
      </c>
      <c r="Q54" s="110">
        <v>397</v>
      </c>
      <c r="R54" s="110">
        <v>287</v>
      </c>
      <c r="S54" s="110">
        <v>457</v>
      </c>
      <c r="T54" s="110">
        <v>641</v>
      </c>
      <c r="U54" s="110">
        <v>577</v>
      </c>
      <c r="V54" s="110">
        <v>355</v>
      </c>
      <c r="W54" s="110">
        <v>120</v>
      </c>
      <c r="X54" s="110">
        <v>145</v>
      </c>
      <c r="Y54" s="110">
        <v>56</v>
      </c>
      <c r="Z54" s="72">
        <v>24.184646261916708</v>
      </c>
      <c r="AA54" s="72">
        <v>12.192674360260913</v>
      </c>
      <c r="AB54" s="72">
        <v>24.301722696103027</v>
      </c>
      <c r="AC54" s="72">
        <v>7.6434186318782409</v>
      </c>
      <c r="AD54" s="72">
        <v>31.677538049841107</v>
      </c>
      <c r="AE54" s="110">
        <v>22088</v>
      </c>
      <c r="AF54" s="110">
        <v>40694</v>
      </c>
      <c r="AG54" s="72">
        <v>55.878909516641585</v>
      </c>
      <c r="AH54" s="110">
        <v>5979</v>
      </c>
      <c r="AI54" s="110">
        <v>2176</v>
      </c>
      <c r="AJ54" s="110">
        <v>4716</v>
      </c>
      <c r="AK54" s="110">
        <v>1263</v>
      </c>
      <c r="AL54" s="110">
        <v>222</v>
      </c>
      <c r="AM54" s="110">
        <v>259</v>
      </c>
      <c r="AN54" s="110">
        <v>742</v>
      </c>
      <c r="AO54" s="110">
        <v>693</v>
      </c>
      <c r="AP54" s="110">
        <v>197</v>
      </c>
      <c r="AQ54" s="110">
        <v>242</v>
      </c>
      <c r="AR54" s="110">
        <v>782</v>
      </c>
      <c r="AS54" s="110">
        <v>156</v>
      </c>
      <c r="AT54" s="110">
        <v>46</v>
      </c>
      <c r="AU54" s="110">
        <v>954</v>
      </c>
      <c r="AV54" s="110">
        <v>119</v>
      </c>
      <c r="AW54" s="110">
        <v>0</v>
      </c>
      <c r="AX54" s="110">
        <v>1223</v>
      </c>
      <c r="AY54" s="110">
        <v>19</v>
      </c>
      <c r="AZ54" s="110">
        <v>0</v>
      </c>
      <c r="BA54" s="72">
        <v>17.226961030272619</v>
      </c>
      <c r="BB54" s="87">
        <v>5.0999999999999996</v>
      </c>
      <c r="BC54" s="87">
        <v>4.7</v>
      </c>
      <c r="BD54" s="87">
        <v>6.7</v>
      </c>
      <c r="BE54" s="87">
        <v>6.4</v>
      </c>
      <c r="BF54" s="87">
        <v>5.4</v>
      </c>
      <c r="BG54" s="87">
        <v>5</v>
      </c>
      <c r="BH54" s="87">
        <v>4.9000000000000004</v>
      </c>
      <c r="BI54" s="87">
        <v>6.4</v>
      </c>
      <c r="BJ54" s="87">
        <v>4.7</v>
      </c>
      <c r="BK54" s="87">
        <v>6.6</v>
      </c>
      <c r="BL54" s="87">
        <v>7.3</v>
      </c>
      <c r="BM54" s="87">
        <v>8.1999999999999993</v>
      </c>
      <c r="BN54" s="87">
        <v>6.8</v>
      </c>
      <c r="BO54" s="87">
        <v>6.7</v>
      </c>
      <c r="BP54" s="87">
        <v>5.2</v>
      </c>
      <c r="BQ54" s="87">
        <v>3.9</v>
      </c>
      <c r="BR54" s="87">
        <v>3.1</v>
      </c>
      <c r="BS54" s="87">
        <v>2.8</v>
      </c>
      <c r="BT54" s="87">
        <v>16.5</v>
      </c>
      <c r="BU54" s="87">
        <v>61.7</v>
      </c>
      <c r="BV54" s="87">
        <v>21.700000000000003</v>
      </c>
    </row>
    <row r="55" spans="1:74" s="19" customFormat="1" x14ac:dyDescent="0.25">
      <c r="A55" s="71" t="s">
        <v>108</v>
      </c>
      <c r="B55" s="71">
        <v>54105</v>
      </c>
      <c r="C55" s="71" t="s">
        <v>107</v>
      </c>
      <c r="D55" s="107">
        <v>234.82730673336914</v>
      </c>
      <c r="E55" s="110">
        <v>5800</v>
      </c>
      <c r="F55" s="72">
        <v>24.699001494683564</v>
      </c>
      <c r="G55" s="110">
        <v>2427</v>
      </c>
      <c r="H55" s="72">
        <v>2.39</v>
      </c>
      <c r="I55" s="110">
        <v>5800</v>
      </c>
      <c r="J55" s="110">
        <v>242</v>
      </c>
      <c r="K55" s="110">
        <v>160</v>
      </c>
      <c r="L55" s="110">
        <v>186</v>
      </c>
      <c r="M55" s="110">
        <v>145</v>
      </c>
      <c r="N55" s="110">
        <v>164</v>
      </c>
      <c r="O55" s="110">
        <v>133</v>
      </c>
      <c r="P55" s="110">
        <v>235</v>
      </c>
      <c r="Q55" s="110">
        <v>102</v>
      </c>
      <c r="R55" s="110">
        <v>121</v>
      </c>
      <c r="S55" s="110">
        <v>292</v>
      </c>
      <c r="T55" s="110">
        <v>327</v>
      </c>
      <c r="U55" s="110">
        <v>130</v>
      </c>
      <c r="V55" s="110">
        <v>86</v>
      </c>
      <c r="W55" s="110">
        <v>81</v>
      </c>
      <c r="X55" s="110">
        <v>12</v>
      </c>
      <c r="Y55" s="110">
        <v>11</v>
      </c>
      <c r="Z55" s="72">
        <v>24.227441285537701</v>
      </c>
      <c r="AA55" s="72">
        <v>12.73176761433869</v>
      </c>
      <c r="AB55" s="72">
        <v>24.351050679851667</v>
      </c>
      <c r="AC55" s="72">
        <v>12.031314379892871</v>
      </c>
      <c r="AD55" s="72">
        <v>26.658426040379069</v>
      </c>
      <c r="AE55" s="110">
        <v>19747</v>
      </c>
      <c r="AF55" s="110">
        <v>38936</v>
      </c>
      <c r="AG55" s="72">
        <v>56.324680675731351</v>
      </c>
      <c r="AH55" s="110">
        <v>2427</v>
      </c>
      <c r="AI55" s="110">
        <v>863</v>
      </c>
      <c r="AJ55" s="110">
        <v>2025</v>
      </c>
      <c r="AK55" s="110">
        <v>402</v>
      </c>
      <c r="AL55" s="110">
        <v>147</v>
      </c>
      <c r="AM55" s="110">
        <v>79</v>
      </c>
      <c r="AN55" s="110">
        <v>261</v>
      </c>
      <c r="AO55" s="110">
        <v>248</v>
      </c>
      <c r="AP55" s="110">
        <v>50</v>
      </c>
      <c r="AQ55" s="110">
        <v>116</v>
      </c>
      <c r="AR55" s="110">
        <v>365</v>
      </c>
      <c r="AS55" s="110">
        <v>79</v>
      </c>
      <c r="AT55" s="110">
        <v>0</v>
      </c>
      <c r="AU55" s="110">
        <v>507</v>
      </c>
      <c r="AV55" s="110">
        <v>62</v>
      </c>
      <c r="AW55" s="110">
        <v>11</v>
      </c>
      <c r="AX55" s="110">
        <v>306</v>
      </c>
      <c r="AY55" s="110">
        <v>0</v>
      </c>
      <c r="AZ55" s="110">
        <v>0</v>
      </c>
      <c r="BA55" s="72">
        <v>15.986814997939844</v>
      </c>
      <c r="BB55" s="87">
        <v>5.2</v>
      </c>
      <c r="BC55" s="87">
        <v>8</v>
      </c>
      <c r="BD55" s="87">
        <v>5.6</v>
      </c>
      <c r="BE55" s="87">
        <v>6.3</v>
      </c>
      <c r="BF55" s="87">
        <v>4.8</v>
      </c>
      <c r="BG55" s="87">
        <v>3.9</v>
      </c>
      <c r="BH55" s="87">
        <v>5.3</v>
      </c>
      <c r="BI55" s="87">
        <v>4.7</v>
      </c>
      <c r="BJ55" s="87">
        <v>8.3000000000000007</v>
      </c>
      <c r="BK55" s="87">
        <v>5</v>
      </c>
      <c r="BL55" s="87">
        <v>8.1</v>
      </c>
      <c r="BM55" s="87">
        <v>9.9</v>
      </c>
      <c r="BN55" s="87">
        <v>6.6</v>
      </c>
      <c r="BO55" s="87">
        <v>7.3</v>
      </c>
      <c r="BP55" s="87">
        <v>3.9</v>
      </c>
      <c r="BQ55" s="87">
        <v>2.8</v>
      </c>
      <c r="BR55" s="87">
        <v>3</v>
      </c>
      <c r="BS55" s="87">
        <v>1.2</v>
      </c>
      <c r="BT55" s="87">
        <v>18.799999999999997</v>
      </c>
      <c r="BU55" s="87">
        <v>62.9</v>
      </c>
      <c r="BV55" s="87">
        <v>18.2</v>
      </c>
    </row>
    <row r="56" spans="1:74" s="26" customFormat="1" x14ac:dyDescent="0.25">
      <c r="A56" s="71" t="s">
        <v>110</v>
      </c>
      <c r="B56" s="71">
        <v>54107</v>
      </c>
      <c r="C56" s="71" t="s">
        <v>109</v>
      </c>
      <c r="D56" s="107">
        <v>376.62852351364239</v>
      </c>
      <c r="E56" s="110">
        <v>86016</v>
      </c>
      <c r="F56" s="72">
        <v>228.38418927366317</v>
      </c>
      <c r="G56" s="110">
        <v>36110</v>
      </c>
      <c r="H56" s="72">
        <v>2.36</v>
      </c>
      <c r="I56" s="110">
        <v>85065</v>
      </c>
      <c r="J56" s="110">
        <v>2942</v>
      </c>
      <c r="K56" s="110">
        <v>2097</v>
      </c>
      <c r="L56" s="110">
        <v>2369</v>
      </c>
      <c r="M56" s="110">
        <v>2508</v>
      </c>
      <c r="N56" s="110">
        <v>2209</v>
      </c>
      <c r="O56" s="110">
        <v>1979</v>
      </c>
      <c r="P56" s="110">
        <v>1822</v>
      </c>
      <c r="Q56" s="110">
        <v>1952</v>
      </c>
      <c r="R56" s="110">
        <v>1545</v>
      </c>
      <c r="S56" s="110">
        <v>2898</v>
      </c>
      <c r="T56" s="110">
        <v>3888</v>
      </c>
      <c r="U56" s="110">
        <v>4057</v>
      </c>
      <c r="V56" s="110">
        <v>2379</v>
      </c>
      <c r="W56" s="110">
        <v>1374</v>
      </c>
      <c r="X56" s="110">
        <v>1058</v>
      </c>
      <c r="Y56" s="110">
        <v>1033</v>
      </c>
      <c r="Z56" s="72">
        <v>20.515092772085293</v>
      </c>
      <c r="AA56" s="72">
        <v>13.062863472722238</v>
      </c>
      <c r="AB56" s="72">
        <v>20.210468014400444</v>
      </c>
      <c r="AC56" s="72">
        <v>8.0254777070063685</v>
      </c>
      <c r="AD56" s="72">
        <v>38.186098033785655</v>
      </c>
      <c r="AE56" s="110">
        <v>26717</v>
      </c>
      <c r="AF56" s="110">
        <v>45537</v>
      </c>
      <c r="AG56" s="72">
        <v>49.509831071725287</v>
      </c>
      <c r="AH56" s="110">
        <v>36110</v>
      </c>
      <c r="AI56" s="110">
        <v>4133</v>
      </c>
      <c r="AJ56" s="110">
        <v>25687</v>
      </c>
      <c r="AK56" s="110">
        <v>10423</v>
      </c>
      <c r="AL56" s="110">
        <v>759</v>
      </c>
      <c r="AM56" s="110">
        <v>841</v>
      </c>
      <c r="AN56" s="110">
        <v>4780</v>
      </c>
      <c r="AO56" s="110">
        <v>2537</v>
      </c>
      <c r="AP56" s="110">
        <v>1569</v>
      </c>
      <c r="AQ56" s="110">
        <v>2370</v>
      </c>
      <c r="AR56" s="110">
        <v>3002</v>
      </c>
      <c r="AS56" s="110">
        <v>1594</v>
      </c>
      <c r="AT56" s="110">
        <v>518</v>
      </c>
      <c r="AU56" s="110">
        <v>5226</v>
      </c>
      <c r="AV56" s="110">
        <v>1040</v>
      </c>
      <c r="AW56" s="110">
        <v>352</v>
      </c>
      <c r="AX56" s="110">
        <v>8892</v>
      </c>
      <c r="AY56" s="110">
        <v>656</v>
      </c>
      <c r="AZ56" s="110">
        <v>90</v>
      </c>
      <c r="BA56" s="72">
        <v>22.459152589310442</v>
      </c>
      <c r="BB56" s="87">
        <v>5.7</v>
      </c>
      <c r="BC56" s="87">
        <v>5.5</v>
      </c>
      <c r="BD56" s="87">
        <v>6.3</v>
      </c>
      <c r="BE56" s="87">
        <v>5.8</v>
      </c>
      <c r="BF56" s="87">
        <v>5.7</v>
      </c>
      <c r="BG56" s="87">
        <v>5.6</v>
      </c>
      <c r="BH56" s="87">
        <v>5.7</v>
      </c>
      <c r="BI56" s="87">
        <v>5.7</v>
      </c>
      <c r="BJ56" s="87">
        <v>6.3</v>
      </c>
      <c r="BK56" s="87">
        <v>6.8</v>
      </c>
      <c r="BL56" s="87">
        <v>7.4</v>
      </c>
      <c r="BM56" s="87">
        <v>7.5</v>
      </c>
      <c r="BN56" s="87">
        <v>6.9</v>
      </c>
      <c r="BO56" s="87">
        <v>6.2</v>
      </c>
      <c r="BP56" s="87">
        <v>4.8</v>
      </c>
      <c r="BQ56" s="87">
        <v>3.7</v>
      </c>
      <c r="BR56" s="87">
        <v>2</v>
      </c>
      <c r="BS56" s="87">
        <v>2.4</v>
      </c>
      <c r="BT56" s="87">
        <v>17.5</v>
      </c>
      <c r="BU56" s="87">
        <v>63.399999999999991</v>
      </c>
      <c r="BV56" s="87">
        <v>19.099999999999998</v>
      </c>
    </row>
    <row r="57" spans="1:74" x14ac:dyDescent="0.25">
      <c r="A57" s="71" t="s">
        <v>112</v>
      </c>
      <c r="B57" s="71">
        <v>54109</v>
      </c>
      <c r="C57" s="71" t="s">
        <v>111</v>
      </c>
      <c r="D57" s="107">
        <v>501.56508692994987</v>
      </c>
      <c r="E57" s="110">
        <v>22130</v>
      </c>
      <c r="F57" s="72">
        <v>44.121890810734889</v>
      </c>
      <c r="G57" s="110">
        <v>9169</v>
      </c>
      <c r="H57" s="72">
        <v>2.41</v>
      </c>
      <c r="I57" s="110">
        <v>22053</v>
      </c>
      <c r="J57" s="110">
        <v>1121</v>
      </c>
      <c r="K57" s="110">
        <v>640</v>
      </c>
      <c r="L57" s="110">
        <v>660</v>
      </c>
      <c r="M57" s="110">
        <v>759</v>
      </c>
      <c r="N57" s="110">
        <v>608</v>
      </c>
      <c r="O57" s="110">
        <v>557</v>
      </c>
      <c r="P57" s="110">
        <v>444</v>
      </c>
      <c r="Q57" s="110">
        <v>516</v>
      </c>
      <c r="R57" s="110">
        <v>347</v>
      </c>
      <c r="S57" s="110">
        <v>810</v>
      </c>
      <c r="T57" s="110">
        <v>692</v>
      </c>
      <c r="U57" s="110">
        <v>1001</v>
      </c>
      <c r="V57" s="110">
        <v>586</v>
      </c>
      <c r="W57" s="110">
        <v>209</v>
      </c>
      <c r="X57" s="110">
        <v>97</v>
      </c>
      <c r="Y57" s="110">
        <v>122</v>
      </c>
      <c r="Z57" s="72">
        <v>26.4041880248664</v>
      </c>
      <c r="AA57" s="72">
        <v>14.908932271785364</v>
      </c>
      <c r="AB57" s="72">
        <v>20.329370705638564</v>
      </c>
      <c r="AC57" s="72">
        <v>8.8341149525575311</v>
      </c>
      <c r="AD57" s="72">
        <v>29.523394045152141</v>
      </c>
      <c r="AE57" s="110">
        <v>20474</v>
      </c>
      <c r="AF57" s="110">
        <v>37644</v>
      </c>
      <c r="AG57" s="72">
        <v>57.857999781873701</v>
      </c>
      <c r="AH57" s="110">
        <v>9169</v>
      </c>
      <c r="AI57" s="110">
        <v>1739</v>
      </c>
      <c r="AJ57" s="110">
        <v>7477</v>
      </c>
      <c r="AK57" s="110">
        <v>1692</v>
      </c>
      <c r="AL57" s="110">
        <v>490</v>
      </c>
      <c r="AM57" s="110">
        <v>378</v>
      </c>
      <c r="AN57" s="110">
        <v>1033</v>
      </c>
      <c r="AO57" s="110">
        <v>1097</v>
      </c>
      <c r="AP57" s="110">
        <v>352</v>
      </c>
      <c r="AQ57" s="110">
        <v>365</v>
      </c>
      <c r="AR57" s="110">
        <v>1073</v>
      </c>
      <c r="AS57" s="110">
        <v>115</v>
      </c>
      <c r="AT57" s="110">
        <v>78</v>
      </c>
      <c r="AU57" s="110">
        <v>1303</v>
      </c>
      <c r="AV57" s="110">
        <v>158</v>
      </c>
      <c r="AW57" s="110">
        <v>0</v>
      </c>
      <c r="AX57" s="110">
        <v>1975</v>
      </c>
      <c r="AY57" s="110">
        <v>10</v>
      </c>
      <c r="AZ57" s="110">
        <v>17</v>
      </c>
      <c r="BA57" s="72">
        <v>16.283127931072091</v>
      </c>
      <c r="BB57" s="87">
        <v>5.4</v>
      </c>
      <c r="BC57" s="87">
        <v>6.3</v>
      </c>
      <c r="BD57" s="87">
        <v>5.5</v>
      </c>
      <c r="BE57" s="87">
        <v>5.9</v>
      </c>
      <c r="BF57" s="87">
        <v>5.2</v>
      </c>
      <c r="BG57" s="87">
        <v>5.3</v>
      </c>
      <c r="BH57" s="87">
        <v>5</v>
      </c>
      <c r="BI57" s="87">
        <v>6.8</v>
      </c>
      <c r="BJ57" s="87">
        <v>6.4</v>
      </c>
      <c r="BK57" s="87">
        <v>6.4</v>
      </c>
      <c r="BL57" s="87">
        <v>6.7</v>
      </c>
      <c r="BM57" s="87">
        <v>7.3</v>
      </c>
      <c r="BN57" s="87">
        <v>9.1999999999999993</v>
      </c>
      <c r="BO57" s="87">
        <v>7.4</v>
      </c>
      <c r="BP57" s="87">
        <v>4.0999999999999996</v>
      </c>
      <c r="BQ57" s="87">
        <v>3.2</v>
      </c>
      <c r="BR57" s="87">
        <v>2.2000000000000002</v>
      </c>
      <c r="BS57" s="87">
        <v>1.8</v>
      </c>
      <c r="BT57" s="87">
        <v>17.2</v>
      </c>
      <c r="BU57" s="87">
        <v>64.2</v>
      </c>
      <c r="BV57" s="87">
        <v>18.7</v>
      </c>
    </row>
    <row r="58" spans="1:74" s="57" customFormat="1" ht="18.75" x14ac:dyDescent="0.3">
      <c r="A58" s="53" t="s">
        <v>2126</v>
      </c>
      <c r="B58" s="53"/>
      <c r="C58" s="53"/>
      <c r="D58" s="108">
        <f>SUM(D3:D57)</f>
        <v>24217.284040189494</v>
      </c>
      <c r="E58" s="56">
        <f>SUM(E3:E57)</f>
        <v>1836843</v>
      </c>
      <c r="F58" s="55">
        <f>E58/D58</f>
        <v>75.84843110200508</v>
      </c>
      <c r="G58" s="56">
        <f>SUM(G3:G57)</f>
        <v>737671</v>
      </c>
      <c r="H58" s="55">
        <f>I58/G58</f>
        <v>2.4246866150357</v>
      </c>
      <c r="I58" s="56">
        <f>SUM(I3:I57)</f>
        <v>1788621</v>
      </c>
      <c r="J58" s="56">
        <f t="shared" ref="J58:Y58" si="0">SUM(J3:J57)</f>
        <v>68709</v>
      </c>
      <c r="K58" s="56">
        <f t="shared" si="0"/>
        <v>47396</v>
      </c>
      <c r="L58" s="56">
        <f t="shared" si="0"/>
        <v>49457</v>
      </c>
      <c r="M58" s="56">
        <f t="shared" si="0"/>
        <v>49444</v>
      </c>
      <c r="N58" s="56">
        <f t="shared" si="0"/>
        <v>43511</v>
      </c>
      <c r="O58" s="56">
        <f t="shared" si="0"/>
        <v>41620</v>
      </c>
      <c r="P58" s="56">
        <f t="shared" si="0"/>
        <v>38147</v>
      </c>
      <c r="Q58" s="56">
        <f t="shared" si="0"/>
        <v>36616</v>
      </c>
      <c r="R58" s="56">
        <f t="shared" si="0"/>
        <v>33298</v>
      </c>
      <c r="S58" s="56">
        <f t="shared" si="0"/>
        <v>60247</v>
      </c>
      <c r="T58" s="56">
        <f t="shared" si="0"/>
        <v>72467</v>
      </c>
      <c r="U58" s="56">
        <f t="shared" si="0"/>
        <v>80683</v>
      </c>
      <c r="V58" s="56">
        <f t="shared" si="0"/>
        <v>49008</v>
      </c>
      <c r="W58" s="56">
        <f t="shared" si="0"/>
        <v>26145</v>
      </c>
      <c r="X58" s="56">
        <f t="shared" si="0"/>
        <v>22810</v>
      </c>
      <c r="Y58" s="56">
        <f t="shared" si="0"/>
        <v>18113</v>
      </c>
      <c r="Z58" s="55">
        <f>(J58+K58+L58)/G58*100</f>
        <v>22.44388080865318</v>
      </c>
      <c r="AA58" s="55">
        <f>(M58+N58)/G58*100</f>
        <v>12.60114603935901</v>
      </c>
      <c r="AB58" s="55">
        <f>(O58+P58+Q58+R58)/G58*100</f>
        <v>20.29102404730564</v>
      </c>
      <c r="AC58" s="55">
        <f>S58/G58*100</f>
        <v>8.1671910648514032</v>
      </c>
      <c r="AD58" s="55">
        <f>(T58+U58+V58+W58+X58+Y58)/G58*100</f>
        <v>36.496758039830759</v>
      </c>
      <c r="AE58" s="56">
        <f>SUM(AE3:AE57)/55</f>
        <v>22859.618181818183</v>
      </c>
      <c r="AF58" s="56">
        <f>SUM(AF3:AF57)/55</f>
        <v>41701.909090909088</v>
      </c>
      <c r="AG58" s="55"/>
      <c r="AH58" s="56">
        <f>SUM(AH3:AH57)</f>
        <v>737671</v>
      </c>
      <c r="AI58" s="56">
        <f t="shared" ref="AI58:AL58" si="1">SUM(AI3:AI57)</f>
        <v>151606</v>
      </c>
      <c r="AJ58" s="56">
        <f t="shared" si="1"/>
        <v>536655</v>
      </c>
      <c r="AK58" s="56">
        <f t="shared" si="1"/>
        <v>201016</v>
      </c>
      <c r="AL58" s="56">
        <f t="shared" si="1"/>
        <v>24104</v>
      </c>
      <c r="AM58" s="56">
        <f t="shared" ref="AM58" si="2">SUM(AM3:AM57)</f>
        <v>24538</v>
      </c>
      <c r="AN58" s="56">
        <f t="shared" ref="AN58" si="3">SUM(AN3:AN57)</f>
        <v>92647</v>
      </c>
      <c r="AO58" s="56">
        <f t="shared" ref="AO58:AP58" si="4">SUM(AO3:AO57)</f>
        <v>58011</v>
      </c>
      <c r="AP58" s="56">
        <f t="shared" si="4"/>
        <v>29155</v>
      </c>
      <c r="AQ58" s="56">
        <f t="shared" ref="AQ58" si="5">SUM(AQ3:AQ57)</f>
        <v>40873</v>
      </c>
      <c r="AR58" s="56">
        <f t="shared" ref="AR58" si="6">SUM(AR3:AR57)</f>
        <v>63378</v>
      </c>
      <c r="AS58" s="56">
        <f t="shared" ref="AS58:AT58" si="7">SUM(AS3:AS57)</f>
        <v>27230</v>
      </c>
      <c r="AT58" s="56">
        <f t="shared" si="7"/>
        <v>12928</v>
      </c>
      <c r="AU58" s="56">
        <f t="shared" ref="AU58" si="8">SUM(AU3:AU57)</f>
        <v>97296</v>
      </c>
      <c r="AV58" s="56">
        <f t="shared" ref="AV58" si="9">SUM(AV3:AV57)</f>
        <v>24111</v>
      </c>
      <c r="AW58" s="56">
        <f t="shared" ref="AW58:AX58" si="10">SUM(AW3:AW57)</f>
        <v>7411</v>
      </c>
      <c r="AX58" s="56">
        <f t="shared" si="10"/>
        <v>174907</v>
      </c>
      <c r="AY58" s="56">
        <f t="shared" ref="AY58" si="11">SUM(AY3:AY57)</f>
        <v>16117</v>
      </c>
      <c r="AZ58" s="56">
        <f t="shared" ref="AZ58" si="12">SUM(AZ3:AZ57)</f>
        <v>2875</v>
      </c>
      <c r="BA58" s="55">
        <f>(AZ58+AW58+AT58+AQ58+AN58)/G58*100</f>
        <v>21.247141340787422</v>
      </c>
      <c r="BB58" s="58">
        <f>SUM(BB3:BB57)/55</f>
        <v>5.2836363636363632</v>
      </c>
      <c r="BC58" s="58">
        <f t="shared" ref="BC58:BS58" si="13">SUM(BC3:BC57)/55</f>
        <v>5.5545454545454547</v>
      </c>
      <c r="BD58" s="58">
        <f t="shared" si="13"/>
        <v>5.7527272727272729</v>
      </c>
      <c r="BE58" s="58">
        <f t="shared" si="13"/>
        <v>5.8800000000000017</v>
      </c>
      <c r="BF58" s="58">
        <f t="shared" si="13"/>
        <v>5.967272727272726</v>
      </c>
      <c r="BG58" s="58">
        <f t="shared" si="13"/>
        <v>5.503636363636363</v>
      </c>
      <c r="BH58" s="58">
        <f t="shared" si="13"/>
        <v>5.5000000000000009</v>
      </c>
      <c r="BI58" s="58">
        <f t="shared" si="13"/>
        <v>5.8327272727272721</v>
      </c>
      <c r="BJ58" s="58">
        <f t="shared" si="13"/>
        <v>6.3036363636363637</v>
      </c>
      <c r="BK58" s="58">
        <f t="shared" si="13"/>
        <v>6.6072727272727283</v>
      </c>
      <c r="BL58" s="58">
        <f t="shared" si="13"/>
        <v>7.1945454545454552</v>
      </c>
      <c r="BM58" s="58">
        <f t="shared" si="13"/>
        <v>7.6090909090909067</v>
      </c>
      <c r="BN58" s="58">
        <f t="shared" si="13"/>
        <v>7.5218181818181824</v>
      </c>
      <c r="BO58" s="58">
        <f t="shared" si="13"/>
        <v>6.6345454545454547</v>
      </c>
      <c r="BP58" s="58">
        <f t="shared" si="13"/>
        <v>4.7709090909090905</v>
      </c>
      <c r="BQ58" s="58">
        <f t="shared" si="13"/>
        <v>3.4800000000000013</v>
      </c>
      <c r="BR58" s="58">
        <f t="shared" si="13"/>
        <v>2.3527272727272721</v>
      </c>
      <c r="BS58" s="58">
        <f t="shared" si="13"/>
        <v>2.2436363636363628</v>
      </c>
      <c r="BT58" s="58">
        <f t="shared" ref="BT58" si="14">BB58+BC58+BD58</f>
        <v>16.59090909090909</v>
      </c>
      <c r="BU58" s="58">
        <f t="shared" ref="BU58" si="15">BE58+BF58+BG58+BH58+BI58+BJ58+BK58+BL58+BM58+BN58</f>
        <v>63.92</v>
      </c>
      <c r="BV58" s="58">
        <f t="shared" ref="BV58" si="16">BO58+BP58+BQ58+BR58+BS58</f>
        <v>19.481818181818181</v>
      </c>
    </row>
    <row r="59" spans="1:74" ht="18.75" x14ac:dyDescent="0.3">
      <c r="Z59" s="54"/>
      <c r="AA59" s="54"/>
      <c r="AB59" s="54"/>
      <c r="AC59" s="54"/>
      <c r="AD59" s="54"/>
      <c r="BT59" s="61"/>
      <c r="BU59" s="61"/>
      <c r="BV59" s="61"/>
    </row>
    <row r="60" spans="1:74" s="62" customFormat="1" ht="18.75" x14ac:dyDescent="0.3">
      <c r="A60" s="59" t="s">
        <v>2127</v>
      </c>
      <c r="B60" s="59"/>
      <c r="C60" s="59"/>
      <c r="D60" s="109"/>
      <c r="E60" s="111">
        <v>1836843</v>
      </c>
      <c r="F60" s="60"/>
      <c r="G60" s="111">
        <v>737671</v>
      </c>
      <c r="H60" s="60">
        <v>2.42</v>
      </c>
      <c r="I60" s="111">
        <v>1788621</v>
      </c>
      <c r="J60" s="111">
        <v>68709</v>
      </c>
      <c r="K60" s="111">
        <v>47396</v>
      </c>
      <c r="L60" s="111">
        <v>49457</v>
      </c>
      <c r="M60" s="111">
        <v>49444</v>
      </c>
      <c r="N60" s="111">
        <v>43511</v>
      </c>
      <c r="O60" s="111">
        <v>41620</v>
      </c>
      <c r="P60" s="111">
        <v>38147</v>
      </c>
      <c r="Q60" s="111">
        <v>36616</v>
      </c>
      <c r="R60" s="111">
        <v>33298</v>
      </c>
      <c r="S60" s="111">
        <v>60247</v>
      </c>
      <c r="T60" s="111">
        <v>72467</v>
      </c>
      <c r="U60" s="111">
        <v>80683</v>
      </c>
      <c r="V60" s="111">
        <v>49008</v>
      </c>
      <c r="W60" s="111">
        <v>26145</v>
      </c>
      <c r="X60" s="111">
        <v>22810</v>
      </c>
      <c r="Y60" s="111">
        <v>18113</v>
      </c>
      <c r="Z60" s="60">
        <f t="shared" ref="Z60" si="17">(J60+K60+L60)/G60*100</f>
        <v>22.44388080865318</v>
      </c>
      <c r="AA60" s="60">
        <f t="shared" ref="AA60" si="18">(M60+N60)/G60*100</f>
        <v>12.60114603935901</v>
      </c>
      <c r="AB60" s="60">
        <f t="shared" ref="AB60" si="19">(O60+P60+Q60+R60)/G60*100</f>
        <v>20.29102404730564</v>
      </c>
      <c r="AC60" s="60">
        <f t="shared" ref="AC60" si="20">S60/G60*100</f>
        <v>8.1671910648514032</v>
      </c>
      <c r="AD60" s="60">
        <f t="shared" ref="AD60" si="21">(T60+U60+V60+W60+X60+Y60)/G60*100</f>
        <v>36.496758039830759</v>
      </c>
      <c r="AE60" s="111">
        <v>24774</v>
      </c>
      <c r="AF60" s="111">
        <v>44061</v>
      </c>
      <c r="AG60" s="60"/>
      <c r="AH60" s="111">
        <v>737671</v>
      </c>
      <c r="AI60" s="111">
        <v>151606</v>
      </c>
      <c r="AJ60" s="111">
        <v>536655</v>
      </c>
      <c r="AK60" s="111">
        <v>201016</v>
      </c>
      <c r="AL60" s="111">
        <v>24104</v>
      </c>
      <c r="AM60" s="111">
        <v>24538</v>
      </c>
      <c r="AN60" s="111">
        <v>92647</v>
      </c>
      <c r="AO60" s="111">
        <v>58011</v>
      </c>
      <c r="AP60" s="111">
        <v>29155</v>
      </c>
      <c r="AQ60" s="111">
        <v>40873</v>
      </c>
      <c r="AR60" s="111">
        <v>63378</v>
      </c>
      <c r="AS60" s="111">
        <v>27230</v>
      </c>
      <c r="AT60" s="111">
        <v>12928</v>
      </c>
      <c r="AU60" s="111">
        <v>97296</v>
      </c>
      <c r="AV60" s="111">
        <v>24111</v>
      </c>
      <c r="AW60" s="111">
        <v>7411</v>
      </c>
      <c r="AX60" s="111">
        <v>174907</v>
      </c>
      <c r="AY60" s="111">
        <v>16117</v>
      </c>
      <c r="AZ60" s="111">
        <v>2875</v>
      </c>
      <c r="BA60" s="60">
        <f>(AZ60+AW60+AT60+AQ60+AN60)/G60*100</f>
        <v>21.247141340787422</v>
      </c>
      <c r="BB60" s="61">
        <v>5.5</v>
      </c>
      <c r="BC60" s="61">
        <v>5.6</v>
      </c>
      <c r="BD60" s="61">
        <v>5.8</v>
      </c>
      <c r="BE60" s="61">
        <v>6</v>
      </c>
      <c r="BF60" s="61">
        <v>6.6</v>
      </c>
      <c r="BG60" s="61">
        <v>6</v>
      </c>
      <c r="BH60" s="61">
        <v>5.8</v>
      </c>
      <c r="BI60" s="61">
        <v>6</v>
      </c>
      <c r="BJ60" s="61">
        <v>6.3</v>
      </c>
      <c r="BK60" s="61">
        <v>6.5</v>
      </c>
      <c r="BL60" s="61">
        <v>7</v>
      </c>
      <c r="BM60" s="61">
        <v>7.4</v>
      </c>
      <c r="BN60" s="61">
        <v>7.2</v>
      </c>
      <c r="BO60" s="61">
        <v>6.3</v>
      </c>
      <c r="BP60" s="61">
        <v>4.4000000000000004</v>
      </c>
      <c r="BQ60" s="61">
        <v>3.3</v>
      </c>
      <c r="BR60" s="61">
        <v>2.2000000000000002</v>
      </c>
      <c r="BS60" s="61">
        <v>2.2000000000000002</v>
      </c>
      <c r="BT60" s="61">
        <f>BB60+BC60+BD60</f>
        <v>16.899999999999999</v>
      </c>
      <c r="BU60" s="61">
        <f>BE60+BF60+BG60+BH60+BI60+BJ60+BK60+BL60+BM60+BN60</f>
        <v>64.8</v>
      </c>
      <c r="BV60" s="61">
        <f>BO60+BP60+BQ60+BR60+BS60</f>
        <v>18.399999999999999</v>
      </c>
    </row>
    <row r="61" spans="1:74" ht="18.75" x14ac:dyDescent="0.3">
      <c r="Z61" s="54"/>
    </row>
    <row r="62" spans="1:74" x14ac:dyDescent="0.25">
      <c r="A62" s="1" t="s">
        <v>2129</v>
      </c>
    </row>
    <row r="63" spans="1:74" x14ac:dyDescent="0.25">
      <c r="A63" s="1" t="s">
        <v>2130</v>
      </c>
    </row>
    <row r="64" spans="1:74" x14ac:dyDescent="0.25">
      <c r="A64" s="1" t="s">
        <v>2128</v>
      </c>
    </row>
    <row r="65" spans="1:1" x14ac:dyDescent="0.25">
      <c r="A65" s="1" t="s">
        <v>2131</v>
      </c>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84380-F626-4BB6-A4CB-13FCB854395D}">
  <dimension ref="A1:A94"/>
  <sheetViews>
    <sheetView workbookViewId="0"/>
  </sheetViews>
  <sheetFormatPr defaultRowHeight="15" x14ac:dyDescent="0.25"/>
  <cols>
    <col min="1" max="1" width="229.5703125" customWidth="1"/>
  </cols>
  <sheetData>
    <row r="1" spans="1:1" x14ac:dyDescent="0.25">
      <c r="A1" s="88" t="s">
        <v>2119</v>
      </c>
    </row>
    <row r="2" spans="1:1" x14ac:dyDescent="0.25">
      <c r="A2" s="50" t="s">
        <v>2120</v>
      </c>
    </row>
    <row r="3" spans="1:1" x14ac:dyDescent="0.25">
      <c r="A3" s="50"/>
    </row>
    <row r="4" spans="1:1" x14ac:dyDescent="0.25">
      <c r="A4" s="88" t="s">
        <v>2121</v>
      </c>
    </row>
    <row r="5" spans="1:1" ht="30" x14ac:dyDescent="0.25">
      <c r="A5" s="52" t="s">
        <v>2123</v>
      </c>
    </row>
    <row r="6" spans="1:1" x14ac:dyDescent="0.25">
      <c r="A6" s="50"/>
    </row>
    <row r="7" spans="1:1" x14ac:dyDescent="0.25">
      <c r="A7" s="88" t="s">
        <v>2122</v>
      </c>
    </row>
    <row r="8" spans="1:1" ht="30" x14ac:dyDescent="0.25">
      <c r="A8" s="51" t="s">
        <v>2124</v>
      </c>
    </row>
    <row r="10" spans="1:1" x14ac:dyDescent="0.25">
      <c r="A10" s="88" t="s">
        <v>2116</v>
      </c>
    </row>
    <row r="11" spans="1:1" x14ac:dyDescent="0.25">
      <c r="A11" t="s">
        <v>2125</v>
      </c>
    </row>
    <row r="13" spans="1:1" x14ac:dyDescent="0.25">
      <c r="A13" s="43" t="s">
        <v>2117</v>
      </c>
    </row>
    <row r="14" spans="1:1" x14ac:dyDescent="0.25">
      <c r="A14" t="s">
        <v>2104</v>
      </c>
    </row>
    <row r="15" spans="1:1" x14ac:dyDescent="0.25">
      <c r="A15" t="s">
        <v>2110</v>
      </c>
    </row>
    <row r="16" spans="1:1" x14ac:dyDescent="0.25">
      <c r="A16" s="3" t="s">
        <v>2105</v>
      </c>
    </row>
    <row r="17" spans="1:1" x14ac:dyDescent="0.25">
      <c r="A17" s="3" t="s">
        <v>2106</v>
      </c>
    </row>
    <row r="18" spans="1:1" x14ac:dyDescent="0.25">
      <c r="A18" t="s">
        <v>2108</v>
      </c>
    </row>
    <row r="19" spans="1:1" x14ac:dyDescent="0.25">
      <c r="A19" t="s">
        <v>2107</v>
      </c>
    </row>
    <row r="20" spans="1:1" x14ac:dyDescent="0.25">
      <c r="A20" t="s">
        <v>2109</v>
      </c>
    </row>
    <row r="21" spans="1:1" x14ac:dyDescent="0.25">
      <c r="A21" t="s">
        <v>2113</v>
      </c>
    </row>
    <row r="22" spans="1:1" x14ac:dyDescent="0.25">
      <c r="A22" t="s">
        <v>348</v>
      </c>
    </row>
    <row r="23" spans="1:1" x14ac:dyDescent="0.25">
      <c r="A23" t="s">
        <v>349</v>
      </c>
    </row>
    <row r="24" spans="1:1" x14ac:dyDescent="0.25">
      <c r="A24" t="s">
        <v>2149</v>
      </c>
    </row>
    <row r="26" spans="1:1" x14ac:dyDescent="0.25">
      <c r="A26" s="3" t="s">
        <v>350</v>
      </c>
    </row>
    <row r="27" spans="1:1" x14ac:dyDescent="0.25">
      <c r="A27" s="3" t="s">
        <v>2115</v>
      </c>
    </row>
    <row r="28" spans="1:1" x14ac:dyDescent="0.25">
      <c r="A28" s="2" t="s">
        <v>359</v>
      </c>
    </row>
    <row r="29" spans="1:1" x14ac:dyDescent="0.25">
      <c r="A29" s="2" t="s">
        <v>358</v>
      </c>
    </row>
    <row r="30" spans="1:1" x14ac:dyDescent="0.25">
      <c r="A30" s="2" t="s">
        <v>357</v>
      </c>
    </row>
    <row r="31" spans="1:1" x14ac:dyDescent="0.25">
      <c r="A31" s="2"/>
    </row>
    <row r="32" spans="1:1" x14ac:dyDescent="0.25">
      <c r="A32" s="2" t="s">
        <v>392</v>
      </c>
    </row>
    <row r="33" spans="1:1" x14ac:dyDescent="0.25">
      <c r="A33" s="2" t="s">
        <v>429</v>
      </c>
    </row>
    <row r="34" spans="1:1" x14ac:dyDescent="0.25">
      <c r="A34" s="2" t="s">
        <v>430</v>
      </c>
    </row>
    <row r="35" spans="1:1" x14ac:dyDescent="0.25">
      <c r="A35" s="2" t="s">
        <v>431</v>
      </c>
    </row>
    <row r="36" spans="1:1" x14ac:dyDescent="0.25">
      <c r="A36" s="2" t="s">
        <v>432</v>
      </c>
    </row>
    <row r="37" spans="1:1" x14ac:dyDescent="0.25">
      <c r="A37" s="2" t="s">
        <v>433</v>
      </c>
    </row>
    <row r="38" spans="1:1" x14ac:dyDescent="0.25">
      <c r="A38" s="2" t="s">
        <v>434</v>
      </c>
    </row>
    <row r="39" spans="1:1" x14ac:dyDescent="0.25">
      <c r="A39" s="2" t="s">
        <v>435</v>
      </c>
    </row>
    <row r="40" spans="1:1" x14ac:dyDescent="0.25">
      <c r="A40" s="2" t="s">
        <v>436</v>
      </c>
    </row>
    <row r="41" spans="1:1" x14ac:dyDescent="0.25">
      <c r="A41" s="2" t="s">
        <v>437</v>
      </c>
    </row>
    <row r="42" spans="1:1" x14ac:dyDescent="0.25">
      <c r="A42" s="2" t="s">
        <v>438</v>
      </c>
    </row>
    <row r="43" spans="1:1" x14ac:dyDescent="0.25">
      <c r="A43" s="2" t="s">
        <v>439</v>
      </c>
    </row>
    <row r="44" spans="1:1" x14ac:dyDescent="0.25">
      <c r="A44" s="2" t="s">
        <v>440</v>
      </c>
    </row>
    <row r="45" spans="1:1" x14ac:dyDescent="0.25">
      <c r="A45" s="2" t="s">
        <v>441</v>
      </c>
    </row>
    <row r="46" spans="1:1" x14ac:dyDescent="0.25">
      <c r="A46" s="2" t="s">
        <v>442</v>
      </c>
    </row>
    <row r="47" spans="1:1" x14ac:dyDescent="0.25">
      <c r="A47" s="2"/>
    </row>
    <row r="48" spans="1:1" x14ac:dyDescent="0.25">
      <c r="A48" s="2" t="s">
        <v>397</v>
      </c>
    </row>
    <row r="49" spans="1:1" x14ac:dyDescent="0.25">
      <c r="A49" s="2" t="s">
        <v>395</v>
      </c>
    </row>
    <row r="50" spans="1:1" x14ac:dyDescent="0.25">
      <c r="A50" s="2" t="s">
        <v>530</v>
      </c>
    </row>
    <row r="51" spans="1:1" x14ac:dyDescent="0.25">
      <c r="A51" s="2"/>
    </row>
    <row r="52" spans="1:1" x14ac:dyDescent="0.25">
      <c r="A52" s="2" t="s">
        <v>406</v>
      </c>
    </row>
    <row r="53" spans="1:1" x14ac:dyDescent="0.25">
      <c r="A53" s="2" t="s">
        <v>407</v>
      </c>
    </row>
    <row r="54" spans="1:1" x14ac:dyDescent="0.25">
      <c r="A54" s="2" t="s">
        <v>405</v>
      </c>
    </row>
    <row r="55" spans="1:1" x14ac:dyDescent="0.25">
      <c r="A55" s="2" t="s">
        <v>404</v>
      </c>
    </row>
    <row r="56" spans="1:1" x14ac:dyDescent="0.25">
      <c r="A56" s="2"/>
    </row>
    <row r="57" spans="1:1" x14ac:dyDescent="0.25">
      <c r="A57" s="2" t="s">
        <v>426</v>
      </c>
    </row>
    <row r="58" spans="1:1" x14ac:dyDescent="0.25">
      <c r="A58" s="2" t="s">
        <v>427</v>
      </c>
    </row>
    <row r="59" spans="1:1" x14ac:dyDescent="0.25">
      <c r="A59" s="2" t="s">
        <v>428</v>
      </c>
    </row>
    <row r="60" spans="1:1" x14ac:dyDescent="0.25">
      <c r="A60" s="2" t="s">
        <v>446</v>
      </c>
    </row>
    <row r="61" spans="1:1" x14ac:dyDescent="0.25">
      <c r="A61" s="2" t="s">
        <v>447</v>
      </c>
    </row>
    <row r="62" spans="1:1" x14ac:dyDescent="0.25">
      <c r="A62" s="2" t="s">
        <v>448</v>
      </c>
    </row>
    <row r="63" spans="1:1" x14ac:dyDescent="0.25">
      <c r="A63" s="2" t="s">
        <v>452</v>
      </c>
    </row>
    <row r="64" spans="1:1" x14ac:dyDescent="0.25">
      <c r="A64" s="2" t="s">
        <v>453</v>
      </c>
    </row>
    <row r="65" spans="1:1" x14ac:dyDescent="0.25">
      <c r="A65" s="2" t="s">
        <v>454</v>
      </c>
    </row>
    <row r="66" spans="1:1" x14ac:dyDescent="0.25">
      <c r="A66" s="2" t="s">
        <v>458</v>
      </c>
    </row>
    <row r="67" spans="1:1" x14ac:dyDescent="0.25">
      <c r="A67" s="2" t="s">
        <v>459</v>
      </c>
    </row>
    <row r="68" spans="1:1" x14ac:dyDescent="0.25">
      <c r="A68" s="2" t="s">
        <v>460</v>
      </c>
    </row>
    <row r="69" spans="1:1" x14ac:dyDescent="0.25">
      <c r="A69" s="2" t="s">
        <v>464</v>
      </c>
    </row>
    <row r="70" spans="1:1" x14ac:dyDescent="0.25">
      <c r="A70" s="2" t="s">
        <v>465</v>
      </c>
    </row>
    <row r="71" spans="1:1" x14ac:dyDescent="0.25">
      <c r="A71" s="2" t="s">
        <v>466</v>
      </c>
    </row>
    <row r="72" spans="1:1" x14ac:dyDescent="0.25">
      <c r="A72" s="2" t="s">
        <v>528</v>
      </c>
    </row>
    <row r="73" spans="1:1" x14ac:dyDescent="0.25">
      <c r="A73" s="2"/>
    </row>
    <row r="74" spans="1:1" x14ac:dyDescent="0.25">
      <c r="A74" s="2" t="s">
        <v>503</v>
      </c>
    </row>
    <row r="75" spans="1:1" x14ac:dyDescent="0.25">
      <c r="A75" s="2" t="s">
        <v>504</v>
      </c>
    </row>
    <row r="76" spans="1:1" x14ac:dyDescent="0.25">
      <c r="A76" s="2" t="s">
        <v>505</v>
      </c>
    </row>
    <row r="77" spans="1:1" x14ac:dyDescent="0.25">
      <c r="A77" s="2" t="s">
        <v>506</v>
      </c>
    </row>
    <row r="78" spans="1:1" x14ac:dyDescent="0.25">
      <c r="A78" s="2" t="s">
        <v>507</v>
      </c>
    </row>
    <row r="79" spans="1:1" x14ac:dyDescent="0.25">
      <c r="A79" s="2" t="s">
        <v>508</v>
      </c>
    </row>
    <row r="80" spans="1:1" x14ac:dyDescent="0.25">
      <c r="A80" s="2" t="s">
        <v>509</v>
      </c>
    </row>
    <row r="81" spans="1:1" x14ac:dyDescent="0.25">
      <c r="A81" s="2" t="s">
        <v>510</v>
      </c>
    </row>
    <row r="82" spans="1:1" x14ac:dyDescent="0.25">
      <c r="A82" s="2" t="s">
        <v>511</v>
      </c>
    </row>
    <row r="83" spans="1:1" x14ac:dyDescent="0.25">
      <c r="A83" s="2" t="s">
        <v>512</v>
      </c>
    </row>
    <row r="84" spans="1:1" x14ac:dyDescent="0.25">
      <c r="A84" s="2" t="s">
        <v>513</v>
      </c>
    </row>
    <row r="85" spans="1:1" x14ac:dyDescent="0.25">
      <c r="A85" s="2" t="s">
        <v>514</v>
      </c>
    </row>
    <row r="86" spans="1:1" x14ac:dyDescent="0.25">
      <c r="A86" s="2" t="s">
        <v>515</v>
      </c>
    </row>
    <row r="87" spans="1:1" x14ac:dyDescent="0.25">
      <c r="A87" s="2" t="s">
        <v>516</v>
      </c>
    </row>
    <row r="88" spans="1:1" x14ac:dyDescent="0.25">
      <c r="A88" s="2" t="s">
        <v>517</v>
      </c>
    </row>
    <row r="89" spans="1:1" x14ac:dyDescent="0.25">
      <c r="A89" s="2" t="s">
        <v>518</v>
      </c>
    </row>
    <row r="90" spans="1:1" x14ac:dyDescent="0.25">
      <c r="A90" s="2" t="s">
        <v>519</v>
      </c>
    </row>
    <row r="91" spans="1:1" x14ac:dyDescent="0.25">
      <c r="A91" s="2" t="s">
        <v>520</v>
      </c>
    </row>
    <row r="92" spans="1:1" x14ac:dyDescent="0.25">
      <c r="A92" s="2" t="s">
        <v>526</v>
      </c>
    </row>
    <row r="93" spans="1:1" x14ac:dyDescent="0.25">
      <c r="A93" s="2" t="s">
        <v>525</v>
      </c>
    </row>
    <row r="94" spans="1:1" x14ac:dyDescent="0.25">
      <c r="A94" s="2" t="s">
        <v>524</v>
      </c>
    </row>
  </sheetData>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A1CDA-8BBA-4B41-BD4C-B4D54F95ED3C}">
  <dimension ref="A1:CC391"/>
  <sheetViews>
    <sheetView zoomScaleNormal="100" workbookViewId="0">
      <pane ySplit="1" topLeftCell="A2" activePane="bottomLeft" state="frozen"/>
      <selection pane="bottomLeft" activeCell="I369" sqref="I369"/>
    </sheetView>
  </sheetViews>
  <sheetFormatPr defaultRowHeight="15" x14ac:dyDescent="0.25"/>
  <cols>
    <col min="1" max="1" width="31.7109375" bestFit="1" customWidth="1"/>
    <col min="2" max="2" width="38.42578125" bestFit="1" customWidth="1"/>
    <col min="3" max="3" width="54.28515625" bestFit="1" customWidth="1"/>
    <col min="4" max="4" width="37.140625" bestFit="1" customWidth="1"/>
    <col min="5" max="5" width="8.28515625" bestFit="1" customWidth="1"/>
    <col min="6" max="6" width="7.7109375" bestFit="1" customWidth="1"/>
    <col min="7" max="7" width="11.140625" bestFit="1" customWidth="1"/>
    <col min="8" max="8" width="7" bestFit="1" customWidth="1"/>
    <col min="9" max="9" width="10.140625" style="1" bestFit="1" customWidth="1"/>
    <col min="10" max="10" width="17.5703125" style="1" bestFit="1" customWidth="1"/>
    <col min="11" max="11" width="10.5703125" style="33" bestFit="1" customWidth="1"/>
    <col min="12" max="12" width="16.28515625" style="1" bestFit="1" customWidth="1"/>
    <col min="13" max="13" width="18.7109375" style="22" bestFit="1" customWidth="1"/>
    <col min="14" max="14" width="17" style="1" bestFit="1" customWidth="1"/>
    <col min="15" max="15" width="23.85546875" style="22" bestFit="1" customWidth="1"/>
    <col min="16" max="16" width="25.28515625" style="1" bestFit="1" customWidth="1"/>
    <col min="17" max="17" width="18.28515625" style="1" bestFit="1" customWidth="1"/>
    <col min="18" max="28" width="19.85546875" style="1" bestFit="1" customWidth="1"/>
    <col min="29" max="31" width="22" style="1" bestFit="1" customWidth="1"/>
    <col min="32" max="32" width="20.5703125" style="1" bestFit="1" customWidth="1"/>
    <col min="33" max="33" width="22.42578125" style="6" bestFit="1" customWidth="1"/>
    <col min="34" max="35" width="23.7109375" style="6" bestFit="1" customWidth="1"/>
    <col min="36" max="36" width="23.7109375" style="6" customWidth="1"/>
    <col min="37" max="37" width="23.42578125" style="6" bestFit="1" customWidth="1"/>
    <col min="38" max="38" width="17.42578125" style="39" bestFit="1" customWidth="1"/>
    <col min="39" max="39" width="26.5703125" style="39" bestFit="1" customWidth="1"/>
    <col min="40" max="40" width="36.28515625" style="6" bestFit="1" customWidth="1"/>
    <col min="41" max="41" width="19.42578125" style="1" bestFit="1" customWidth="1"/>
    <col min="42" max="42" width="17" style="1" bestFit="1" customWidth="1"/>
    <col min="43" max="44" width="20.7109375" style="1" bestFit="1" customWidth="1"/>
    <col min="45" max="45" width="33.28515625" style="1" bestFit="1" customWidth="1"/>
    <col min="46" max="46" width="32.140625" style="1" bestFit="1" customWidth="1"/>
    <col min="47" max="47" width="35" style="1" bestFit="1" customWidth="1"/>
    <col min="48" max="48" width="35.28515625" style="1" bestFit="1" customWidth="1"/>
    <col min="49" max="49" width="34.5703125" style="1" bestFit="1" customWidth="1"/>
    <col min="50" max="50" width="37.28515625" style="1" bestFit="1" customWidth="1"/>
    <col min="51" max="51" width="35.28515625" style="1" bestFit="1" customWidth="1"/>
    <col min="52" max="52" width="34.5703125" style="1" bestFit="1" customWidth="1"/>
    <col min="53" max="53" width="37.28515625" style="1" bestFit="1" customWidth="1"/>
    <col min="54" max="54" width="35.28515625" style="1" bestFit="1" customWidth="1"/>
    <col min="55" max="55" width="34.5703125" style="1" bestFit="1" customWidth="1"/>
    <col min="56" max="56" width="37.28515625" style="1" bestFit="1" customWidth="1"/>
    <col min="57" max="57" width="35" style="1" bestFit="1" customWidth="1"/>
    <col min="58" max="58" width="34.28515625" style="1" bestFit="1" customWidth="1"/>
    <col min="59" max="59" width="37" style="1" bestFit="1" customWidth="1"/>
    <col min="60" max="60" width="42.42578125" style="6" bestFit="1" customWidth="1"/>
    <col min="61" max="61" width="16.5703125" style="1" bestFit="1" customWidth="1"/>
    <col min="62" max="77" width="15" style="1" bestFit="1" customWidth="1"/>
    <col min="78" max="78" width="16.28515625" style="1" bestFit="1" customWidth="1"/>
    <col min="79" max="79" width="18" style="1" bestFit="1" customWidth="1"/>
    <col min="80" max="80" width="14.28515625" style="1" bestFit="1" customWidth="1"/>
    <col min="81" max="81" width="16.28515625" style="1" bestFit="1" customWidth="1"/>
  </cols>
  <sheetData>
    <row r="1" spans="1:81" s="5" customFormat="1" x14ac:dyDescent="0.25">
      <c r="A1" s="5" t="s">
        <v>2102</v>
      </c>
      <c r="B1" s="5" t="s">
        <v>2103</v>
      </c>
      <c r="C1" s="5" t="s">
        <v>2101</v>
      </c>
      <c r="D1" s="5" t="s">
        <v>2099</v>
      </c>
      <c r="E1" s="5" t="s">
        <v>2098</v>
      </c>
      <c r="F1" s="5" t="s">
        <v>2100</v>
      </c>
      <c r="G1" s="5" t="s">
        <v>2097</v>
      </c>
      <c r="H1" s="79" t="s">
        <v>536</v>
      </c>
      <c r="I1" s="78" t="s">
        <v>346</v>
      </c>
      <c r="J1" s="4" t="s">
        <v>345</v>
      </c>
      <c r="K1" s="31" t="s">
        <v>2112</v>
      </c>
      <c r="L1" s="46" t="s">
        <v>347</v>
      </c>
      <c r="M1" s="45" t="s">
        <v>2114</v>
      </c>
      <c r="N1" s="46" t="s">
        <v>353</v>
      </c>
      <c r="O1" s="45" t="s">
        <v>354</v>
      </c>
      <c r="P1" s="4" t="s">
        <v>356</v>
      </c>
      <c r="Q1" s="4" t="s">
        <v>376</v>
      </c>
      <c r="R1" s="4" t="s">
        <v>377</v>
      </c>
      <c r="S1" s="4" t="s">
        <v>378</v>
      </c>
      <c r="T1" s="4" t="s">
        <v>379</v>
      </c>
      <c r="U1" s="4" t="s">
        <v>380</v>
      </c>
      <c r="V1" s="4" t="s">
        <v>381</v>
      </c>
      <c r="W1" s="4" t="s">
        <v>382</v>
      </c>
      <c r="X1" s="4" t="s">
        <v>383</v>
      </c>
      <c r="Y1" s="4" t="s">
        <v>384</v>
      </c>
      <c r="Z1" s="4" t="s">
        <v>385</v>
      </c>
      <c r="AA1" s="4" t="s">
        <v>386</v>
      </c>
      <c r="AB1" s="4" t="s">
        <v>387</v>
      </c>
      <c r="AC1" s="4" t="s">
        <v>388</v>
      </c>
      <c r="AD1" s="4" t="s">
        <v>389</v>
      </c>
      <c r="AE1" s="4" t="s">
        <v>390</v>
      </c>
      <c r="AF1" s="4" t="s">
        <v>391</v>
      </c>
      <c r="AG1" s="7" t="s">
        <v>531</v>
      </c>
      <c r="AH1" s="7" t="s">
        <v>532</v>
      </c>
      <c r="AI1" s="7" t="s">
        <v>533</v>
      </c>
      <c r="AJ1" s="7" t="s">
        <v>534</v>
      </c>
      <c r="AK1" s="7" t="s">
        <v>535</v>
      </c>
      <c r="AL1" s="47" t="s">
        <v>396</v>
      </c>
      <c r="AM1" s="47" t="s">
        <v>394</v>
      </c>
      <c r="AN1" s="48" t="s">
        <v>529</v>
      </c>
      <c r="AO1" s="49" t="s">
        <v>398</v>
      </c>
      <c r="AP1" s="49" t="s">
        <v>399</v>
      </c>
      <c r="AQ1" s="49" t="s">
        <v>402</v>
      </c>
      <c r="AR1" s="49" t="s">
        <v>403</v>
      </c>
      <c r="AS1" s="4" t="s">
        <v>423</v>
      </c>
      <c r="AT1" s="4" t="s">
        <v>424</v>
      </c>
      <c r="AU1" s="4" t="s">
        <v>425</v>
      </c>
      <c r="AV1" s="4" t="s">
        <v>443</v>
      </c>
      <c r="AW1" s="4" t="s">
        <v>444</v>
      </c>
      <c r="AX1" s="4" t="s">
        <v>445</v>
      </c>
      <c r="AY1" s="4" t="s">
        <v>449</v>
      </c>
      <c r="AZ1" s="4" t="s">
        <v>450</v>
      </c>
      <c r="BA1" s="4" t="s">
        <v>451</v>
      </c>
      <c r="BB1" s="4" t="s">
        <v>455</v>
      </c>
      <c r="BC1" s="4" t="s">
        <v>456</v>
      </c>
      <c r="BD1" s="4" t="s">
        <v>457</v>
      </c>
      <c r="BE1" s="4" t="s">
        <v>461</v>
      </c>
      <c r="BF1" s="4" t="s">
        <v>462</v>
      </c>
      <c r="BG1" s="4" t="s">
        <v>463</v>
      </c>
      <c r="BH1" s="48" t="s">
        <v>527</v>
      </c>
      <c r="BI1" s="4" t="s">
        <v>485</v>
      </c>
      <c r="BJ1" s="4" t="s">
        <v>486</v>
      </c>
      <c r="BK1" s="4" t="s">
        <v>487</v>
      </c>
      <c r="BL1" s="4" t="s">
        <v>488</v>
      </c>
      <c r="BM1" s="4" t="s">
        <v>489</v>
      </c>
      <c r="BN1" s="4" t="s">
        <v>490</v>
      </c>
      <c r="BO1" s="4" t="s">
        <v>491</v>
      </c>
      <c r="BP1" s="4" t="s">
        <v>492</v>
      </c>
      <c r="BQ1" s="4" t="s">
        <v>493</v>
      </c>
      <c r="BR1" s="4" t="s">
        <v>494</v>
      </c>
      <c r="BS1" s="4" t="s">
        <v>495</v>
      </c>
      <c r="BT1" s="4" t="s">
        <v>496</v>
      </c>
      <c r="BU1" s="4" t="s">
        <v>497</v>
      </c>
      <c r="BV1" s="4" t="s">
        <v>498</v>
      </c>
      <c r="BW1" s="4" t="s">
        <v>499</v>
      </c>
      <c r="BX1" s="4" t="s">
        <v>500</v>
      </c>
      <c r="BY1" s="4" t="s">
        <v>501</v>
      </c>
      <c r="BZ1" s="4" t="s">
        <v>502</v>
      </c>
      <c r="CA1" s="46" t="s">
        <v>521</v>
      </c>
      <c r="CB1" s="46" t="s">
        <v>522</v>
      </c>
      <c r="CC1" s="46" t="s">
        <v>523</v>
      </c>
    </row>
    <row r="2" spans="1:81" x14ac:dyDescent="0.25">
      <c r="A2" s="15"/>
      <c r="B2" s="15"/>
      <c r="C2" s="15"/>
      <c r="D2" s="15"/>
      <c r="E2" s="15"/>
      <c r="F2" s="15"/>
      <c r="G2" s="15"/>
      <c r="H2" s="15"/>
      <c r="I2" s="16" t="s">
        <v>1</v>
      </c>
      <c r="J2" s="16" t="s">
        <v>0</v>
      </c>
      <c r="K2" s="32"/>
      <c r="L2" s="16" t="s">
        <v>2</v>
      </c>
      <c r="M2" s="21"/>
      <c r="N2" s="16" t="s">
        <v>351</v>
      </c>
      <c r="O2" s="21" t="s">
        <v>352</v>
      </c>
      <c r="P2" s="16" t="s">
        <v>355</v>
      </c>
      <c r="Q2" s="16" t="s">
        <v>360</v>
      </c>
      <c r="R2" s="16" t="s">
        <v>361</v>
      </c>
      <c r="S2" s="16" t="s">
        <v>362</v>
      </c>
      <c r="T2" s="16" t="s">
        <v>363</v>
      </c>
      <c r="U2" s="16" t="s">
        <v>364</v>
      </c>
      <c r="V2" s="16" t="s">
        <v>365</v>
      </c>
      <c r="W2" s="16" t="s">
        <v>366</v>
      </c>
      <c r="X2" s="16" t="s">
        <v>367</v>
      </c>
      <c r="Y2" s="16" t="s">
        <v>368</v>
      </c>
      <c r="Z2" s="16" t="s">
        <v>369</v>
      </c>
      <c r="AA2" s="16" t="s">
        <v>370</v>
      </c>
      <c r="AB2" s="16" t="s">
        <v>371</v>
      </c>
      <c r="AC2" s="16" t="s">
        <v>372</v>
      </c>
      <c r="AD2" s="16" t="s">
        <v>373</v>
      </c>
      <c r="AE2" s="16" t="s">
        <v>374</v>
      </c>
      <c r="AF2" s="16" t="s">
        <v>375</v>
      </c>
      <c r="AG2" s="17"/>
      <c r="AH2" s="17"/>
      <c r="AI2" s="17"/>
      <c r="AJ2" s="17"/>
      <c r="AK2" s="17"/>
      <c r="AL2" s="37" t="s">
        <v>355</v>
      </c>
      <c r="AM2" s="37" t="s">
        <v>393</v>
      </c>
      <c r="AN2" s="17"/>
      <c r="AO2" s="16" t="s">
        <v>360</v>
      </c>
      <c r="AP2" s="16" t="s">
        <v>361</v>
      </c>
      <c r="AQ2" s="16" t="s">
        <v>400</v>
      </c>
      <c r="AR2" s="16" t="s">
        <v>401</v>
      </c>
      <c r="AS2" s="16" t="s">
        <v>408</v>
      </c>
      <c r="AT2" s="16" t="s">
        <v>409</v>
      </c>
      <c r="AU2" s="16" t="s">
        <v>410</v>
      </c>
      <c r="AV2" s="16" t="s">
        <v>411</v>
      </c>
      <c r="AW2" s="16" t="s">
        <v>412</v>
      </c>
      <c r="AX2" s="16" t="s">
        <v>413</v>
      </c>
      <c r="AY2" s="16" t="s">
        <v>414</v>
      </c>
      <c r="AZ2" s="16" t="s">
        <v>415</v>
      </c>
      <c r="BA2" s="16" t="s">
        <v>416</v>
      </c>
      <c r="BB2" s="16" t="s">
        <v>417</v>
      </c>
      <c r="BC2" s="16" t="s">
        <v>418</v>
      </c>
      <c r="BD2" s="16" t="s">
        <v>419</v>
      </c>
      <c r="BE2" s="16" t="s">
        <v>420</v>
      </c>
      <c r="BF2" s="16" t="s">
        <v>421</v>
      </c>
      <c r="BG2" s="16" t="s">
        <v>422</v>
      </c>
      <c r="BH2" s="17"/>
      <c r="BI2" s="16" t="s">
        <v>467</v>
      </c>
      <c r="BJ2" s="16" t="s">
        <v>468</v>
      </c>
      <c r="BK2" s="16" t="s">
        <v>469</v>
      </c>
      <c r="BL2" s="16" t="s">
        <v>470</v>
      </c>
      <c r="BM2" s="16" t="s">
        <v>471</v>
      </c>
      <c r="BN2" s="16" t="s">
        <v>472</v>
      </c>
      <c r="BO2" s="16" t="s">
        <v>473</v>
      </c>
      <c r="BP2" s="16" t="s">
        <v>474</v>
      </c>
      <c r="BQ2" s="16" t="s">
        <v>475</v>
      </c>
      <c r="BR2" s="16" t="s">
        <v>476</v>
      </c>
      <c r="BS2" s="16" t="s">
        <v>477</v>
      </c>
      <c r="BT2" s="16" t="s">
        <v>478</v>
      </c>
      <c r="BU2" s="16" t="s">
        <v>479</v>
      </c>
      <c r="BV2" s="16" t="s">
        <v>480</v>
      </c>
      <c r="BW2" s="16" t="s">
        <v>481</v>
      </c>
      <c r="BX2" s="16" t="s">
        <v>482</v>
      </c>
      <c r="BY2" s="16" t="s">
        <v>483</v>
      </c>
      <c r="BZ2" s="16" t="s">
        <v>484</v>
      </c>
      <c r="CA2" s="16"/>
      <c r="CB2" s="16"/>
      <c r="CC2" s="16"/>
    </row>
    <row r="3" spans="1:81" s="26" customFormat="1" x14ac:dyDescent="0.25">
      <c r="A3" s="25" t="s">
        <v>1822</v>
      </c>
      <c r="B3" s="26" t="s">
        <v>1823</v>
      </c>
      <c r="C3" s="27" t="s">
        <v>1824</v>
      </c>
      <c r="D3" s="26" t="s">
        <v>648</v>
      </c>
      <c r="E3" s="28" t="s">
        <v>649</v>
      </c>
      <c r="F3" s="28" t="s">
        <v>542</v>
      </c>
      <c r="G3" s="28" t="s">
        <v>1825</v>
      </c>
      <c r="H3" s="28" t="s">
        <v>1826</v>
      </c>
      <c r="I3" s="27" t="s">
        <v>2111</v>
      </c>
      <c r="J3" s="27" t="s">
        <v>2111</v>
      </c>
      <c r="K3" s="34">
        <v>337.15723785250202</v>
      </c>
      <c r="L3" s="27">
        <f>L7-L6-L5-L4</f>
        <v>10925</v>
      </c>
      <c r="M3" s="29">
        <f>L3/K3</f>
        <v>32.403278866519301</v>
      </c>
      <c r="N3" s="27">
        <f>N7-N6-N5-N4</f>
        <v>3989</v>
      </c>
      <c r="O3" s="29">
        <f>P3/N3</f>
        <v>2.716470293306593</v>
      </c>
      <c r="P3" s="27">
        <f>P7-P6-P5-P4</f>
        <v>10836</v>
      </c>
      <c r="Q3" s="27">
        <f t="shared" ref="Q3:AF3" si="0">Q7-Q6-Q5-Q4</f>
        <v>288</v>
      </c>
      <c r="R3" s="27">
        <f t="shared" si="0"/>
        <v>123</v>
      </c>
      <c r="S3" s="27">
        <f t="shared" si="0"/>
        <v>309</v>
      </c>
      <c r="T3" s="27">
        <f t="shared" si="0"/>
        <v>421</v>
      </c>
      <c r="U3" s="27">
        <f t="shared" si="0"/>
        <v>224</v>
      </c>
      <c r="V3" s="27">
        <f t="shared" si="0"/>
        <v>206</v>
      </c>
      <c r="W3" s="27">
        <f t="shared" si="0"/>
        <v>307</v>
      </c>
      <c r="X3" s="27">
        <f t="shared" si="0"/>
        <v>225</v>
      </c>
      <c r="Y3" s="27">
        <f t="shared" si="0"/>
        <v>290</v>
      </c>
      <c r="Z3" s="27">
        <f t="shared" si="0"/>
        <v>335</v>
      </c>
      <c r="AA3" s="27">
        <f t="shared" si="0"/>
        <v>327</v>
      </c>
      <c r="AB3" s="27">
        <f t="shared" si="0"/>
        <v>324</v>
      </c>
      <c r="AC3" s="27">
        <f t="shared" si="0"/>
        <v>105</v>
      </c>
      <c r="AD3" s="27">
        <f t="shared" si="0"/>
        <v>245</v>
      </c>
      <c r="AE3" s="27">
        <f t="shared" si="0"/>
        <v>223</v>
      </c>
      <c r="AF3" s="27">
        <f t="shared" si="0"/>
        <v>37</v>
      </c>
      <c r="AG3" s="30">
        <f t="shared" ref="AG3:AG23" si="1">(Q3+R3+S3)/N3*100</f>
        <v>18.049636500376035</v>
      </c>
      <c r="AH3" s="30">
        <f t="shared" ref="AH3:AH23" si="2">(T3+U3)/N3*100</f>
        <v>16.169466031586861</v>
      </c>
      <c r="AI3" s="30">
        <f t="shared" ref="AI3:AI23" si="3">(V3+W3+X3+Y3)/N3*100</f>
        <v>25.770869892203557</v>
      </c>
      <c r="AJ3" s="30">
        <f t="shared" ref="AJ3:AJ23" si="4">Z3/N3*100</f>
        <v>8.3980947605916274</v>
      </c>
      <c r="AK3" s="30">
        <f t="shared" ref="AK3:AK23" si="5">(AA3+AB3+AC3+AD3+AE3+AF3)/N3*100</f>
        <v>31.611932815241918</v>
      </c>
      <c r="AL3" s="40">
        <v>20762</v>
      </c>
      <c r="AM3" s="40">
        <v>37516</v>
      </c>
      <c r="AN3" s="30">
        <f t="shared" ref="AN3:AN28" si="6">(Q3+R3+S3+T3+U3+V3+W3+X3)/N3*100</f>
        <v>52.719979944848326</v>
      </c>
      <c r="AO3" s="27">
        <f>AO7-AO6-AO5-AO4</f>
        <v>3989</v>
      </c>
      <c r="AP3" s="27">
        <f t="shared" ref="AP3:BG3" si="7">AP7-AP6-AP5-AP4</f>
        <v>1163</v>
      </c>
      <c r="AQ3" s="27">
        <f t="shared" si="7"/>
        <v>3240</v>
      </c>
      <c r="AR3" s="27">
        <f t="shared" si="7"/>
        <v>749</v>
      </c>
      <c r="AS3" s="27">
        <f t="shared" si="7"/>
        <v>222</v>
      </c>
      <c r="AT3" s="27">
        <f t="shared" si="7"/>
        <v>73</v>
      </c>
      <c r="AU3" s="27">
        <f t="shared" si="7"/>
        <v>245</v>
      </c>
      <c r="AV3" s="27">
        <f t="shared" si="7"/>
        <v>470</v>
      </c>
      <c r="AW3" s="27">
        <f t="shared" si="7"/>
        <v>192</v>
      </c>
      <c r="AX3" s="27">
        <f t="shared" si="7"/>
        <v>131</v>
      </c>
      <c r="AY3" s="27">
        <f t="shared" si="7"/>
        <v>578</v>
      </c>
      <c r="AZ3" s="27">
        <f t="shared" si="7"/>
        <v>137</v>
      </c>
      <c r="BA3" s="27">
        <f t="shared" si="7"/>
        <v>17</v>
      </c>
      <c r="BB3" s="27">
        <f t="shared" si="7"/>
        <v>575</v>
      </c>
      <c r="BC3" s="27">
        <f t="shared" si="7"/>
        <v>70</v>
      </c>
      <c r="BD3" s="27">
        <f t="shared" si="7"/>
        <v>10</v>
      </c>
      <c r="BE3" s="27">
        <f t="shared" si="7"/>
        <v>869</v>
      </c>
      <c r="BF3" s="27">
        <f t="shared" si="7"/>
        <v>44</v>
      </c>
      <c r="BG3" s="27">
        <f t="shared" si="7"/>
        <v>0</v>
      </c>
      <c r="BH3" s="30">
        <f t="shared" ref="BH3:BH28" si="8">(AU3+AX3+BA3+BD3+BG3)/N3*100</f>
        <v>10.102782652293808</v>
      </c>
      <c r="BI3" s="27">
        <v>5.2</v>
      </c>
      <c r="BJ3" s="27">
        <v>5.5</v>
      </c>
      <c r="BK3" s="27">
        <v>5.7</v>
      </c>
      <c r="BL3" s="27">
        <v>7.9</v>
      </c>
      <c r="BM3" s="27">
        <v>8.3000000000000007</v>
      </c>
      <c r="BN3" s="27">
        <v>5.2</v>
      </c>
      <c r="BO3" s="27">
        <v>5</v>
      </c>
      <c r="BP3" s="27">
        <v>6</v>
      </c>
      <c r="BQ3" s="27">
        <v>5.3</v>
      </c>
      <c r="BR3" s="27">
        <v>6.6</v>
      </c>
      <c r="BS3" s="27">
        <v>6.8</v>
      </c>
      <c r="BT3" s="27">
        <v>6.2</v>
      </c>
      <c r="BU3" s="27">
        <v>7.8</v>
      </c>
      <c r="BV3" s="27">
        <v>6.6</v>
      </c>
      <c r="BW3" s="27">
        <v>4.5</v>
      </c>
      <c r="BX3" s="27">
        <v>2.7</v>
      </c>
      <c r="BY3" s="27">
        <v>2.2999999999999998</v>
      </c>
      <c r="BZ3" s="27">
        <v>2.5</v>
      </c>
      <c r="CA3" s="27">
        <f t="shared" ref="CA3:CA23" si="9">BI3+BJ3+BK3</f>
        <v>16.399999999999999</v>
      </c>
      <c r="CB3" s="27">
        <f t="shared" ref="CB3:CB23" si="10">BL3+BM3+BN3+BO3+BP3+BQ3+BR3+BS3+BT3+BU3</f>
        <v>65.100000000000009</v>
      </c>
      <c r="CC3" s="27">
        <f t="shared" ref="CC3:CC23" si="11">BV3+BW3+BX3+BY3+BZ3</f>
        <v>18.600000000000001</v>
      </c>
    </row>
    <row r="4" spans="1:81" s="15" customFormat="1" x14ac:dyDescent="0.25">
      <c r="A4" s="8" t="s">
        <v>645</v>
      </c>
      <c r="B4" t="s">
        <v>646</v>
      </c>
      <c r="C4" s="1" t="s">
        <v>647</v>
      </c>
      <c r="D4" t="s">
        <v>648</v>
      </c>
      <c r="E4" s="9" t="s">
        <v>649</v>
      </c>
      <c r="F4" s="9" t="s">
        <v>542</v>
      </c>
      <c r="G4" s="9" t="s">
        <v>650</v>
      </c>
      <c r="H4" s="9" t="s">
        <v>651</v>
      </c>
      <c r="I4" s="1">
        <v>5405788</v>
      </c>
      <c r="J4" s="1" t="s">
        <v>128</v>
      </c>
      <c r="K4" s="33">
        <v>2.1281813070914062</v>
      </c>
      <c r="L4" s="1">
        <v>2031</v>
      </c>
      <c r="M4" s="42">
        <f t="shared" ref="M4:M67" si="12">L4/K4</f>
        <v>954.33598313847415</v>
      </c>
      <c r="N4" s="1">
        <v>718</v>
      </c>
      <c r="O4" s="22">
        <v>2.83</v>
      </c>
      <c r="P4" s="1">
        <v>2031</v>
      </c>
      <c r="Q4" s="1">
        <v>85</v>
      </c>
      <c r="R4" s="1">
        <v>71</v>
      </c>
      <c r="S4" s="1">
        <v>72</v>
      </c>
      <c r="T4" s="1">
        <v>69</v>
      </c>
      <c r="U4" s="1">
        <v>62</v>
      </c>
      <c r="V4" s="1">
        <v>38</v>
      </c>
      <c r="W4" s="1">
        <v>23</v>
      </c>
      <c r="X4" s="1">
        <v>22</v>
      </c>
      <c r="Y4" s="1">
        <v>59</v>
      </c>
      <c r="Z4" s="1">
        <v>78</v>
      </c>
      <c r="AA4" s="1">
        <v>55</v>
      </c>
      <c r="AB4" s="1">
        <v>16</v>
      </c>
      <c r="AC4" s="1">
        <v>41</v>
      </c>
      <c r="AD4" s="1">
        <v>11</v>
      </c>
      <c r="AE4" s="1">
        <v>12</v>
      </c>
      <c r="AF4" s="1">
        <v>4</v>
      </c>
      <c r="AG4" s="6">
        <f t="shared" si="1"/>
        <v>31.754874651810582</v>
      </c>
      <c r="AH4" s="6">
        <f t="shared" si="2"/>
        <v>18.245125348189415</v>
      </c>
      <c r="AI4" s="6">
        <f t="shared" si="3"/>
        <v>19.777158774373259</v>
      </c>
      <c r="AJ4" s="6">
        <f t="shared" si="4"/>
        <v>10.863509749303621</v>
      </c>
      <c r="AK4" s="6">
        <f t="shared" si="5"/>
        <v>19.359331476323121</v>
      </c>
      <c r="AL4" s="39">
        <v>16993</v>
      </c>
      <c r="AM4" s="39">
        <v>30000</v>
      </c>
      <c r="AN4" s="6">
        <f t="shared" si="6"/>
        <v>61.559888579387191</v>
      </c>
      <c r="AO4" s="1">
        <v>718</v>
      </c>
      <c r="AP4" s="1">
        <v>146</v>
      </c>
      <c r="AQ4" s="1">
        <v>507</v>
      </c>
      <c r="AR4" s="1">
        <v>211</v>
      </c>
      <c r="AS4" s="1">
        <v>23</v>
      </c>
      <c r="AT4" s="1">
        <v>17</v>
      </c>
      <c r="AU4" s="1">
        <v>153</v>
      </c>
      <c r="AV4" s="1">
        <v>44</v>
      </c>
      <c r="AW4" s="1">
        <v>46</v>
      </c>
      <c r="AX4" s="1">
        <v>71</v>
      </c>
      <c r="AY4" s="1">
        <v>78</v>
      </c>
      <c r="AZ4" s="1">
        <v>23</v>
      </c>
      <c r="BA4" s="1">
        <v>3</v>
      </c>
      <c r="BB4" s="1">
        <v>103</v>
      </c>
      <c r="BC4" s="1">
        <v>16</v>
      </c>
      <c r="BD4" s="1">
        <v>9</v>
      </c>
      <c r="BE4" s="1">
        <v>71</v>
      </c>
      <c r="BF4" s="1">
        <v>0</v>
      </c>
      <c r="BG4" s="1">
        <v>13</v>
      </c>
      <c r="BH4" s="6">
        <f t="shared" si="8"/>
        <v>34.67966573816156</v>
      </c>
      <c r="BI4" s="1">
        <v>9.1</v>
      </c>
      <c r="BJ4" s="1">
        <v>11</v>
      </c>
      <c r="BK4" s="1">
        <v>6.4</v>
      </c>
      <c r="BL4" s="1">
        <v>5.9</v>
      </c>
      <c r="BM4" s="1">
        <v>5.6</v>
      </c>
      <c r="BN4" s="1">
        <v>6.1</v>
      </c>
      <c r="BO4" s="1">
        <v>6.2</v>
      </c>
      <c r="BP4" s="1">
        <v>7.1</v>
      </c>
      <c r="BQ4" s="1">
        <v>3.6</v>
      </c>
      <c r="BR4" s="1">
        <v>5.7</v>
      </c>
      <c r="BS4" s="1">
        <v>5.7</v>
      </c>
      <c r="BT4" s="1">
        <v>7.1</v>
      </c>
      <c r="BU4" s="1">
        <v>3.9</v>
      </c>
      <c r="BV4" s="1">
        <v>5.6</v>
      </c>
      <c r="BW4" s="1">
        <v>4.0999999999999996</v>
      </c>
      <c r="BX4" s="1">
        <v>2.4</v>
      </c>
      <c r="BY4" s="1">
        <v>2.1</v>
      </c>
      <c r="BZ4" s="1">
        <v>2.4</v>
      </c>
      <c r="CA4" s="1">
        <f t="shared" si="9"/>
        <v>26.5</v>
      </c>
      <c r="CB4" s="1">
        <f t="shared" si="10"/>
        <v>56.900000000000006</v>
      </c>
      <c r="CC4" s="1">
        <f t="shared" si="11"/>
        <v>16.599999999999998</v>
      </c>
    </row>
    <row r="5" spans="1:81" x14ac:dyDescent="0.25">
      <c r="A5" s="8" t="s">
        <v>1147</v>
      </c>
      <c r="B5" t="s">
        <v>1148</v>
      </c>
      <c r="C5" s="1" t="s">
        <v>1149</v>
      </c>
      <c r="D5" t="s">
        <v>648</v>
      </c>
      <c r="E5" s="9" t="s">
        <v>649</v>
      </c>
      <c r="F5" s="9" t="s">
        <v>542</v>
      </c>
      <c r="G5" s="9" t="s">
        <v>1150</v>
      </c>
      <c r="H5" s="9" t="s">
        <v>1151</v>
      </c>
      <c r="I5" s="1">
        <v>5442244</v>
      </c>
      <c r="J5" s="1" t="s">
        <v>215</v>
      </c>
      <c r="K5" s="33">
        <v>0.33795204829391901</v>
      </c>
      <c r="L5" s="1">
        <v>427</v>
      </c>
      <c r="M5" s="42">
        <f t="shared" si="12"/>
        <v>1263.4928598764859</v>
      </c>
      <c r="N5" s="1">
        <v>156</v>
      </c>
      <c r="O5" s="22">
        <v>2.74</v>
      </c>
      <c r="P5" s="1">
        <v>427</v>
      </c>
      <c r="Q5" s="1">
        <v>28</v>
      </c>
      <c r="R5" s="1">
        <v>3</v>
      </c>
      <c r="S5" s="1">
        <v>18</v>
      </c>
      <c r="T5" s="1">
        <v>22</v>
      </c>
      <c r="U5" s="1">
        <v>22</v>
      </c>
      <c r="V5" s="1">
        <v>14</v>
      </c>
      <c r="W5" s="1">
        <v>4</v>
      </c>
      <c r="X5" s="1">
        <v>5</v>
      </c>
      <c r="Y5" s="1">
        <v>4</v>
      </c>
      <c r="Z5" s="1">
        <v>13</v>
      </c>
      <c r="AA5" s="1">
        <v>8</v>
      </c>
      <c r="AB5" s="1">
        <v>6</v>
      </c>
      <c r="AC5" s="1">
        <v>4</v>
      </c>
      <c r="AD5" s="1">
        <v>2</v>
      </c>
      <c r="AE5" s="1">
        <v>3</v>
      </c>
      <c r="AF5" s="1">
        <v>0</v>
      </c>
      <c r="AG5" s="6">
        <f t="shared" si="1"/>
        <v>31.410256410256409</v>
      </c>
      <c r="AH5" s="6">
        <f t="shared" si="2"/>
        <v>28.205128205128204</v>
      </c>
      <c r="AI5" s="6">
        <f t="shared" si="3"/>
        <v>17.307692307692307</v>
      </c>
      <c r="AJ5" s="6">
        <f t="shared" si="4"/>
        <v>8.3333333333333321</v>
      </c>
      <c r="AK5" s="6">
        <f t="shared" si="5"/>
        <v>14.743589743589745</v>
      </c>
      <c r="AL5" s="39">
        <v>14580</v>
      </c>
      <c r="AM5" s="39">
        <v>26591</v>
      </c>
      <c r="AN5" s="6">
        <f t="shared" si="6"/>
        <v>74.358974358974365</v>
      </c>
      <c r="AO5" s="1">
        <v>156</v>
      </c>
      <c r="AP5" s="1">
        <v>47</v>
      </c>
      <c r="AQ5" s="1">
        <v>99</v>
      </c>
      <c r="AR5" s="1">
        <v>57</v>
      </c>
      <c r="AS5" s="1">
        <v>7</v>
      </c>
      <c r="AT5" s="1">
        <v>16</v>
      </c>
      <c r="AU5" s="1">
        <v>24</v>
      </c>
      <c r="AV5" s="1">
        <v>27</v>
      </c>
      <c r="AW5" s="1">
        <v>9</v>
      </c>
      <c r="AX5" s="1">
        <v>20</v>
      </c>
      <c r="AY5" s="1">
        <v>7</v>
      </c>
      <c r="AZ5" s="1">
        <v>3</v>
      </c>
      <c r="BA5" s="1">
        <v>0</v>
      </c>
      <c r="BB5" s="1">
        <v>19</v>
      </c>
      <c r="BC5" s="1">
        <v>0</v>
      </c>
      <c r="BD5" s="1">
        <v>0</v>
      </c>
      <c r="BE5" s="1">
        <v>11</v>
      </c>
      <c r="BF5" s="1">
        <v>4</v>
      </c>
      <c r="BG5" s="1">
        <v>0</v>
      </c>
      <c r="BH5" s="6">
        <f t="shared" si="8"/>
        <v>28.205128205128204</v>
      </c>
      <c r="BI5" s="1">
        <v>14.1</v>
      </c>
      <c r="BJ5" s="1">
        <v>5.2</v>
      </c>
      <c r="BK5" s="1">
        <v>4</v>
      </c>
      <c r="BL5" s="1">
        <v>7.5</v>
      </c>
      <c r="BM5" s="1">
        <v>11.7</v>
      </c>
      <c r="BN5" s="1">
        <v>9.1</v>
      </c>
      <c r="BO5" s="1">
        <v>2.6</v>
      </c>
      <c r="BP5" s="1">
        <v>1.6</v>
      </c>
      <c r="BQ5" s="1">
        <v>7.3</v>
      </c>
      <c r="BR5" s="1">
        <v>2.8</v>
      </c>
      <c r="BS5" s="1">
        <v>6.3</v>
      </c>
      <c r="BT5" s="1">
        <v>8.1999999999999993</v>
      </c>
      <c r="BU5" s="1">
        <v>6.8</v>
      </c>
      <c r="BV5" s="1">
        <v>1.9</v>
      </c>
      <c r="BW5" s="1">
        <v>4.2</v>
      </c>
      <c r="BX5" s="1">
        <v>4.4000000000000004</v>
      </c>
      <c r="BY5" s="1">
        <v>1.4</v>
      </c>
      <c r="BZ5" s="1">
        <v>0.9</v>
      </c>
      <c r="CA5" s="1">
        <f t="shared" si="9"/>
        <v>23.3</v>
      </c>
      <c r="CB5" s="1">
        <f t="shared" si="10"/>
        <v>63.899999999999991</v>
      </c>
      <c r="CC5" s="1">
        <f t="shared" si="11"/>
        <v>12.8</v>
      </c>
    </row>
    <row r="6" spans="1:81" x14ac:dyDescent="0.25">
      <c r="A6" s="8" t="s">
        <v>1445</v>
      </c>
      <c r="B6" t="s">
        <v>1446</v>
      </c>
      <c r="C6" s="1" t="s">
        <v>1447</v>
      </c>
      <c r="D6" t="s">
        <v>648</v>
      </c>
      <c r="E6" s="9" t="s">
        <v>649</v>
      </c>
      <c r="F6" s="9" t="s">
        <v>542</v>
      </c>
      <c r="G6" s="9" t="s">
        <v>1448</v>
      </c>
      <c r="H6" s="9" t="s">
        <v>1449</v>
      </c>
      <c r="I6" s="1">
        <v>5463292</v>
      </c>
      <c r="J6" s="1" t="s">
        <v>272</v>
      </c>
      <c r="K6" s="33">
        <v>2.9198078970211125</v>
      </c>
      <c r="L6" s="1">
        <v>3407</v>
      </c>
      <c r="M6" s="42">
        <f t="shared" si="12"/>
        <v>1166.8575879515695</v>
      </c>
      <c r="N6" s="1">
        <v>1430</v>
      </c>
      <c r="O6" s="22">
        <v>2.0499999999999998</v>
      </c>
      <c r="P6" s="1">
        <v>2931</v>
      </c>
      <c r="Q6" s="1">
        <v>353</v>
      </c>
      <c r="R6" s="1">
        <v>126</v>
      </c>
      <c r="S6" s="1">
        <v>155</v>
      </c>
      <c r="T6" s="1">
        <v>149</v>
      </c>
      <c r="U6" s="1">
        <v>47</v>
      </c>
      <c r="V6" s="1">
        <v>38</v>
      </c>
      <c r="W6" s="1">
        <v>101</v>
      </c>
      <c r="X6" s="1">
        <v>68</v>
      </c>
      <c r="Y6" s="1">
        <v>44</v>
      </c>
      <c r="Z6" s="1">
        <v>65</v>
      </c>
      <c r="AA6" s="1">
        <v>131</v>
      </c>
      <c r="AB6" s="1">
        <v>63</v>
      </c>
      <c r="AC6" s="1">
        <v>44</v>
      </c>
      <c r="AD6" s="1">
        <v>32</v>
      </c>
      <c r="AE6" s="1">
        <v>14</v>
      </c>
      <c r="AF6" s="1">
        <v>0</v>
      </c>
      <c r="AG6" s="6">
        <f t="shared" si="1"/>
        <v>44.33566433566434</v>
      </c>
      <c r="AH6" s="6">
        <f t="shared" si="2"/>
        <v>13.706293706293707</v>
      </c>
      <c r="AI6" s="6">
        <f t="shared" si="3"/>
        <v>17.552447552447553</v>
      </c>
      <c r="AJ6" s="6">
        <f t="shared" si="4"/>
        <v>4.5454545454545459</v>
      </c>
      <c r="AK6" s="6">
        <f t="shared" si="5"/>
        <v>19.86013986013986</v>
      </c>
      <c r="AL6" s="39">
        <v>16182</v>
      </c>
      <c r="AM6" s="39">
        <v>22225</v>
      </c>
      <c r="AN6" s="6">
        <f t="shared" si="6"/>
        <v>72.517482517482506</v>
      </c>
      <c r="AO6" s="1">
        <v>1430</v>
      </c>
      <c r="AP6" s="1">
        <v>252</v>
      </c>
      <c r="AQ6" s="1">
        <v>662</v>
      </c>
      <c r="AR6" s="1">
        <v>768</v>
      </c>
      <c r="AS6" s="1">
        <v>14</v>
      </c>
      <c r="AT6" s="1">
        <v>162</v>
      </c>
      <c r="AU6" s="1">
        <v>362</v>
      </c>
      <c r="AV6" s="1">
        <v>90</v>
      </c>
      <c r="AW6" s="1">
        <v>34</v>
      </c>
      <c r="AX6" s="1">
        <v>103</v>
      </c>
      <c r="AY6" s="1">
        <v>148</v>
      </c>
      <c r="AZ6" s="1">
        <v>43</v>
      </c>
      <c r="BA6" s="1">
        <v>15</v>
      </c>
      <c r="BB6" s="1">
        <v>175</v>
      </c>
      <c r="BC6" s="1">
        <v>21</v>
      </c>
      <c r="BD6" s="1">
        <v>0</v>
      </c>
      <c r="BE6" s="1">
        <v>147</v>
      </c>
      <c r="BF6" s="1">
        <v>6</v>
      </c>
      <c r="BG6" s="1">
        <v>0</v>
      </c>
      <c r="BH6" s="6">
        <f t="shared" si="8"/>
        <v>33.566433566433567</v>
      </c>
      <c r="BI6" s="1">
        <v>7.8</v>
      </c>
      <c r="BJ6" s="1">
        <v>2.5</v>
      </c>
      <c r="BK6" s="1">
        <v>2.9</v>
      </c>
      <c r="BL6" s="1">
        <v>14.4</v>
      </c>
      <c r="BM6" s="1">
        <v>11.9</v>
      </c>
      <c r="BN6" s="1">
        <v>4.9000000000000004</v>
      </c>
      <c r="BO6" s="1">
        <v>5.8</v>
      </c>
      <c r="BP6" s="1">
        <v>4</v>
      </c>
      <c r="BQ6" s="1">
        <v>3.5</v>
      </c>
      <c r="BR6" s="1">
        <v>5.3</v>
      </c>
      <c r="BS6" s="1">
        <v>6.3</v>
      </c>
      <c r="BT6" s="1">
        <v>6.3</v>
      </c>
      <c r="BU6" s="1">
        <v>6.7</v>
      </c>
      <c r="BV6" s="1">
        <v>5.3</v>
      </c>
      <c r="BW6" s="1">
        <v>3.8</v>
      </c>
      <c r="BX6" s="1">
        <v>2.4</v>
      </c>
      <c r="BY6" s="1">
        <v>2.9</v>
      </c>
      <c r="BZ6" s="1">
        <v>3.4</v>
      </c>
      <c r="CA6" s="1">
        <f t="shared" si="9"/>
        <v>13.200000000000001</v>
      </c>
      <c r="CB6" s="1">
        <f t="shared" si="10"/>
        <v>69.099999999999994</v>
      </c>
      <c r="CC6" s="1">
        <f t="shared" si="11"/>
        <v>17.8</v>
      </c>
    </row>
    <row r="7" spans="1:81" s="19" customFormat="1" x14ac:dyDescent="0.25">
      <c r="A7" s="18" t="s">
        <v>4</v>
      </c>
      <c r="B7" s="44" t="s">
        <v>2118</v>
      </c>
      <c r="I7" s="18">
        <v>54001</v>
      </c>
      <c r="J7" s="18" t="s">
        <v>3</v>
      </c>
      <c r="K7" s="35">
        <f>SUM(K3:K6)</f>
        <v>342.5431791049084</v>
      </c>
      <c r="L7" s="18">
        <v>16790</v>
      </c>
      <c r="M7" s="23">
        <f t="shared" si="12"/>
        <v>49.015718380011414</v>
      </c>
      <c r="N7" s="18">
        <v>6293</v>
      </c>
      <c r="O7" s="23">
        <v>2.58</v>
      </c>
      <c r="P7" s="18">
        <v>16225</v>
      </c>
      <c r="Q7" s="18">
        <v>754</v>
      </c>
      <c r="R7" s="18">
        <v>323</v>
      </c>
      <c r="S7" s="18">
        <v>554</v>
      </c>
      <c r="T7" s="18">
        <v>661</v>
      </c>
      <c r="U7" s="18">
        <v>355</v>
      </c>
      <c r="V7" s="18">
        <v>296</v>
      </c>
      <c r="W7" s="18">
        <v>435</v>
      </c>
      <c r="X7" s="18">
        <v>320</v>
      </c>
      <c r="Y7" s="18">
        <v>397</v>
      </c>
      <c r="Z7" s="18">
        <v>491</v>
      </c>
      <c r="AA7" s="18">
        <v>521</v>
      </c>
      <c r="AB7" s="18">
        <v>409</v>
      </c>
      <c r="AC7" s="18">
        <v>194</v>
      </c>
      <c r="AD7" s="18">
        <v>290</v>
      </c>
      <c r="AE7" s="18">
        <v>252</v>
      </c>
      <c r="AF7" s="18">
        <v>41</v>
      </c>
      <c r="AG7" s="20">
        <f t="shared" si="1"/>
        <v>25.917686318131256</v>
      </c>
      <c r="AH7" s="20">
        <f t="shared" si="2"/>
        <v>16.14492293023995</v>
      </c>
      <c r="AI7" s="20">
        <f t="shared" si="3"/>
        <v>23.009693310027014</v>
      </c>
      <c r="AJ7" s="20">
        <f t="shared" si="4"/>
        <v>7.802320038137613</v>
      </c>
      <c r="AK7" s="20">
        <f t="shared" si="5"/>
        <v>27.125377403464167</v>
      </c>
      <c r="AL7" s="38">
        <v>20762</v>
      </c>
      <c r="AM7" s="38">
        <v>37516</v>
      </c>
      <c r="AN7" s="20">
        <f t="shared" si="6"/>
        <v>58.76370570475131</v>
      </c>
      <c r="AO7" s="18">
        <v>6293</v>
      </c>
      <c r="AP7" s="18">
        <v>1608</v>
      </c>
      <c r="AQ7" s="18">
        <v>4508</v>
      </c>
      <c r="AR7" s="18">
        <v>1785</v>
      </c>
      <c r="AS7" s="18">
        <v>266</v>
      </c>
      <c r="AT7" s="18">
        <v>268</v>
      </c>
      <c r="AU7" s="18">
        <v>784</v>
      </c>
      <c r="AV7" s="18">
        <v>631</v>
      </c>
      <c r="AW7" s="18">
        <v>281</v>
      </c>
      <c r="AX7" s="18">
        <v>325</v>
      </c>
      <c r="AY7" s="18">
        <v>811</v>
      </c>
      <c r="AZ7" s="18">
        <v>206</v>
      </c>
      <c r="BA7" s="18">
        <v>35</v>
      </c>
      <c r="BB7" s="18">
        <v>872</v>
      </c>
      <c r="BC7" s="18">
        <v>107</v>
      </c>
      <c r="BD7" s="18">
        <v>19</v>
      </c>
      <c r="BE7" s="18">
        <v>1098</v>
      </c>
      <c r="BF7" s="18">
        <v>54</v>
      </c>
      <c r="BG7" s="18">
        <v>13</v>
      </c>
      <c r="BH7" s="20">
        <f t="shared" si="8"/>
        <v>18.687430478309235</v>
      </c>
      <c r="BI7" s="18">
        <v>5.2</v>
      </c>
      <c r="BJ7" s="18">
        <v>5.5</v>
      </c>
      <c r="BK7" s="18">
        <v>5.7</v>
      </c>
      <c r="BL7" s="18">
        <v>7.9</v>
      </c>
      <c r="BM7" s="18">
        <v>8.3000000000000007</v>
      </c>
      <c r="BN7" s="18">
        <v>5.2</v>
      </c>
      <c r="BO7" s="18">
        <v>5</v>
      </c>
      <c r="BP7" s="18">
        <v>6</v>
      </c>
      <c r="BQ7" s="18">
        <v>5.3</v>
      </c>
      <c r="BR7" s="18">
        <v>6.6</v>
      </c>
      <c r="BS7" s="18">
        <v>6.8</v>
      </c>
      <c r="BT7" s="18">
        <v>6.2</v>
      </c>
      <c r="BU7" s="18">
        <v>7.8</v>
      </c>
      <c r="BV7" s="18">
        <v>6.6</v>
      </c>
      <c r="BW7" s="18">
        <v>4.5</v>
      </c>
      <c r="BX7" s="18">
        <v>2.7</v>
      </c>
      <c r="BY7" s="18">
        <v>2.2999999999999998</v>
      </c>
      <c r="BZ7" s="18">
        <v>2.5</v>
      </c>
      <c r="CA7" s="18">
        <f t="shared" si="9"/>
        <v>16.399999999999999</v>
      </c>
      <c r="CB7" s="18">
        <f t="shared" si="10"/>
        <v>65.100000000000009</v>
      </c>
      <c r="CC7" s="18">
        <f t="shared" si="11"/>
        <v>18.600000000000001</v>
      </c>
    </row>
    <row r="8" spans="1:81" s="26" customFormat="1" x14ac:dyDescent="0.25">
      <c r="A8" s="25" t="s">
        <v>2077</v>
      </c>
      <c r="B8" s="26" t="s">
        <v>2078</v>
      </c>
      <c r="C8" s="27" t="s">
        <v>2079</v>
      </c>
      <c r="D8" s="26" t="s">
        <v>1085</v>
      </c>
      <c r="E8" s="28" t="s">
        <v>1086</v>
      </c>
      <c r="F8" s="28" t="s">
        <v>542</v>
      </c>
      <c r="G8" s="28" t="s">
        <v>2080</v>
      </c>
      <c r="H8" s="28" t="s">
        <v>2081</v>
      </c>
      <c r="I8" s="27" t="s">
        <v>2111</v>
      </c>
      <c r="J8" s="27" t="s">
        <v>2111</v>
      </c>
      <c r="K8" s="34">
        <v>314.97390559739125</v>
      </c>
      <c r="L8" s="27">
        <f>L11-L10-L9</f>
        <v>93834</v>
      </c>
      <c r="M8" s="29">
        <f t="shared" si="12"/>
        <v>297.91039299598782</v>
      </c>
      <c r="N8" s="27">
        <f>N11-N10-N9</f>
        <v>35189</v>
      </c>
      <c r="O8" s="29">
        <f>P8/N8</f>
        <v>2.6563983062888972</v>
      </c>
      <c r="P8" s="27">
        <f>P11-P10-P9</f>
        <v>93476</v>
      </c>
      <c r="Q8" s="27">
        <f t="shared" ref="Q8:AF8" si="13">Q11-Q10-Q9</f>
        <v>1469</v>
      </c>
      <c r="R8" s="27">
        <f t="shared" si="13"/>
        <v>944</v>
      </c>
      <c r="S8" s="27">
        <f t="shared" si="13"/>
        <v>1363</v>
      </c>
      <c r="T8" s="27">
        <f t="shared" si="13"/>
        <v>1483</v>
      </c>
      <c r="U8" s="27">
        <f t="shared" si="13"/>
        <v>1429</v>
      </c>
      <c r="V8" s="27">
        <f t="shared" si="13"/>
        <v>1547</v>
      </c>
      <c r="W8" s="27">
        <f t="shared" si="13"/>
        <v>1510</v>
      </c>
      <c r="X8" s="27">
        <f t="shared" si="13"/>
        <v>1584</v>
      </c>
      <c r="Y8" s="27">
        <f t="shared" si="13"/>
        <v>1615</v>
      </c>
      <c r="Z8" s="27">
        <f t="shared" si="13"/>
        <v>3632</v>
      </c>
      <c r="AA8" s="27">
        <f t="shared" si="13"/>
        <v>4228</v>
      </c>
      <c r="AB8" s="27">
        <f t="shared" si="13"/>
        <v>5849</v>
      </c>
      <c r="AC8" s="27">
        <f t="shared" si="13"/>
        <v>3884</v>
      </c>
      <c r="AD8" s="27">
        <f t="shared" si="13"/>
        <v>1743</v>
      </c>
      <c r="AE8" s="27">
        <f t="shared" si="13"/>
        <v>2172</v>
      </c>
      <c r="AF8" s="27">
        <f t="shared" si="13"/>
        <v>737</v>
      </c>
      <c r="AG8" s="30">
        <f t="shared" si="1"/>
        <v>10.7306260479127</v>
      </c>
      <c r="AH8" s="30">
        <f t="shared" si="2"/>
        <v>8.2753133081360648</v>
      </c>
      <c r="AI8" s="30">
        <f t="shared" si="3"/>
        <v>17.778282986160448</v>
      </c>
      <c r="AJ8" s="30">
        <f t="shared" si="4"/>
        <v>10.321407257949927</v>
      </c>
      <c r="AK8" s="30">
        <f t="shared" si="5"/>
        <v>52.894370399840859</v>
      </c>
      <c r="AL8" s="40">
        <v>27658</v>
      </c>
      <c r="AM8" s="40">
        <v>59480</v>
      </c>
      <c r="AN8" s="30">
        <f t="shared" si="6"/>
        <v>32.194719940890622</v>
      </c>
      <c r="AO8" s="27">
        <f>AO11-AO10-AO9</f>
        <v>35189</v>
      </c>
      <c r="AP8" s="27">
        <f t="shared" ref="AP8:BG8" si="14">AP11-AP10-AP9</f>
        <v>3469</v>
      </c>
      <c r="AQ8" s="27">
        <f t="shared" si="14"/>
        <v>27846</v>
      </c>
      <c r="AR8" s="27">
        <f t="shared" si="14"/>
        <v>7343</v>
      </c>
      <c r="AS8" s="27">
        <f t="shared" si="14"/>
        <v>365</v>
      </c>
      <c r="AT8" s="27">
        <f t="shared" si="14"/>
        <v>722</v>
      </c>
      <c r="AU8" s="27">
        <f t="shared" si="14"/>
        <v>2345</v>
      </c>
      <c r="AV8" s="27">
        <f t="shared" si="14"/>
        <v>884</v>
      </c>
      <c r="AW8" s="27">
        <f t="shared" si="14"/>
        <v>823</v>
      </c>
      <c r="AX8" s="27">
        <f t="shared" si="14"/>
        <v>2586</v>
      </c>
      <c r="AY8" s="27">
        <f t="shared" si="14"/>
        <v>1411</v>
      </c>
      <c r="AZ8" s="27">
        <f t="shared" si="14"/>
        <v>1414</v>
      </c>
      <c r="BA8" s="27">
        <f t="shared" si="14"/>
        <v>1759</v>
      </c>
      <c r="BB8" s="27">
        <f t="shared" si="14"/>
        <v>3735</v>
      </c>
      <c r="BC8" s="27">
        <f t="shared" si="14"/>
        <v>2750</v>
      </c>
      <c r="BD8" s="27">
        <f t="shared" si="14"/>
        <v>1182</v>
      </c>
      <c r="BE8" s="27">
        <f t="shared" si="14"/>
        <v>11206</v>
      </c>
      <c r="BF8" s="27">
        <f t="shared" si="14"/>
        <v>2710</v>
      </c>
      <c r="BG8" s="27">
        <f t="shared" si="14"/>
        <v>469</v>
      </c>
      <c r="BH8" s="30">
        <f t="shared" si="8"/>
        <v>23.703430049163092</v>
      </c>
      <c r="BI8" s="27">
        <v>6.2</v>
      </c>
      <c r="BJ8" s="27">
        <v>6.7</v>
      </c>
      <c r="BK8" s="27">
        <v>6.9</v>
      </c>
      <c r="BL8" s="27">
        <v>6.1</v>
      </c>
      <c r="BM8" s="27">
        <v>5.7</v>
      </c>
      <c r="BN8" s="27">
        <v>6.7</v>
      </c>
      <c r="BO8" s="27">
        <v>6.6</v>
      </c>
      <c r="BP8" s="27">
        <v>6.6</v>
      </c>
      <c r="BQ8" s="27">
        <v>7.1</v>
      </c>
      <c r="BR8" s="27">
        <v>7.2</v>
      </c>
      <c r="BS8" s="27">
        <v>7.3</v>
      </c>
      <c r="BT8" s="27">
        <v>7.1</v>
      </c>
      <c r="BU8" s="27">
        <v>5.9</v>
      </c>
      <c r="BV8" s="27">
        <v>4.8</v>
      </c>
      <c r="BW8" s="27">
        <v>3.8</v>
      </c>
      <c r="BX8" s="27">
        <v>2.2999999999999998</v>
      </c>
      <c r="BY8" s="27">
        <v>1.5</v>
      </c>
      <c r="BZ8" s="27">
        <v>1.2</v>
      </c>
      <c r="CA8" s="27">
        <f t="shared" si="9"/>
        <v>19.8</v>
      </c>
      <c r="CB8" s="27">
        <f t="shared" si="10"/>
        <v>66.300000000000011</v>
      </c>
      <c r="CC8" s="27">
        <f t="shared" si="11"/>
        <v>13.599999999999998</v>
      </c>
    </row>
    <row r="9" spans="1:81" x14ac:dyDescent="0.25">
      <c r="A9" s="8" t="s">
        <v>1082</v>
      </c>
      <c r="B9" t="s">
        <v>1083</v>
      </c>
      <c r="C9" s="1" t="s">
        <v>1084</v>
      </c>
      <c r="D9" t="s">
        <v>1085</v>
      </c>
      <c r="E9" s="9" t="s">
        <v>1086</v>
      </c>
      <c r="F9" s="9" t="s">
        <v>542</v>
      </c>
      <c r="G9" s="9" t="s">
        <v>1087</v>
      </c>
      <c r="H9" s="9" t="s">
        <v>1088</v>
      </c>
      <c r="I9" s="1">
        <v>5436220</v>
      </c>
      <c r="J9" s="1" t="s">
        <v>204</v>
      </c>
      <c r="K9" s="33">
        <v>0.13155723435839012</v>
      </c>
      <c r="L9" s="1">
        <v>325</v>
      </c>
      <c r="M9" s="42">
        <f t="shared" si="12"/>
        <v>2470.4076638965389</v>
      </c>
      <c r="N9" s="1">
        <v>111</v>
      </c>
      <c r="O9" s="22">
        <v>2.93</v>
      </c>
      <c r="P9" s="1">
        <v>325</v>
      </c>
      <c r="Q9" s="1">
        <v>0</v>
      </c>
      <c r="R9" s="1">
        <v>0</v>
      </c>
      <c r="S9" s="1">
        <v>2</v>
      </c>
      <c r="T9" s="1">
        <v>8</v>
      </c>
      <c r="U9" s="1">
        <v>3</v>
      </c>
      <c r="V9" s="1">
        <v>3</v>
      </c>
      <c r="W9" s="1">
        <v>2</v>
      </c>
      <c r="X9" s="1">
        <v>15</v>
      </c>
      <c r="Y9" s="1">
        <v>3</v>
      </c>
      <c r="Z9" s="1">
        <v>9</v>
      </c>
      <c r="AA9" s="1">
        <v>15</v>
      </c>
      <c r="AB9" s="1">
        <v>18</v>
      </c>
      <c r="AC9" s="1">
        <v>25</v>
      </c>
      <c r="AD9" s="1">
        <v>8</v>
      </c>
      <c r="AE9" s="1">
        <v>0</v>
      </c>
      <c r="AF9" s="1">
        <v>0</v>
      </c>
      <c r="AG9" s="6">
        <f t="shared" si="1"/>
        <v>1.8018018018018018</v>
      </c>
      <c r="AH9" s="6">
        <f t="shared" si="2"/>
        <v>9.9099099099099099</v>
      </c>
      <c r="AI9" s="6">
        <f t="shared" si="3"/>
        <v>20.72072072072072</v>
      </c>
      <c r="AJ9" s="6">
        <f t="shared" si="4"/>
        <v>8.1081081081081088</v>
      </c>
      <c r="AK9" s="6">
        <f t="shared" si="5"/>
        <v>59.45945945945946</v>
      </c>
      <c r="AL9" s="39">
        <v>27407</v>
      </c>
      <c r="AM9" s="39">
        <v>72750</v>
      </c>
      <c r="AN9" s="6">
        <f t="shared" si="6"/>
        <v>29.72972972972973</v>
      </c>
      <c r="AO9" s="1">
        <v>111</v>
      </c>
      <c r="AP9" s="1">
        <v>10</v>
      </c>
      <c r="AQ9" s="1">
        <v>61</v>
      </c>
      <c r="AR9" s="1">
        <v>50</v>
      </c>
      <c r="AS9" s="1">
        <v>0</v>
      </c>
      <c r="AT9" s="1">
        <v>0</v>
      </c>
      <c r="AU9" s="1">
        <v>2</v>
      </c>
      <c r="AV9" s="1">
        <v>0</v>
      </c>
      <c r="AW9" s="1">
        <v>3</v>
      </c>
      <c r="AX9" s="1">
        <v>11</v>
      </c>
      <c r="AY9" s="1">
        <v>13</v>
      </c>
      <c r="AZ9" s="1">
        <v>4</v>
      </c>
      <c r="BA9" s="1">
        <v>3</v>
      </c>
      <c r="BB9" s="1">
        <v>16</v>
      </c>
      <c r="BC9" s="1">
        <v>3</v>
      </c>
      <c r="BD9" s="1">
        <v>5</v>
      </c>
      <c r="BE9" s="1">
        <v>51</v>
      </c>
      <c r="BF9" s="1">
        <v>0</v>
      </c>
      <c r="BG9" s="1">
        <v>0</v>
      </c>
      <c r="BH9" s="6">
        <f t="shared" si="8"/>
        <v>18.918918918918919</v>
      </c>
      <c r="BI9" s="1">
        <v>3.7</v>
      </c>
      <c r="BJ9" s="1">
        <v>7.4</v>
      </c>
      <c r="BK9" s="1">
        <v>7.4</v>
      </c>
      <c r="BL9" s="1">
        <v>7.1</v>
      </c>
      <c r="BM9" s="1">
        <v>8.3000000000000007</v>
      </c>
      <c r="BN9" s="1">
        <v>11.7</v>
      </c>
      <c r="BO9" s="1">
        <v>5.5</v>
      </c>
      <c r="BP9" s="1">
        <v>5.8</v>
      </c>
      <c r="BQ9" s="1">
        <v>6.5</v>
      </c>
      <c r="BR9" s="1">
        <v>8</v>
      </c>
      <c r="BS9" s="1">
        <v>5.8</v>
      </c>
      <c r="BT9" s="1">
        <v>9.1999999999999993</v>
      </c>
      <c r="BU9" s="1">
        <v>7.7</v>
      </c>
      <c r="BV9" s="1">
        <v>2.2000000000000002</v>
      </c>
      <c r="BW9" s="1">
        <v>0</v>
      </c>
      <c r="BX9" s="1">
        <v>2.2000000000000002</v>
      </c>
      <c r="BY9" s="1">
        <v>1.5</v>
      </c>
      <c r="BZ9" s="1">
        <v>0</v>
      </c>
      <c r="CA9" s="1">
        <f t="shared" si="9"/>
        <v>18.5</v>
      </c>
      <c r="CB9" s="1">
        <f t="shared" si="10"/>
        <v>75.599999999999994</v>
      </c>
      <c r="CC9" s="1">
        <f t="shared" si="11"/>
        <v>5.9</v>
      </c>
    </row>
    <row r="10" spans="1:81" s="26" customFormat="1" x14ac:dyDescent="0.25">
      <c r="A10" s="8" t="s">
        <v>1247</v>
      </c>
      <c r="B10" t="s">
        <v>1248</v>
      </c>
      <c r="C10" s="1" t="s">
        <v>1249</v>
      </c>
      <c r="D10" t="s">
        <v>1085</v>
      </c>
      <c r="E10" s="9" t="s">
        <v>1086</v>
      </c>
      <c r="F10" s="9" t="s">
        <v>542</v>
      </c>
      <c r="G10" s="9" t="s">
        <v>1250</v>
      </c>
      <c r="H10" s="9" t="s">
        <v>1251</v>
      </c>
      <c r="I10" s="1">
        <v>5452060</v>
      </c>
      <c r="J10" s="1" t="s">
        <v>235</v>
      </c>
      <c r="K10" s="33">
        <v>6.6533681422668094</v>
      </c>
      <c r="L10" s="1">
        <v>17451</v>
      </c>
      <c r="M10" s="42">
        <f t="shared" si="12"/>
        <v>2622.8820691792394</v>
      </c>
      <c r="N10" s="1">
        <v>7156</v>
      </c>
      <c r="O10" s="22">
        <v>2.4</v>
      </c>
      <c r="P10" s="1">
        <v>17203</v>
      </c>
      <c r="Q10" s="1">
        <v>772</v>
      </c>
      <c r="R10" s="1">
        <v>594</v>
      </c>
      <c r="S10" s="1">
        <v>495</v>
      </c>
      <c r="T10" s="1">
        <v>481</v>
      </c>
      <c r="U10" s="1">
        <v>429</v>
      </c>
      <c r="V10" s="1">
        <v>559</v>
      </c>
      <c r="W10" s="1">
        <v>208</v>
      </c>
      <c r="X10" s="1">
        <v>371</v>
      </c>
      <c r="Y10" s="1">
        <v>325</v>
      </c>
      <c r="Z10" s="1">
        <v>564</v>
      </c>
      <c r="AA10" s="1">
        <v>513</v>
      </c>
      <c r="AB10" s="1">
        <v>1004</v>
      </c>
      <c r="AC10" s="1">
        <v>428</v>
      </c>
      <c r="AD10" s="1">
        <v>118</v>
      </c>
      <c r="AE10" s="1">
        <v>164</v>
      </c>
      <c r="AF10" s="1">
        <v>131</v>
      </c>
      <c r="AG10" s="6">
        <f t="shared" si="1"/>
        <v>26.006148686416992</v>
      </c>
      <c r="AH10" s="6">
        <f t="shared" si="2"/>
        <v>12.716601453325879</v>
      </c>
      <c r="AI10" s="6">
        <f t="shared" si="3"/>
        <v>20.444382336500837</v>
      </c>
      <c r="AJ10" s="6">
        <f t="shared" si="4"/>
        <v>7.8814980435997759</v>
      </c>
      <c r="AK10" s="6">
        <f t="shared" si="5"/>
        <v>32.951369480156515</v>
      </c>
      <c r="AL10" s="39">
        <v>22125</v>
      </c>
      <c r="AM10" s="39">
        <v>40450</v>
      </c>
      <c r="AN10" s="6">
        <f t="shared" si="6"/>
        <v>54.625489100055901</v>
      </c>
      <c r="AO10" s="1">
        <v>7156</v>
      </c>
      <c r="AP10" s="1">
        <v>1278</v>
      </c>
      <c r="AQ10" s="1">
        <v>3441</v>
      </c>
      <c r="AR10" s="1">
        <v>3715</v>
      </c>
      <c r="AS10" s="1">
        <v>48</v>
      </c>
      <c r="AT10" s="1">
        <v>315</v>
      </c>
      <c r="AU10" s="1">
        <v>1384</v>
      </c>
      <c r="AV10" s="1">
        <v>223</v>
      </c>
      <c r="AW10" s="1">
        <v>191</v>
      </c>
      <c r="AX10" s="1">
        <v>999</v>
      </c>
      <c r="AY10" s="1">
        <v>157</v>
      </c>
      <c r="AZ10" s="1">
        <v>337</v>
      </c>
      <c r="BA10" s="1">
        <v>365</v>
      </c>
      <c r="BB10" s="1">
        <v>502</v>
      </c>
      <c r="BC10" s="1">
        <v>437</v>
      </c>
      <c r="BD10" s="1">
        <v>138</v>
      </c>
      <c r="BE10" s="1">
        <v>1461</v>
      </c>
      <c r="BF10" s="1">
        <v>252</v>
      </c>
      <c r="BG10" s="1">
        <v>132</v>
      </c>
      <c r="BH10" s="6">
        <f t="shared" si="8"/>
        <v>42.174399105645612</v>
      </c>
      <c r="BI10" s="1">
        <v>6.7</v>
      </c>
      <c r="BJ10" s="1">
        <v>7.8</v>
      </c>
      <c r="BK10" s="1">
        <v>6.7</v>
      </c>
      <c r="BL10" s="1">
        <v>5.3</v>
      </c>
      <c r="BM10" s="1">
        <v>7.9</v>
      </c>
      <c r="BN10" s="1">
        <v>8.4</v>
      </c>
      <c r="BO10" s="1">
        <v>7.6</v>
      </c>
      <c r="BP10" s="1">
        <v>5.3</v>
      </c>
      <c r="BQ10" s="1">
        <v>6.6</v>
      </c>
      <c r="BR10" s="1">
        <v>4.5</v>
      </c>
      <c r="BS10" s="1">
        <v>6.1</v>
      </c>
      <c r="BT10" s="1">
        <v>6.2</v>
      </c>
      <c r="BU10" s="1">
        <v>6.6</v>
      </c>
      <c r="BV10" s="1">
        <v>3.8</v>
      </c>
      <c r="BW10" s="1">
        <v>3.5</v>
      </c>
      <c r="BX10" s="1">
        <v>2.2999999999999998</v>
      </c>
      <c r="BY10" s="1">
        <v>2.6</v>
      </c>
      <c r="BZ10" s="1">
        <v>2.2000000000000002</v>
      </c>
      <c r="CA10" s="1">
        <f t="shared" si="9"/>
        <v>21.2</v>
      </c>
      <c r="CB10" s="1">
        <f t="shared" si="10"/>
        <v>64.5</v>
      </c>
      <c r="CC10" s="1">
        <f t="shared" si="11"/>
        <v>14.399999999999999</v>
      </c>
    </row>
    <row r="11" spans="1:81" s="19" customFormat="1" x14ac:dyDescent="0.25">
      <c r="A11" s="18" t="s">
        <v>6</v>
      </c>
      <c r="B11" s="44" t="s">
        <v>2118</v>
      </c>
      <c r="I11" s="18">
        <v>54003</v>
      </c>
      <c r="J11" s="18" t="s">
        <v>5</v>
      </c>
      <c r="K11" s="35">
        <f>SUM(K8:K10)</f>
        <v>321.75883097401646</v>
      </c>
      <c r="L11" s="18">
        <v>111610</v>
      </c>
      <c r="M11" s="23">
        <f t="shared" si="12"/>
        <v>346.87470632006688</v>
      </c>
      <c r="N11" s="18">
        <v>42456</v>
      </c>
      <c r="O11" s="23">
        <v>2.61</v>
      </c>
      <c r="P11" s="18">
        <v>111004</v>
      </c>
      <c r="Q11" s="18">
        <v>2241</v>
      </c>
      <c r="R11" s="18">
        <v>1538</v>
      </c>
      <c r="S11" s="18">
        <v>1860</v>
      </c>
      <c r="T11" s="18">
        <v>1972</v>
      </c>
      <c r="U11" s="18">
        <v>1861</v>
      </c>
      <c r="V11" s="18">
        <v>2109</v>
      </c>
      <c r="W11" s="18">
        <v>1720</v>
      </c>
      <c r="X11" s="18">
        <v>1970</v>
      </c>
      <c r="Y11" s="18">
        <v>1943</v>
      </c>
      <c r="Z11" s="18">
        <v>4205</v>
      </c>
      <c r="AA11" s="18">
        <v>4756</v>
      </c>
      <c r="AB11" s="18">
        <v>6871</v>
      </c>
      <c r="AC11" s="18">
        <v>4337</v>
      </c>
      <c r="AD11" s="18">
        <v>1869</v>
      </c>
      <c r="AE11" s="18">
        <v>2336</v>
      </c>
      <c r="AF11" s="18">
        <v>868</v>
      </c>
      <c r="AG11" s="20">
        <f t="shared" si="1"/>
        <v>13.281986056152251</v>
      </c>
      <c r="AH11" s="20">
        <f t="shared" si="2"/>
        <v>9.0281703410589795</v>
      </c>
      <c r="AI11" s="20">
        <f t="shared" si="3"/>
        <v>18.235349538345581</v>
      </c>
      <c r="AJ11" s="20">
        <f t="shared" si="4"/>
        <v>9.9043715846994527</v>
      </c>
      <c r="AK11" s="20">
        <f t="shared" si="5"/>
        <v>49.550122479743735</v>
      </c>
      <c r="AL11" s="38">
        <v>27658</v>
      </c>
      <c r="AM11" s="38">
        <v>59480</v>
      </c>
      <c r="AN11" s="20">
        <f t="shared" si="6"/>
        <v>35.969003203316376</v>
      </c>
      <c r="AO11" s="18">
        <v>42456</v>
      </c>
      <c r="AP11" s="18">
        <v>4757</v>
      </c>
      <c r="AQ11" s="18">
        <v>31348</v>
      </c>
      <c r="AR11" s="18">
        <v>11108</v>
      </c>
      <c r="AS11" s="18">
        <v>413</v>
      </c>
      <c r="AT11" s="18">
        <v>1037</v>
      </c>
      <c r="AU11" s="18">
        <v>3731</v>
      </c>
      <c r="AV11" s="18">
        <v>1107</v>
      </c>
      <c r="AW11" s="18">
        <v>1017</v>
      </c>
      <c r="AX11" s="18">
        <v>3596</v>
      </c>
      <c r="AY11" s="18">
        <v>1581</v>
      </c>
      <c r="AZ11" s="18">
        <v>1755</v>
      </c>
      <c r="BA11" s="18">
        <v>2127</v>
      </c>
      <c r="BB11" s="18">
        <v>4253</v>
      </c>
      <c r="BC11" s="18">
        <v>3190</v>
      </c>
      <c r="BD11" s="18">
        <v>1325</v>
      </c>
      <c r="BE11" s="18">
        <v>12718</v>
      </c>
      <c r="BF11" s="18">
        <v>2962</v>
      </c>
      <c r="BG11" s="18">
        <v>601</v>
      </c>
      <c r="BH11" s="20">
        <f t="shared" si="8"/>
        <v>26.804220840399474</v>
      </c>
      <c r="BI11" s="18">
        <v>6.2</v>
      </c>
      <c r="BJ11" s="18">
        <v>6.7</v>
      </c>
      <c r="BK11" s="18">
        <v>6.9</v>
      </c>
      <c r="BL11" s="18">
        <v>6.1</v>
      </c>
      <c r="BM11" s="18">
        <v>5.7</v>
      </c>
      <c r="BN11" s="18">
        <v>6.7</v>
      </c>
      <c r="BO11" s="18">
        <v>6.6</v>
      </c>
      <c r="BP11" s="18">
        <v>6.6</v>
      </c>
      <c r="BQ11" s="18">
        <v>7.1</v>
      </c>
      <c r="BR11" s="18">
        <v>7.2</v>
      </c>
      <c r="BS11" s="18">
        <v>7.3</v>
      </c>
      <c r="BT11" s="18">
        <v>7.1</v>
      </c>
      <c r="BU11" s="18">
        <v>5.9</v>
      </c>
      <c r="BV11" s="18">
        <v>4.8</v>
      </c>
      <c r="BW11" s="18">
        <v>3.8</v>
      </c>
      <c r="BX11" s="18">
        <v>2.2999999999999998</v>
      </c>
      <c r="BY11" s="18">
        <v>1.5</v>
      </c>
      <c r="BZ11" s="18">
        <v>1.2</v>
      </c>
      <c r="CA11" s="18">
        <f t="shared" si="9"/>
        <v>19.8</v>
      </c>
      <c r="CB11" s="18">
        <f t="shared" si="10"/>
        <v>66.300000000000011</v>
      </c>
      <c r="CC11" s="18">
        <f t="shared" si="11"/>
        <v>13.599999999999998</v>
      </c>
    </row>
    <row r="12" spans="1:81" s="26" customFormat="1" x14ac:dyDescent="0.25">
      <c r="A12" s="25" t="s">
        <v>1827</v>
      </c>
      <c r="B12" s="26" t="s">
        <v>1828</v>
      </c>
      <c r="C12" s="27" t="s">
        <v>1829</v>
      </c>
      <c r="D12" s="26" t="s">
        <v>855</v>
      </c>
      <c r="E12" s="28" t="s">
        <v>856</v>
      </c>
      <c r="F12" s="28" t="s">
        <v>542</v>
      </c>
      <c r="G12" s="28" t="s">
        <v>1830</v>
      </c>
      <c r="H12" s="28" t="s">
        <v>1831</v>
      </c>
      <c r="I12" s="27" t="s">
        <v>2111</v>
      </c>
      <c r="J12" s="27" t="s">
        <v>2111</v>
      </c>
      <c r="K12" s="34">
        <v>494.14161930152795</v>
      </c>
      <c r="L12" s="27">
        <f>L17-L16-L15-L14-L13</f>
        <v>18784</v>
      </c>
      <c r="M12" s="29">
        <f t="shared" si="12"/>
        <v>38.013393865813796</v>
      </c>
      <c r="N12" s="27">
        <f>N17-N16-N15-N14-N13</f>
        <v>7476</v>
      </c>
      <c r="O12" s="29">
        <f>P12/N12</f>
        <v>2.5086944890315679</v>
      </c>
      <c r="P12" s="27">
        <f>P17-P16-P15-P14-P13</f>
        <v>18755</v>
      </c>
      <c r="Q12" s="27">
        <f t="shared" ref="Q12:AF12" si="15">Q17-Q16-Q15-Q14-Q13</f>
        <v>1045</v>
      </c>
      <c r="R12" s="27">
        <f t="shared" si="15"/>
        <v>421</v>
      </c>
      <c r="S12" s="27">
        <f t="shared" si="15"/>
        <v>693</v>
      </c>
      <c r="T12" s="27">
        <f t="shared" si="15"/>
        <v>521</v>
      </c>
      <c r="U12" s="27">
        <f t="shared" si="15"/>
        <v>375</v>
      </c>
      <c r="V12" s="27">
        <f t="shared" si="15"/>
        <v>365</v>
      </c>
      <c r="W12" s="27">
        <f t="shared" si="15"/>
        <v>488</v>
      </c>
      <c r="X12" s="27">
        <f t="shared" si="15"/>
        <v>439</v>
      </c>
      <c r="Y12" s="27">
        <f t="shared" si="15"/>
        <v>207</v>
      </c>
      <c r="Z12" s="27">
        <f t="shared" si="15"/>
        <v>561</v>
      </c>
      <c r="AA12" s="27">
        <f t="shared" si="15"/>
        <v>774</v>
      </c>
      <c r="AB12" s="27">
        <f t="shared" si="15"/>
        <v>743</v>
      </c>
      <c r="AC12" s="27">
        <f t="shared" si="15"/>
        <v>394</v>
      </c>
      <c r="AD12" s="27">
        <f t="shared" si="15"/>
        <v>269</v>
      </c>
      <c r="AE12" s="27">
        <f t="shared" si="15"/>
        <v>104</v>
      </c>
      <c r="AF12" s="27">
        <f t="shared" si="15"/>
        <v>77</v>
      </c>
      <c r="AG12" s="30">
        <f t="shared" si="1"/>
        <v>28.879079721776353</v>
      </c>
      <c r="AH12" s="30">
        <f t="shared" si="2"/>
        <v>11.985018726591761</v>
      </c>
      <c r="AI12" s="30">
        <f t="shared" si="3"/>
        <v>20.050829320492241</v>
      </c>
      <c r="AJ12" s="30">
        <f t="shared" si="4"/>
        <v>7.5040128410914928</v>
      </c>
      <c r="AK12" s="30">
        <f t="shared" si="5"/>
        <v>31.581059390048154</v>
      </c>
      <c r="AL12" s="40">
        <v>20992</v>
      </c>
      <c r="AM12" s="40">
        <v>37955</v>
      </c>
      <c r="AN12" s="30">
        <f t="shared" si="6"/>
        <v>58.146067415730343</v>
      </c>
      <c r="AO12" s="27">
        <f>AO17-AO16-AO15-AO14-AO13</f>
        <v>7476</v>
      </c>
      <c r="AP12" s="27">
        <f t="shared" ref="AP12:BG12" si="16">AP17-AP16-AP15-AP14-AP13</f>
        <v>1462</v>
      </c>
      <c r="AQ12" s="27">
        <f t="shared" si="16"/>
        <v>5962</v>
      </c>
      <c r="AR12" s="27">
        <f t="shared" si="16"/>
        <v>1514</v>
      </c>
      <c r="AS12" s="27">
        <f t="shared" si="16"/>
        <v>434</v>
      </c>
      <c r="AT12" s="27">
        <f t="shared" si="16"/>
        <v>268</v>
      </c>
      <c r="AU12" s="27">
        <f t="shared" si="16"/>
        <v>1101</v>
      </c>
      <c r="AV12" s="27">
        <f t="shared" si="16"/>
        <v>751</v>
      </c>
      <c r="AW12" s="27">
        <f t="shared" si="16"/>
        <v>152</v>
      </c>
      <c r="AX12" s="27">
        <f t="shared" si="16"/>
        <v>304</v>
      </c>
      <c r="AY12" s="27">
        <f t="shared" si="16"/>
        <v>836</v>
      </c>
      <c r="AZ12" s="27">
        <f t="shared" si="16"/>
        <v>189</v>
      </c>
      <c r="BA12" s="27">
        <f t="shared" si="16"/>
        <v>82</v>
      </c>
      <c r="BB12" s="27">
        <f t="shared" si="16"/>
        <v>1052</v>
      </c>
      <c r="BC12" s="27">
        <f t="shared" si="16"/>
        <v>135</v>
      </c>
      <c r="BD12" s="27">
        <f t="shared" si="16"/>
        <v>12</v>
      </c>
      <c r="BE12" s="27">
        <f t="shared" si="16"/>
        <v>1446</v>
      </c>
      <c r="BF12" s="27">
        <f t="shared" si="16"/>
        <v>101</v>
      </c>
      <c r="BG12" s="27">
        <f t="shared" si="16"/>
        <v>24</v>
      </c>
      <c r="BH12" s="30">
        <f t="shared" si="8"/>
        <v>20.371856607811665</v>
      </c>
      <c r="BI12" s="27">
        <v>5.4</v>
      </c>
      <c r="BJ12" s="27">
        <v>6.8</v>
      </c>
      <c r="BK12" s="27">
        <v>5.7</v>
      </c>
      <c r="BL12" s="27">
        <v>6.2</v>
      </c>
      <c r="BM12" s="27">
        <v>5.0999999999999996</v>
      </c>
      <c r="BN12" s="27">
        <v>5.3</v>
      </c>
      <c r="BO12" s="27">
        <v>5</v>
      </c>
      <c r="BP12" s="27">
        <v>6.6</v>
      </c>
      <c r="BQ12" s="27">
        <v>7.2</v>
      </c>
      <c r="BR12" s="27">
        <v>6.7</v>
      </c>
      <c r="BS12" s="27">
        <v>6.9</v>
      </c>
      <c r="BT12" s="27">
        <v>7.5</v>
      </c>
      <c r="BU12" s="27">
        <v>8</v>
      </c>
      <c r="BV12" s="27">
        <v>5.8</v>
      </c>
      <c r="BW12" s="27">
        <v>4.9000000000000004</v>
      </c>
      <c r="BX12" s="27">
        <v>3.1</v>
      </c>
      <c r="BY12" s="27">
        <v>2.2999999999999998</v>
      </c>
      <c r="BZ12" s="27">
        <v>1.5</v>
      </c>
      <c r="CA12" s="27">
        <f t="shared" si="9"/>
        <v>17.899999999999999</v>
      </c>
      <c r="CB12" s="27">
        <f t="shared" si="10"/>
        <v>64.5</v>
      </c>
      <c r="CC12" s="27">
        <f t="shared" si="11"/>
        <v>17.599999999999998</v>
      </c>
    </row>
    <row r="13" spans="1:81" s="26" customFormat="1" x14ac:dyDescent="0.25">
      <c r="A13" s="8" t="s">
        <v>852</v>
      </c>
      <c r="B13" t="s">
        <v>853</v>
      </c>
      <c r="C13" s="1" t="s">
        <v>854</v>
      </c>
      <c r="D13" t="s">
        <v>855</v>
      </c>
      <c r="E13" s="9" t="s">
        <v>856</v>
      </c>
      <c r="F13" s="9" t="s">
        <v>542</v>
      </c>
      <c r="G13" s="9" t="s">
        <v>857</v>
      </c>
      <c r="H13" s="9" t="s">
        <v>858</v>
      </c>
      <c r="I13" s="1">
        <v>5420212</v>
      </c>
      <c r="J13" s="1" t="s">
        <v>163</v>
      </c>
      <c r="K13" s="33">
        <v>1.0836961017438609</v>
      </c>
      <c r="L13" s="1">
        <v>877</v>
      </c>
      <c r="M13" s="42">
        <f t="shared" si="12"/>
        <v>809.26746768651299</v>
      </c>
      <c r="N13" s="1">
        <v>291</v>
      </c>
      <c r="O13" s="22">
        <v>2.71</v>
      </c>
      <c r="P13" s="1">
        <v>788</v>
      </c>
      <c r="Q13" s="1">
        <v>41</v>
      </c>
      <c r="R13" s="1">
        <v>11</v>
      </c>
      <c r="S13" s="1">
        <v>55</v>
      </c>
      <c r="T13" s="1">
        <v>31</v>
      </c>
      <c r="U13" s="1">
        <v>23</v>
      </c>
      <c r="V13" s="1">
        <v>14</v>
      </c>
      <c r="W13" s="1">
        <v>3</v>
      </c>
      <c r="X13" s="1">
        <v>15</v>
      </c>
      <c r="Y13" s="1">
        <v>18</v>
      </c>
      <c r="Z13" s="1">
        <v>26</v>
      </c>
      <c r="AA13" s="1">
        <v>19</v>
      </c>
      <c r="AB13" s="1">
        <v>17</v>
      </c>
      <c r="AC13" s="1">
        <v>18</v>
      </c>
      <c r="AD13" s="1">
        <v>0</v>
      </c>
      <c r="AE13" s="1">
        <v>0</v>
      </c>
      <c r="AF13" s="1">
        <v>0</v>
      </c>
      <c r="AG13" s="6">
        <f t="shared" si="1"/>
        <v>36.769759450171826</v>
      </c>
      <c r="AH13" s="6">
        <f t="shared" si="2"/>
        <v>18.556701030927837</v>
      </c>
      <c r="AI13" s="6">
        <f t="shared" si="3"/>
        <v>17.182130584192439</v>
      </c>
      <c r="AJ13" s="6">
        <f t="shared" si="4"/>
        <v>8.934707903780069</v>
      </c>
      <c r="AK13" s="6">
        <f t="shared" si="5"/>
        <v>18.556701030927837</v>
      </c>
      <c r="AL13" s="39">
        <v>14542</v>
      </c>
      <c r="AM13" s="39">
        <v>26250</v>
      </c>
      <c r="AN13" s="6">
        <f t="shared" si="6"/>
        <v>66.32302405498281</v>
      </c>
      <c r="AO13" s="1">
        <v>291</v>
      </c>
      <c r="AP13" s="1">
        <v>71</v>
      </c>
      <c r="AQ13" s="1">
        <v>113</v>
      </c>
      <c r="AR13" s="1">
        <v>178</v>
      </c>
      <c r="AS13" s="1">
        <v>8</v>
      </c>
      <c r="AT13" s="1">
        <v>5</v>
      </c>
      <c r="AU13" s="1">
        <v>88</v>
      </c>
      <c r="AV13" s="1">
        <v>20</v>
      </c>
      <c r="AW13" s="1">
        <v>25</v>
      </c>
      <c r="AX13" s="1">
        <v>23</v>
      </c>
      <c r="AY13" s="1">
        <v>29</v>
      </c>
      <c r="AZ13" s="1">
        <v>7</v>
      </c>
      <c r="BA13" s="1">
        <v>0</v>
      </c>
      <c r="BB13" s="1">
        <v>37</v>
      </c>
      <c r="BC13" s="1">
        <v>1</v>
      </c>
      <c r="BD13" s="1">
        <v>0</v>
      </c>
      <c r="BE13" s="1">
        <v>35</v>
      </c>
      <c r="BF13" s="1">
        <v>0</v>
      </c>
      <c r="BG13" s="1">
        <v>0</v>
      </c>
      <c r="BH13" s="6">
        <f t="shared" si="8"/>
        <v>38.144329896907216</v>
      </c>
      <c r="BI13" s="1">
        <v>5.5</v>
      </c>
      <c r="BJ13" s="1">
        <v>4.2</v>
      </c>
      <c r="BK13" s="1">
        <v>2.7</v>
      </c>
      <c r="BL13" s="1">
        <v>8.9</v>
      </c>
      <c r="BM13" s="1">
        <v>5</v>
      </c>
      <c r="BN13" s="1">
        <v>2.2999999999999998</v>
      </c>
      <c r="BO13" s="1">
        <v>3.9</v>
      </c>
      <c r="BP13" s="1">
        <v>8</v>
      </c>
      <c r="BQ13" s="1">
        <v>4.8</v>
      </c>
      <c r="BR13" s="1">
        <v>5.8</v>
      </c>
      <c r="BS13" s="1">
        <v>4.2</v>
      </c>
      <c r="BT13" s="1">
        <v>8.3000000000000007</v>
      </c>
      <c r="BU13" s="1">
        <v>14.1</v>
      </c>
      <c r="BV13" s="1">
        <v>5.9</v>
      </c>
      <c r="BW13" s="1">
        <v>5.8</v>
      </c>
      <c r="BX13" s="1">
        <v>2.2000000000000002</v>
      </c>
      <c r="BY13" s="1">
        <v>3.8</v>
      </c>
      <c r="BZ13" s="1">
        <v>4.5999999999999996</v>
      </c>
      <c r="CA13" s="1">
        <f t="shared" si="9"/>
        <v>12.399999999999999</v>
      </c>
      <c r="CB13" s="1">
        <f t="shared" si="10"/>
        <v>65.3</v>
      </c>
      <c r="CC13" s="1">
        <f t="shared" si="11"/>
        <v>22.299999999999997</v>
      </c>
    </row>
    <row r="14" spans="1:81" s="19" customFormat="1" x14ac:dyDescent="0.25">
      <c r="A14" s="8" t="s">
        <v>1222</v>
      </c>
      <c r="B14" t="s">
        <v>1223</v>
      </c>
      <c r="C14" s="1" t="s">
        <v>1224</v>
      </c>
      <c r="D14" t="s">
        <v>855</v>
      </c>
      <c r="E14" s="9" t="s">
        <v>856</v>
      </c>
      <c r="F14" s="9" t="s">
        <v>542</v>
      </c>
      <c r="G14" s="9" t="s">
        <v>1225</v>
      </c>
      <c r="H14" s="9" t="s">
        <v>1226</v>
      </c>
      <c r="I14" s="1">
        <v>5450524</v>
      </c>
      <c r="J14" s="1" t="s">
        <v>230</v>
      </c>
      <c r="K14" s="33">
        <v>7.0571509489561288</v>
      </c>
      <c r="L14" s="1">
        <v>2896</v>
      </c>
      <c r="M14" s="42">
        <f t="shared" si="12"/>
        <v>410.36390194096202</v>
      </c>
      <c r="N14" s="1">
        <v>1228</v>
      </c>
      <c r="O14" s="22">
        <v>2.35</v>
      </c>
      <c r="P14" s="1">
        <v>2886</v>
      </c>
      <c r="Q14" s="1">
        <v>73</v>
      </c>
      <c r="R14" s="1">
        <v>61</v>
      </c>
      <c r="S14" s="1">
        <v>71</v>
      </c>
      <c r="T14" s="1">
        <v>95</v>
      </c>
      <c r="U14" s="1">
        <v>122</v>
      </c>
      <c r="V14" s="1">
        <v>86</v>
      </c>
      <c r="W14" s="1">
        <v>62</v>
      </c>
      <c r="X14" s="1">
        <v>68</v>
      </c>
      <c r="Y14" s="1">
        <v>59</v>
      </c>
      <c r="Z14" s="1">
        <v>104</v>
      </c>
      <c r="AA14" s="1">
        <v>70</v>
      </c>
      <c r="AB14" s="1">
        <v>204</v>
      </c>
      <c r="AC14" s="1">
        <v>44</v>
      </c>
      <c r="AD14" s="1">
        <v>47</v>
      </c>
      <c r="AE14" s="1">
        <v>18</v>
      </c>
      <c r="AF14" s="1">
        <v>44</v>
      </c>
      <c r="AG14" s="6">
        <f t="shared" si="1"/>
        <v>16.693811074918568</v>
      </c>
      <c r="AH14" s="6">
        <f t="shared" si="2"/>
        <v>17.67100977198697</v>
      </c>
      <c r="AI14" s="6">
        <f t="shared" si="3"/>
        <v>22.394136807817588</v>
      </c>
      <c r="AJ14" s="6">
        <f t="shared" si="4"/>
        <v>8.4690553745928341</v>
      </c>
      <c r="AK14" s="6">
        <f t="shared" si="5"/>
        <v>34.77198697068404</v>
      </c>
      <c r="AL14" s="39">
        <v>27064</v>
      </c>
      <c r="AM14" s="39">
        <v>42245</v>
      </c>
      <c r="AN14" s="6">
        <f t="shared" si="6"/>
        <v>51.954397394136805</v>
      </c>
      <c r="AO14" s="1">
        <v>1228</v>
      </c>
      <c r="AP14" s="1">
        <v>223</v>
      </c>
      <c r="AQ14" s="1">
        <v>864</v>
      </c>
      <c r="AR14" s="1">
        <v>364</v>
      </c>
      <c r="AS14" s="1">
        <v>20</v>
      </c>
      <c r="AT14" s="1">
        <v>33</v>
      </c>
      <c r="AU14" s="1">
        <v>147</v>
      </c>
      <c r="AV14" s="1">
        <v>108</v>
      </c>
      <c r="AW14" s="1">
        <v>71</v>
      </c>
      <c r="AX14" s="1">
        <v>124</v>
      </c>
      <c r="AY14" s="1">
        <v>87</v>
      </c>
      <c r="AZ14" s="1">
        <v>48</v>
      </c>
      <c r="BA14" s="1">
        <v>46</v>
      </c>
      <c r="BB14" s="1">
        <v>82</v>
      </c>
      <c r="BC14" s="1">
        <v>59</v>
      </c>
      <c r="BD14" s="1">
        <v>33</v>
      </c>
      <c r="BE14" s="1">
        <v>296</v>
      </c>
      <c r="BF14" s="1">
        <v>47</v>
      </c>
      <c r="BG14" s="1">
        <v>14</v>
      </c>
      <c r="BH14" s="6">
        <f t="shared" si="8"/>
        <v>29.641693811074919</v>
      </c>
      <c r="BI14" s="1">
        <v>6.4</v>
      </c>
      <c r="BJ14" s="1">
        <v>6.9</v>
      </c>
      <c r="BK14" s="1">
        <v>3.7</v>
      </c>
      <c r="BL14" s="1">
        <v>4.7</v>
      </c>
      <c r="BM14" s="1">
        <v>5.0999999999999996</v>
      </c>
      <c r="BN14" s="1">
        <v>5</v>
      </c>
      <c r="BO14" s="1">
        <v>4.8</v>
      </c>
      <c r="BP14" s="1">
        <v>5.5</v>
      </c>
      <c r="BQ14" s="1">
        <v>7</v>
      </c>
      <c r="BR14" s="1">
        <v>7</v>
      </c>
      <c r="BS14" s="1">
        <v>8.4</v>
      </c>
      <c r="BT14" s="1">
        <v>7.8</v>
      </c>
      <c r="BU14" s="1">
        <v>7.8</v>
      </c>
      <c r="BV14" s="1">
        <v>5.4</v>
      </c>
      <c r="BW14" s="1">
        <v>7.2</v>
      </c>
      <c r="BX14" s="1">
        <v>1.9</v>
      </c>
      <c r="BY14" s="1">
        <v>2.9</v>
      </c>
      <c r="BZ14" s="1">
        <v>2.4</v>
      </c>
      <c r="CA14" s="1">
        <f t="shared" si="9"/>
        <v>17</v>
      </c>
      <c r="CB14" s="1">
        <f t="shared" si="10"/>
        <v>63.099999999999994</v>
      </c>
      <c r="CC14" s="1">
        <f t="shared" si="11"/>
        <v>19.8</v>
      </c>
    </row>
    <row r="15" spans="1:81" x14ac:dyDescent="0.25">
      <c r="A15" s="8" t="s">
        <v>1657</v>
      </c>
      <c r="B15" t="s">
        <v>1658</v>
      </c>
      <c r="C15" s="1" t="s">
        <v>1659</v>
      </c>
      <c r="D15" t="s">
        <v>855</v>
      </c>
      <c r="E15" s="9" t="s">
        <v>856</v>
      </c>
      <c r="F15" s="9" t="s">
        <v>542</v>
      </c>
      <c r="G15" s="9" t="s">
        <v>1660</v>
      </c>
      <c r="H15" s="9" t="s">
        <v>1661</v>
      </c>
      <c r="I15" s="1">
        <v>5478964</v>
      </c>
      <c r="J15" s="1" t="s">
        <v>313</v>
      </c>
      <c r="K15" s="33">
        <v>0.25747154219322915</v>
      </c>
      <c r="L15" s="1">
        <v>233</v>
      </c>
      <c r="M15" s="42">
        <f t="shared" si="12"/>
        <v>904.95438064815892</v>
      </c>
      <c r="N15" s="1">
        <v>89</v>
      </c>
      <c r="O15" s="22">
        <v>2.62</v>
      </c>
      <c r="P15" s="1">
        <v>233</v>
      </c>
      <c r="Q15" s="1">
        <v>0</v>
      </c>
      <c r="R15" s="1">
        <v>0</v>
      </c>
      <c r="S15" s="1">
        <v>15</v>
      </c>
      <c r="T15" s="1">
        <v>2</v>
      </c>
      <c r="U15" s="1">
        <v>12</v>
      </c>
      <c r="V15" s="1">
        <v>0</v>
      </c>
      <c r="W15" s="1">
        <v>8</v>
      </c>
      <c r="X15" s="1">
        <v>0</v>
      </c>
      <c r="Y15" s="1">
        <v>2</v>
      </c>
      <c r="Z15" s="1">
        <v>10</v>
      </c>
      <c r="AA15" s="1">
        <v>8</v>
      </c>
      <c r="AB15" s="1">
        <v>20</v>
      </c>
      <c r="AC15" s="1">
        <v>10</v>
      </c>
      <c r="AD15" s="1">
        <v>0</v>
      </c>
      <c r="AE15" s="1">
        <v>0</v>
      </c>
      <c r="AF15" s="1">
        <v>2</v>
      </c>
      <c r="AG15" s="6">
        <f t="shared" si="1"/>
        <v>16.853932584269664</v>
      </c>
      <c r="AH15" s="6">
        <f t="shared" si="2"/>
        <v>15.730337078651685</v>
      </c>
      <c r="AI15" s="6">
        <f t="shared" si="3"/>
        <v>11.235955056179774</v>
      </c>
      <c r="AJ15" s="6">
        <f t="shared" si="4"/>
        <v>11.235955056179774</v>
      </c>
      <c r="AK15" s="6">
        <f t="shared" si="5"/>
        <v>44.943820224719097</v>
      </c>
      <c r="AL15" s="39">
        <v>27042</v>
      </c>
      <c r="AM15" s="39">
        <v>54028</v>
      </c>
      <c r="AN15" s="6">
        <f t="shared" si="6"/>
        <v>41.573033707865171</v>
      </c>
      <c r="AO15" s="1">
        <v>89</v>
      </c>
      <c r="AP15" s="1">
        <v>13</v>
      </c>
      <c r="AQ15" s="1">
        <v>80</v>
      </c>
      <c r="AR15" s="1">
        <v>9</v>
      </c>
      <c r="AS15" s="1">
        <v>0</v>
      </c>
      <c r="AT15" s="1">
        <v>0</v>
      </c>
      <c r="AU15" s="1">
        <v>15</v>
      </c>
      <c r="AV15" s="1">
        <v>12</v>
      </c>
      <c r="AW15" s="1">
        <v>2</v>
      </c>
      <c r="AX15" s="1">
        <v>0</v>
      </c>
      <c r="AY15" s="1">
        <v>8</v>
      </c>
      <c r="AZ15" s="1">
        <v>0</v>
      </c>
      <c r="BA15" s="1">
        <v>0</v>
      </c>
      <c r="BB15" s="1">
        <v>15</v>
      </c>
      <c r="BC15" s="1">
        <v>2</v>
      </c>
      <c r="BD15" s="1">
        <v>1</v>
      </c>
      <c r="BE15" s="1">
        <v>29</v>
      </c>
      <c r="BF15" s="1">
        <v>3</v>
      </c>
      <c r="BG15" s="1">
        <v>0</v>
      </c>
      <c r="BH15" s="6">
        <f t="shared" si="8"/>
        <v>17.977528089887642</v>
      </c>
      <c r="BI15" s="1">
        <v>10.7</v>
      </c>
      <c r="BJ15" s="1">
        <v>8.6</v>
      </c>
      <c r="BK15" s="1">
        <v>0.9</v>
      </c>
      <c r="BL15" s="1">
        <v>8.1999999999999993</v>
      </c>
      <c r="BM15" s="1">
        <v>5.6</v>
      </c>
      <c r="BN15" s="1">
        <v>3.4</v>
      </c>
      <c r="BO15" s="1">
        <v>2.1</v>
      </c>
      <c r="BP15" s="1">
        <v>18.5</v>
      </c>
      <c r="BQ15" s="1">
        <v>9.4</v>
      </c>
      <c r="BR15" s="1">
        <v>1.3</v>
      </c>
      <c r="BS15" s="1">
        <v>2.6</v>
      </c>
      <c r="BT15" s="1">
        <v>1.3</v>
      </c>
      <c r="BU15" s="1">
        <v>3.4</v>
      </c>
      <c r="BV15" s="1">
        <v>4.7</v>
      </c>
      <c r="BW15" s="1">
        <v>1.7</v>
      </c>
      <c r="BX15" s="1">
        <v>0</v>
      </c>
      <c r="BY15" s="1">
        <v>3</v>
      </c>
      <c r="BZ15" s="1">
        <v>14.6</v>
      </c>
      <c r="CA15" s="1">
        <f t="shared" si="9"/>
        <v>20.199999999999996</v>
      </c>
      <c r="CB15" s="1">
        <f t="shared" si="10"/>
        <v>55.79999999999999</v>
      </c>
      <c r="CC15" s="1">
        <f t="shared" si="11"/>
        <v>24</v>
      </c>
    </row>
    <row r="16" spans="1:81" x14ac:dyDescent="0.25">
      <c r="A16" s="8" t="s">
        <v>1787</v>
      </c>
      <c r="B16" t="s">
        <v>1788</v>
      </c>
      <c r="C16" s="1" t="s">
        <v>1789</v>
      </c>
      <c r="D16" t="s">
        <v>855</v>
      </c>
      <c r="E16" s="9" t="s">
        <v>856</v>
      </c>
      <c r="F16" s="9" t="s">
        <v>542</v>
      </c>
      <c r="G16" s="9" t="s">
        <v>1790</v>
      </c>
      <c r="H16" s="9" t="s">
        <v>1791</v>
      </c>
      <c r="I16" s="1">
        <v>5486836</v>
      </c>
      <c r="J16" s="1" t="s">
        <v>338</v>
      </c>
      <c r="K16" s="33">
        <v>0.33093362939791682</v>
      </c>
      <c r="L16" s="1">
        <v>446</v>
      </c>
      <c r="M16" s="42">
        <f t="shared" si="12"/>
        <v>1347.7022592458459</v>
      </c>
      <c r="N16" s="1">
        <v>214</v>
      </c>
      <c r="O16" s="22">
        <v>2.08</v>
      </c>
      <c r="P16" s="1">
        <v>446</v>
      </c>
      <c r="Q16" s="1">
        <v>53</v>
      </c>
      <c r="R16" s="1">
        <v>44</v>
      </c>
      <c r="S16" s="1">
        <v>28</v>
      </c>
      <c r="T16" s="1">
        <v>11</v>
      </c>
      <c r="U16" s="1">
        <v>0</v>
      </c>
      <c r="V16" s="1">
        <v>4</v>
      </c>
      <c r="W16" s="1">
        <v>14</v>
      </c>
      <c r="X16" s="1">
        <v>7</v>
      </c>
      <c r="Y16" s="1">
        <v>6</v>
      </c>
      <c r="Z16" s="1">
        <v>10</v>
      </c>
      <c r="AA16" s="1">
        <v>7</v>
      </c>
      <c r="AB16" s="1">
        <v>17</v>
      </c>
      <c r="AC16" s="1">
        <v>0</v>
      </c>
      <c r="AD16" s="1">
        <v>6</v>
      </c>
      <c r="AE16" s="1">
        <v>0</v>
      </c>
      <c r="AF16" s="1">
        <v>7</v>
      </c>
      <c r="AG16" s="6">
        <f t="shared" si="1"/>
        <v>58.411214953271028</v>
      </c>
      <c r="AH16" s="6">
        <f t="shared" si="2"/>
        <v>5.1401869158878499</v>
      </c>
      <c r="AI16" s="6">
        <f t="shared" si="3"/>
        <v>14.485981308411214</v>
      </c>
      <c r="AJ16" s="6">
        <f t="shared" si="4"/>
        <v>4.6728971962616823</v>
      </c>
      <c r="AK16" s="6">
        <f t="shared" si="5"/>
        <v>17.289719626168225</v>
      </c>
      <c r="AL16" s="39">
        <v>16954</v>
      </c>
      <c r="AM16" s="39">
        <v>16190</v>
      </c>
      <c r="AN16" s="6">
        <f t="shared" si="6"/>
        <v>75.233644859813083</v>
      </c>
      <c r="AO16" s="1">
        <v>214</v>
      </c>
      <c r="AP16" s="1">
        <v>88</v>
      </c>
      <c r="AQ16" s="1">
        <v>129</v>
      </c>
      <c r="AR16" s="1">
        <v>85</v>
      </c>
      <c r="AS16" s="1">
        <v>20</v>
      </c>
      <c r="AT16" s="1">
        <v>30</v>
      </c>
      <c r="AU16" s="1">
        <v>65</v>
      </c>
      <c r="AV16" s="1">
        <v>7</v>
      </c>
      <c r="AW16" s="1">
        <v>8</v>
      </c>
      <c r="AX16" s="1">
        <v>0</v>
      </c>
      <c r="AY16" s="1">
        <v>18</v>
      </c>
      <c r="AZ16" s="1">
        <v>9</v>
      </c>
      <c r="BA16" s="1">
        <v>0</v>
      </c>
      <c r="BB16" s="1">
        <v>15</v>
      </c>
      <c r="BC16" s="1">
        <v>2</v>
      </c>
      <c r="BD16" s="1">
        <v>0</v>
      </c>
      <c r="BE16" s="1">
        <v>30</v>
      </c>
      <c r="BF16" s="1">
        <v>0</v>
      </c>
      <c r="BG16" s="1">
        <v>0</v>
      </c>
      <c r="BH16" s="6">
        <f t="shared" si="8"/>
        <v>30.373831775700932</v>
      </c>
      <c r="BI16" s="1">
        <v>0</v>
      </c>
      <c r="BJ16" s="1">
        <v>7</v>
      </c>
      <c r="BK16" s="1">
        <v>7.8</v>
      </c>
      <c r="BL16" s="1">
        <v>6.7</v>
      </c>
      <c r="BM16" s="1">
        <v>3.4</v>
      </c>
      <c r="BN16" s="1">
        <v>2</v>
      </c>
      <c r="BO16" s="1">
        <v>3.8</v>
      </c>
      <c r="BP16" s="1">
        <v>8.1</v>
      </c>
      <c r="BQ16" s="1">
        <v>4.3</v>
      </c>
      <c r="BR16" s="1">
        <v>11.9</v>
      </c>
      <c r="BS16" s="1">
        <v>5.8</v>
      </c>
      <c r="BT16" s="1">
        <v>7.4</v>
      </c>
      <c r="BU16" s="1">
        <v>14.1</v>
      </c>
      <c r="BV16" s="1">
        <v>4.7</v>
      </c>
      <c r="BW16" s="1">
        <v>4</v>
      </c>
      <c r="BX16" s="1">
        <v>3.1</v>
      </c>
      <c r="BY16" s="1">
        <v>4.3</v>
      </c>
      <c r="BZ16" s="1">
        <v>1.6</v>
      </c>
      <c r="CA16" s="1">
        <f t="shared" si="9"/>
        <v>14.8</v>
      </c>
      <c r="CB16" s="1">
        <f t="shared" si="10"/>
        <v>67.5</v>
      </c>
      <c r="CC16" s="1">
        <f t="shared" si="11"/>
        <v>17.7</v>
      </c>
    </row>
    <row r="17" spans="1:81" s="19" customFormat="1" x14ac:dyDescent="0.25">
      <c r="A17" s="18" t="s">
        <v>8</v>
      </c>
      <c r="B17" s="44" t="s">
        <v>2118</v>
      </c>
      <c r="I17" s="18">
        <v>54005</v>
      </c>
      <c r="J17" s="18" t="s">
        <v>7</v>
      </c>
      <c r="K17" s="35">
        <f>SUM(K12:K16)</f>
        <v>502.87087152381906</v>
      </c>
      <c r="L17" s="18">
        <v>23236</v>
      </c>
      <c r="M17" s="23">
        <f t="shared" si="12"/>
        <v>46.206693041474765</v>
      </c>
      <c r="N17" s="18">
        <v>9298</v>
      </c>
      <c r="O17" s="23">
        <v>2.4900000000000002</v>
      </c>
      <c r="P17" s="18">
        <v>23108</v>
      </c>
      <c r="Q17" s="18">
        <v>1212</v>
      </c>
      <c r="R17" s="18">
        <v>537</v>
      </c>
      <c r="S17" s="18">
        <v>862</v>
      </c>
      <c r="T17" s="18">
        <v>660</v>
      </c>
      <c r="U17" s="18">
        <v>532</v>
      </c>
      <c r="V17" s="18">
        <v>469</v>
      </c>
      <c r="W17" s="18">
        <v>575</v>
      </c>
      <c r="X17" s="18">
        <v>529</v>
      </c>
      <c r="Y17" s="18">
        <v>292</v>
      </c>
      <c r="Z17" s="18">
        <v>711</v>
      </c>
      <c r="AA17" s="18">
        <v>878</v>
      </c>
      <c r="AB17" s="18">
        <v>1001</v>
      </c>
      <c r="AC17" s="18">
        <v>466</v>
      </c>
      <c r="AD17" s="18">
        <v>322</v>
      </c>
      <c r="AE17" s="18">
        <v>122</v>
      </c>
      <c r="AF17" s="18">
        <v>130</v>
      </c>
      <c r="AG17" s="20">
        <f t="shared" si="1"/>
        <v>28.081307808130777</v>
      </c>
      <c r="AH17" s="20">
        <f t="shared" si="2"/>
        <v>12.819961281996129</v>
      </c>
      <c r="AI17" s="20">
        <f t="shared" si="3"/>
        <v>20.0580770058077</v>
      </c>
      <c r="AJ17" s="20">
        <f t="shared" si="4"/>
        <v>7.6468057646805772</v>
      </c>
      <c r="AK17" s="20">
        <f t="shared" si="5"/>
        <v>31.393848139384811</v>
      </c>
      <c r="AL17" s="38">
        <v>20992</v>
      </c>
      <c r="AM17" s="38">
        <v>37955</v>
      </c>
      <c r="AN17" s="20">
        <f t="shared" si="6"/>
        <v>57.818885781888575</v>
      </c>
      <c r="AO17" s="18">
        <v>9298</v>
      </c>
      <c r="AP17" s="18">
        <v>1857</v>
      </c>
      <c r="AQ17" s="18">
        <v>7148</v>
      </c>
      <c r="AR17" s="18">
        <v>2150</v>
      </c>
      <c r="AS17" s="18">
        <v>482</v>
      </c>
      <c r="AT17" s="18">
        <v>336</v>
      </c>
      <c r="AU17" s="18">
        <v>1416</v>
      </c>
      <c r="AV17" s="18">
        <v>898</v>
      </c>
      <c r="AW17" s="18">
        <v>258</v>
      </c>
      <c r="AX17" s="18">
        <v>451</v>
      </c>
      <c r="AY17" s="18">
        <v>978</v>
      </c>
      <c r="AZ17" s="18">
        <v>253</v>
      </c>
      <c r="BA17" s="18">
        <v>128</v>
      </c>
      <c r="BB17" s="18">
        <v>1201</v>
      </c>
      <c r="BC17" s="18">
        <v>199</v>
      </c>
      <c r="BD17" s="18">
        <v>46</v>
      </c>
      <c r="BE17" s="18">
        <v>1836</v>
      </c>
      <c r="BF17" s="18">
        <v>151</v>
      </c>
      <c r="BG17" s="18">
        <v>38</v>
      </c>
      <c r="BH17" s="20">
        <f t="shared" si="8"/>
        <v>22.359647235964726</v>
      </c>
      <c r="BI17" s="18">
        <v>5.4</v>
      </c>
      <c r="BJ17" s="18">
        <v>6.8</v>
      </c>
      <c r="BK17" s="18">
        <v>5.7</v>
      </c>
      <c r="BL17" s="18">
        <v>6.2</v>
      </c>
      <c r="BM17" s="18">
        <v>5.0999999999999996</v>
      </c>
      <c r="BN17" s="18">
        <v>5.3</v>
      </c>
      <c r="BO17" s="18">
        <v>5</v>
      </c>
      <c r="BP17" s="18">
        <v>6.6</v>
      </c>
      <c r="BQ17" s="18">
        <v>7.2</v>
      </c>
      <c r="BR17" s="18">
        <v>6.7</v>
      </c>
      <c r="BS17" s="18">
        <v>6.9</v>
      </c>
      <c r="BT17" s="18">
        <v>7.5</v>
      </c>
      <c r="BU17" s="18">
        <v>8</v>
      </c>
      <c r="BV17" s="18">
        <v>5.8</v>
      </c>
      <c r="BW17" s="18">
        <v>4.9000000000000004</v>
      </c>
      <c r="BX17" s="18">
        <v>3.1</v>
      </c>
      <c r="BY17" s="18">
        <v>2.2999999999999998</v>
      </c>
      <c r="BZ17" s="18">
        <v>1.5</v>
      </c>
      <c r="CA17" s="18">
        <f t="shared" si="9"/>
        <v>17.899999999999999</v>
      </c>
      <c r="CB17" s="18">
        <f t="shared" si="10"/>
        <v>64.5</v>
      </c>
      <c r="CC17" s="18">
        <f t="shared" si="11"/>
        <v>17.599999999999998</v>
      </c>
    </row>
    <row r="18" spans="1:81" s="26" customFormat="1" x14ac:dyDescent="0.25">
      <c r="A18" s="25" t="s">
        <v>1832</v>
      </c>
      <c r="B18" s="26" t="s">
        <v>1833</v>
      </c>
      <c r="C18" s="27" t="s">
        <v>1834</v>
      </c>
      <c r="D18" s="26" t="s">
        <v>751</v>
      </c>
      <c r="E18" s="28" t="s">
        <v>752</v>
      </c>
      <c r="F18" s="28" t="s">
        <v>542</v>
      </c>
      <c r="G18" s="28" t="s">
        <v>1835</v>
      </c>
      <c r="H18" s="28" t="s">
        <v>1836</v>
      </c>
      <c r="I18" s="27" t="s">
        <v>2111</v>
      </c>
      <c r="J18" s="27" t="s">
        <v>2111</v>
      </c>
      <c r="K18" s="34">
        <v>512.45301512490619</v>
      </c>
      <c r="L18" s="27">
        <f>L23-L22-L21-L20-L19</f>
        <v>11339</v>
      </c>
      <c r="M18" s="29">
        <f t="shared" si="12"/>
        <v>22.12690659500991</v>
      </c>
      <c r="N18" s="27">
        <f>N23-N22-N21-N20-N19</f>
        <v>4332</v>
      </c>
      <c r="O18" s="29">
        <f>P18/N18</f>
        <v>2.538550323176362</v>
      </c>
      <c r="P18" s="27">
        <f>P23-P22-P21-P20-P19</f>
        <v>10997</v>
      </c>
      <c r="Q18" s="27">
        <f t="shared" ref="Q18:AF18" si="17">Q23-Q22-Q21-Q20-Q19</f>
        <v>489</v>
      </c>
      <c r="R18" s="27">
        <f t="shared" si="17"/>
        <v>300</v>
      </c>
      <c r="S18" s="27">
        <f t="shared" si="17"/>
        <v>273</v>
      </c>
      <c r="T18" s="27">
        <f t="shared" si="17"/>
        <v>290</v>
      </c>
      <c r="U18" s="27">
        <f t="shared" si="17"/>
        <v>276</v>
      </c>
      <c r="V18" s="27">
        <f t="shared" si="17"/>
        <v>306</v>
      </c>
      <c r="W18" s="27">
        <f t="shared" si="17"/>
        <v>117</v>
      </c>
      <c r="X18" s="27">
        <f t="shared" si="17"/>
        <v>244</v>
      </c>
      <c r="Y18" s="27">
        <f t="shared" si="17"/>
        <v>106</v>
      </c>
      <c r="Z18" s="27">
        <f t="shared" si="17"/>
        <v>396</v>
      </c>
      <c r="AA18" s="27">
        <f t="shared" si="17"/>
        <v>473</v>
      </c>
      <c r="AB18" s="27">
        <f t="shared" si="17"/>
        <v>440</v>
      </c>
      <c r="AC18" s="27">
        <f t="shared" si="17"/>
        <v>387</v>
      </c>
      <c r="AD18" s="27">
        <f t="shared" si="17"/>
        <v>141</v>
      </c>
      <c r="AE18" s="27">
        <f t="shared" si="17"/>
        <v>64</v>
      </c>
      <c r="AF18" s="27">
        <f t="shared" si="17"/>
        <v>30</v>
      </c>
      <c r="AG18" s="30">
        <f t="shared" si="1"/>
        <v>24.51523545706371</v>
      </c>
      <c r="AH18" s="30">
        <f t="shared" si="2"/>
        <v>13.06555863342567</v>
      </c>
      <c r="AI18" s="30">
        <f t="shared" si="3"/>
        <v>17.843951985226223</v>
      </c>
      <c r="AJ18" s="30">
        <f t="shared" si="4"/>
        <v>9.1412742382271475</v>
      </c>
      <c r="AK18" s="30">
        <f t="shared" si="5"/>
        <v>35.433979686057249</v>
      </c>
      <c r="AL18" s="40">
        <v>20633</v>
      </c>
      <c r="AM18" s="40">
        <v>41266</v>
      </c>
      <c r="AN18" s="30">
        <f t="shared" si="6"/>
        <v>52.977839335180057</v>
      </c>
      <c r="AO18" s="27">
        <f>AO23-AO22-AO21-AO20-AO19</f>
        <v>4332</v>
      </c>
      <c r="AP18" s="27">
        <f t="shared" ref="AP18:BG18" si="18">AP23-AP22-AP21-AP20-AP19</f>
        <v>1620</v>
      </c>
      <c r="AQ18" s="27">
        <f t="shared" si="18"/>
        <v>3519</v>
      </c>
      <c r="AR18" s="27">
        <f t="shared" si="18"/>
        <v>813</v>
      </c>
      <c r="AS18" s="27">
        <f t="shared" si="18"/>
        <v>243</v>
      </c>
      <c r="AT18" s="27">
        <f t="shared" si="18"/>
        <v>176</v>
      </c>
      <c r="AU18" s="27">
        <f t="shared" si="18"/>
        <v>415</v>
      </c>
      <c r="AV18" s="27">
        <f t="shared" si="18"/>
        <v>403</v>
      </c>
      <c r="AW18" s="27">
        <f t="shared" si="18"/>
        <v>236</v>
      </c>
      <c r="AX18" s="27">
        <f t="shared" si="18"/>
        <v>171</v>
      </c>
      <c r="AY18" s="27">
        <f t="shared" si="18"/>
        <v>340</v>
      </c>
      <c r="AZ18" s="27">
        <f t="shared" si="18"/>
        <v>19</v>
      </c>
      <c r="BA18" s="27">
        <f t="shared" si="18"/>
        <v>35</v>
      </c>
      <c r="BB18" s="27">
        <f t="shared" si="18"/>
        <v>776</v>
      </c>
      <c r="BC18" s="27">
        <f t="shared" si="18"/>
        <v>64</v>
      </c>
      <c r="BD18" s="27">
        <f t="shared" si="18"/>
        <v>19</v>
      </c>
      <c r="BE18" s="27">
        <f t="shared" si="18"/>
        <v>991</v>
      </c>
      <c r="BF18" s="27">
        <f t="shared" si="18"/>
        <v>12</v>
      </c>
      <c r="BG18" s="27">
        <f t="shared" si="18"/>
        <v>8</v>
      </c>
      <c r="BH18" s="30">
        <f t="shared" si="8"/>
        <v>14.958448753462603</v>
      </c>
      <c r="BI18" s="27">
        <v>5.4</v>
      </c>
      <c r="BJ18" s="27">
        <v>6</v>
      </c>
      <c r="BK18" s="27">
        <v>5.3</v>
      </c>
      <c r="BL18" s="27">
        <v>6.2</v>
      </c>
      <c r="BM18" s="27">
        <v>4.8</v>
      </c>
      <c r="BN18" s="27">
        <v>5.8</v>
      </c>
      <c r="BO18" s="27">
        <v>5.2</v>
      </c>
      <c r="BP18" s="27">
        <v>5.5</v>
      </c>
      <c r="BQ18" s="27">
        <v>5.9</v>
      </c>
      <c r="BR18" s="27">
        <v>6.5</v>
      </c>
      <c r="BS18" s="27">
        <v>7.4</v>
      </c>
      <c r="BT18" s="27">
        <v>7.4</v>
      </c>
      <c r="BU18" s="27">
        <v>8.1</v>
      </c>
      <c r="BV18" s="27">
        <v>5.6</v>
      </c>
      <c r="BW18" s="27">
        <v>6.6</v>
      </c>
      <c r="BX18" s="27">
        <v>4.5</v>
      </c>
      <c r="BY18" s="27">
        <v>2.1</v>
      </c>
      <c r="BZ18" s="27">
        <v>1.7</v>
      </c>
      <c r="CA18" s="27">
        <f t="shared" si="9"/>
        <v>16.7</v>
      </c>
      <c r="CB18" s="27">
        <f t="shared" si="10"/>
        <v>62.8</v>
      </c>
      <c r="CC18" s="27">
        <f t="shared" si="11"/>
        <v>20.5</v>
      </c>
    </row>
    <row r="19" spans="1:81" x14ac:dyDescent="0.25">
      <c r="A19" s="8" t="s">
        <v>748</v>
      </c>
      <c r="B19" t="s">
        <v>749</v>
      </c>
      <c r="C19" s="1" t="s">
        <v>750</v>
      </c>
      <c r="D19" t="s">
        <v>751</v>
      </c>
      <c r="E19" s="9" t="s">
        <v>752</v>
      </c>
      <c r="F19" s="9" t="s">
        <v>542</v>
      </c>
      <c r="G19" s="9" t="s">
        <v>753</v>
      </c>
      <c r="H19" s="9" t="s">
        <v>754</v>
      </c>
      <c r="I19" s="1">
        <v>5411716</v>
      </c>
      <c r="J19" s="1" t="s">
        <v>145</v>
      </c>
      <c r="K19" s="33">
        <v>1.0891731154131634</v>
      </c>
      <c r="L19" s="1">
        <v>604</v>
      </c>
      <c r="M19" s="42">
        <f t="shared" si="12"/>
        <v>554.54912672066882</v>
      </c>
      <c r="N19" s="1">
        <v>220</v>
      </c>
      <c r="O19" s="22">
        <v>2.75</v>
      </c>
      <c r="P19" s="1">
        <v>604</v>
      </c>
      <c r="Q19" s="1">
        <v>17</v>
      </c>
      <c r="R19" s="1">
        <v>23</v>
      </c>
      <c r="S19" s="1">
        <v>14</v>
      </c>
      <c r="T19" s="1">
        <v>11</v>
      </c>
      <c r="U19" s="1">
        <v>19</v>
      </c>
      <c r="V19" s="1">
        <v>29</v>
      </c>
      <c r="W19" s="1">
        <v>4</v>
      </c>
      <c r="X19" s="1">
        <v>0</v>
      </c>
      <c r="Y19" s="1">
        <v>35</v>
      </c>
      <c r="Z19" s="1">
        <v>7</v>
      </c>
      <c r="AA19" s="1">
        <v>28</v>
      </c>
      <c r="AB19" s="1">
        <v>14</v>
      </c>
      <c r="AC19" s="1">
        <v>12</v>
      </c>
      <c r="AD19" s="1">
        <v>3</v>
      </c>
      <c r="AE19" s="1">
        <v>0</v>
      </c>
      <c r="AF19" s="1">
        <v>4</v>
      </c>
      <c r="AG19" s="6">
        <f t="shared" si="1"/>
        <v>24.545454545454547</v>
      </c>
      <c r="AH19" s="6">
        <f t="shared" si="2"/>
        <v>13.636363636363635</v>
      </c>
      <c r="AI19" s="6">
        <f t="shared" si="3"/>
        <v>30.909090909090907</v>
      </c>
      <c r="AJ19" s="6">
        <f t="shared" si="4"/>
        <v>3.1818181818181817</v>
      </c>
      <c r="AK19" s="6">
        <f t="shared" si="5"/>
        <v>27.727272727272727</v>
      </c>
      <c r="AL19" s="39">
        <v>20443</v>
      </c>
      <c r="AM19" s="39">
        <v>34659</v>
      </c>
      <c r="AN19" s="6">
        <f t="shared" si="6"/>
        <v>53.181818181818187</v>
      </c>
      <c r="AO19" s="1">
        <v>220</v>
      </c>
      <c r="AP19" s="1">
        <v>87</v>
      </c>
      <c r="AQ19" s="1">
        <v>162</v>
      </c>
      <c r="AR19" s="1">
        <v>58</v>
      </c>
      <c r="AS19" s="1">
        <v>5</v>
      </c>
      <c r="AT19" s="1">
        <v>17</v>
      </c>
      <c r="AU19" s="1">
        <v>32</v>
      </c>
      <c r="AV19" s="1">
        <v>31</v>
      </c>
      <c r="AW19" s="1">
        <v>9</v>
      </c>
      <c r="AX19" s="1">
        <v>12</v>
      </c>
      <c r="AY19" s="1">
        <v>16</v>
      </c>
      <c r="AZ19" s="1">
        <v>23</v>
      </c>
      <c r="BA19" s="1">
        <v>0</v>
      </c>
      <c r="BB19" s="1">
        <v>35</v>
      </c>
      <c r="BC19" s="1">
        <v>0</v>
      </c>
      <c r="BD19" s="1">
        <v>0</v>
      </c>
      <c r="BE19" s="1">
        <v>33</v>
      </c>
      <c r="BF19" s="1">
        <v>0</v>
      </c>
      <c r="BG19" s="1">
        <v>0</v>
      </c>
      <c r="BH19" s="6">
        <f t="shared" si="8"/>
        <v>20</v>
      </c>
      <c r="BI19" s="1">
        <v>11.8</v>
      </c>
      <c r="BJ19" s="1">
        <v>7.6</v>
      </c>
      <c r="BK19" s="1">
        <v>4.0999999999999996</v>
      </c>
      <c r="BL19" s="1">
        <v>9.4</v>
      </c>
      <c r="BM19" s="1">
        <v>2.2000000000000002</v>
      </c>
      <c r="BN19" s="1">
        <v>10.8</v>
      </c>
      <c r="BO19" s="1">
        <v>1.8</v>
      </c>
      <c r="BP19" s="1">
        <v>4.5</v>
      </c>
      <c r="BQ19" s="1">
        <v>4.3</v>
      </c>
      <c r="BR19" s="1">
        <v>6.6</v>
      </c>
      <c r="BS19" s="1">
        <v>3.1</v>
      </c>
      <c r="BT19" s="1">
        <v>9.3000000000000007</v>
      </c>
      <c r="BU19" s="1">
        <v>2.2999999999999998</v>
      </c>
      <c r="BV19" s="1">
        <v>8.4</v>
      </c>
      <c r="BW19" s="1">
        <v>2.2999999999999998</v>
      </c>
      <c r="BX19" s="1">
        <v>7</v>
      </c>
      <c r="BY19" s="1">
        <v>0.3</v>
      </c>
      <c r="BZ19" s="1">
        <v>4.0999999999999996</v>
      </c>
      <c r="CA19" s="1">
        <f t="shared" si="9"/>
        <v>23.5</v>
      </c>
      <c r="CB19" s="1">
        <f t="shared" si="10"/>
        <v>54.3</v>
      </c>
      <c r="CC19" s="1">
        <f t="shared" si="11"/>
        <v>22.1</v>
      </c>
    </row>
    <row r="20" spans="1:81" s="26" customFormat="1" x14ac:dyDescent="0.25">
      <c r="A20" s="8" t="s">
        <v>948</v>
      </c>
      <c r="B20" t="s">
        <v>949</v>
      </c>
      <c r="C20" s="1" t="s">
        <v>950</v>
      </c>
      <c r="D20" t="s">
        <v>751</v>
      </c>
      <c r="E20" s="9" t="s">
        <v>752</v>
      </c>
      <c r="F20" s="9" t="s">
        <v>542</v>
      </c>
      <c r="G20" s="9" t="s">
        <v>951</v>
      </c>
      <c r="H20" s="9" t="s">
        <v>952</v>
      </c>
      <c r="I20" s="1">
        <v>5427868</v>
      </c>
      <c r="J20" s="1" t="s">
        <v>180</v>
      </c>
      <c r="K20" s="33">
        <v>0.65546742934552948</v>
      </c>
      <c r="L20" s="1">
        <v>225</v>
      </c>
      <c r="M20" s="42">
        <f t="shared" si="12"/>
        <v>343.26648423195917</v>
      </c>
      <c r="N20" s="1">
        <v>78</v>
      </c>
      <c r="O20" s="22">
        <v>2.88</v>
      </c>
      <c r="P20" s="1">
        <v>225</v>
      </c>
      <c r="Q20" s="1">
        <v>3</v>
      </c>
      <c r="R20" s="1">
        <v>7</v>
      </c>
      <c r="S20" s="1">
        <v>10</v>
      </c>
      <c r="T20" s="1">
        <v>18</v>
      </c>
      <c r="U20" s="1">
        <v>6</v>
      </c>
      <c r="V20" s="1">
        <v>10</v>
      </c>
      <c r="W20" s="1">
        <v>0</v>
      </c>
      <c r="X20" s="1">
        <v>6</v>
      </c>
      <c r="Y20" s="1">
        <v>4</v>
      </c>
      <c r="Z20" s="1">
        <v>4</v>
      </c>
      <c r="AA20" s="1">
        <v>5</v>
      </c>
      <c r="AB20" s="1">
        <v>0</v>
      </c>
      <c r="AC20" s="1">
        <v>3</v>
      </c>
      <c r="AD20" s="1">
        <v>2</v>
      </c>
      <c r="AE20" s="1">
        <v>0</v>
      </c>
      <c r="AF20" s="1">
        <v>0</v>
      </c>
      <c r="AG20" s="6">
        <f t="shared" si="1"/>
        <v>25.641025641025639</v>
      </c>
      <c r="AH20" s="6">
        <f t="shared" si="2"/>
        <v>30.76923076923077</v>
      </c>
      <c r="AI20" s="6">
        <f t="shared" si="3"/>
        <v>25.641025641025639</v>
      </c>
      <c r="AJ20" s="6">
        <f t="shared" si="4"/>
        <v>5.1282051282051277</v>
      </c>
      <c r="AK20" s="6">
        <f t="shared" si="5"/>
        <v>12.820512820512819</v>
      </c>
      <c r="AL20" s="39">
        <v>13305</v>
      </c>
      <c r="AM20" s="39">
        <v>25417</v>
      </c>
      <c r="AN20" s="6">
        <f t="shared" si="6"/>
        <v>76.923076923076934</v>
      </c>
      <c r="AO20" s="1">
        <v>78</v>
      </c>
      <c r="AP20" s="1">
        <v>13</v>
      </c>
      <c r="AQ20" s="1">
        <v>56</v>
      </c>
      <c r="AR20" s="1">
        <v>22</v>
      </c>
      <c r="AS20" s="1">
        <v>7</v>
      </c>
      <c r="AT20" s="1">
        <v>2</v>
      </c>
      <c r="AU20" s="1">
        <v>11</v>
      </c>
      <c r="AV20" s="1">
        <v>16</v>
      </c>
      <c r="AW20" s="1">
        <v>10</v>
      </c>
      <c r="AX20" s="1">
        <v>8</v>
      </c>
      <c r="AY20" s="1">
        <v>10</v>
      </c>
      <c r="AZ20" s="1">
        <v>0</v>
      </c>
      <c r="BA20" s="1">
        <v>0</v>
      </c>
      <c r="BB20" s="1">
        <v>7</v>
      </c>
      <c r="BC20" s="1">
        <v>2</v>
      </c>
      <c r="BD20" s="1">
        <v>0</v>
      </c>
      <c r="BE20" s="1">
        <v>5</v>
      </c>
      <c r="BF20" s="1">
        <v>0</v>
      </c>
      <c r="BG20" s="1">
        <v>0</v>
      </c>
      <c r="BH20" s="6">
        <f t="shared" si="8"/>
        <v>24.358974358974358</v>
      </c>
      <c r="BI20" s="1">
        <v>5.8</v>
      </c>
      <c r="BJ20" s="1">
        <v>8.9</v>
      </c>
      <c r="BK20" s="1">
        <v>8.4</v>
      </c>
      <c r="BL20" s="1">
        <v>8.4</v>
      </c>
      <c r="BM20" s="1">
        <v>4.4000000000000004</v>
      </c>
      <c r="BN20" s="1">
        <v>8.9</v>
      </c>
      <c r="BO20" s="1">
        <v>5.8</v>
      </c>
      <c r="BP20" s="1">
        <v>1.8</v>
      </c>
      <c r="BQ20" s="1">
        <v>5.8</v>
      </c>
      <c r="BR20" s="1">
        <v>5.3</v>
      </c>
      <c r="BS20" s="1">
        <v>4.4000000000000004</v>
      </c>
      <c r="BT20" s="1">
        <v>2.7</v>
      </c>
      <c r="BU20" s="1">
        <v>8</v>
      </c>
      <c r="BV20" s="1">
        <v>8</v>
      </c>
      <c r="BW20" s="1">
        <v>1.8</v>
      </c>
      <c r="BX20" s="1">
        <v>3.6</v>
      </c>
      <c r="BY20" s="1">
        <v>8</v>
      </c>
      <c r="BZ20" s="1">
        <v>0</v>
      </c>
      <c r="CA20" s="1">
        <f t="shared" si="9"/>
        <v>23.1</v>
      </c>
      <c r="CB20" s="1">
        <f t="shared" si="10"/>
        <v>55.5</v>
      </c>
      <c r="CC20" s="1">
        <f t="shared" si="11"/>
        <v>21.4</v>
      </c>
    </row>
    <row r="21" spans="1:81" s="19" customFormat="1" x14ac:dyDescent="0.25">
      <c r="A21" s="8" t="s">
        <v>989</v>
      </c>
      <c r="B21" t="s">
        <v>990</v>
      </c>
      <c r="C21" s="1" t="s">
        <v>991</v>
      </c>
      <c r="D21" t="s">
        <v>751</v>
      </c>
      <c r="E21" s="9" t="s">
        <v>752</v>
      </c>
      <c r="F21" s="9" t="s">
        <v>542</v>
      </c>
      <c r="G21" s="9" t="s">
        <v>992</v>
      </c>
      <c r="H21" s="9" t="s">
        <v>993</v>
      </c>
      <c r="I21" s="1">
        <v>5430220</v>
      </c>
      <c r="J21" s="1" t="s">
        <v>187</v>
      </c>
      <c r="K21" s="33">
        <v>1.2162745023788388</v>
      </c>
      <c r="L21" s="1">
        <v>923</v>
      </c>
      <c r="M21" s="42">
        <f t="shared" si="12"/>
        <v>758.87474266274535</v>
      </c>
      <c r="N21" s="1">
        <v>422</v>
      </c>
      <c r="O21" s="22">
        <v>2.19</v>
      </c>
      <c r="P21" s="1">
        <v>923</v>
      </c>
      <c r="Q21" s="1">
        <v>67</v>
      </c>
      <c r="R21" s="1">
        <v>29</v>
      </c>
      <c r="S21" s="1">
        <v>35</v>
      </c>
      <c r="T21" s="1">
        <v>31</v>
      </c>
      <c r="U21" s="1">
        <v>37</v>
      </c>
      <c r="V21" s="1">
        <v>9</v>
      </c>
      <c r="W21" s="1">
        <v>17</v>
      </c>
      <c r="X21" s="1">
        <v>16</v>
      </c>
      <c r="Y21" s="1">
        <v>22</v>
      </c>
      <c r="Z21" s="1">
        <v>36</v>
      </c>
      <c r="AA21" s="1">
        <v>53</v>
      </c>
      <c r="AB21" s="1">
        <v>33</v>
      </c>
      <c r="AC21" s="1">
        <v>21</v>
      </c>
      <c r="AD21" s="1">
        <v>3</v>
      </c>
      <c r="AE21" s="1">
        <v>4</v>
      </c>
      <c r="AF21" s="1">
        <v>9</v>
      </c>
      <c r="AG21" s="6">
        <f t="shared" si="1"/>
        <v>31.042654028436019</v>
      </c>
      <c r="AH21" s="6">
        <f t="shared" si="2"/>
        <v>16.113744075829384</v>
      </c>
      <c r="AI21" s="6">
        <f t="shared" si="3"/>
        <v>15.165876777251185</v>
      </c>
      <c r="AJ21" s="6">
        <f t="shared" si="4"/>
        <v>8.5308056872037916</v>
      </c>
      <c r="AK21" s="6">
        <f t="shared" si="5"/>
        <v>29.14691943127962</v>
      </c>
      <c r="AL21" s="39">
        <v>22352</v>
      </c>
      <c r="AM21" s="39">
        <v>35577</v>
      </c>
      <c r="AN21" s="6">
        <f t="shared" si="6"/>
        <v>57.109004739336491</v>
      </c>
      <c r="AO21" s="1">
        <v>422</v>
      </c>
      <c r="AP21" s="1">
        <v>95</v>
      </c>
      <c r="AQ21" s="1">
        <v>267</v>
      </c>
      <c r="AR21" s="1">
        <v>155</v>
      </c>
      <c r="AS21" s="1">
        <v>10</v>
      </c>
      <c r="AT21" s="1">
        <v>21</v>
      </c>
      <c r="AU21" s="1">
        <v>92</v>
      </c>
      <c r="AV21" s="1">
        <v>35</v>
      </c>
      <c r="AW21" s="1">
        <v>28</v>
      </c>
      <c r="AX21" s="1">
        <v>10</v>
      </c>
      <c r="AY21" s="1">
        <v>45</v>
      </c>
      <c r="AZ21" s="1">
        <v>10</v>
      </c>
      <c r="BA21" s="1">
        <v>0</v>
      </c>
      <c r="BB21" s="1">
        <v>79</v>
      </c>
      <c r="BC21" s="1">
        <v>10</v>
      </c>
      <c r="BD21" s="1">
        <v>0</v>
      </c>
      <c r="BE21" s="1">
        <v>61</v>
      </c>
      <c r="BF21" s="1">
        <v>0</v>
      </c>
      <c r="BG21" s="1">
        <v>0</v>
      </c>
      <c r="BH21" s="6">
        <f t="shared" si="8"/>
        <v>24.170616113744074</v>
      </c>
      <c r="BI21" s="1">
        <v>4.9000000000000004</v>
      </c>
      <c r="BJ21" s="1">
        <v>7.7</v>
      </c>
      <c r="BK21" s="1">
        <v>4.3</v>
      </c>
      <c r="BL21" s="1">
        <v>2.7</v>
      </c>
      <c r="BM21" s="1">
        <v>5</v>
      </c>
      <c r="BN21" s="1">
        <v>12.8</v>
      </c>
      <c r="BO21" s="1">
        <v>7.4</v>
      </c>
      <c r="BP21" s="1">
        <v>6</v>
      </c>
      <c r="BQ21" s="1">
        <v>4.8</v>
      </c>
      <c r="BR21" s="1">
        <v>4</v>
      </c>
      <c r="BS21" s="1">
        <v>5.2</v>
      </c>
      <c r="BT21" s="1">
        <v>8.1</v>
      </c>
      <c r="BU21" s="1">
        <v>5.9</v>
      </c>
      <c r="BV21" s="1">
        <v>4.0999999999999996</v>
      </c>
      <c r="BW21" s="1">
        <v>6.8</v>
      </c>
      <c r="BX21" s="1">
        <v>4.5999999999999996</v>
      </c>
      <c r="BY21" s="1">
        <v>2.7</v>
      </c>
      <c r="BZ21" s="1">
        <v>3.1</v>
      </c>
      <c r="CA21" s="1">
        <f t="shared" si="9"/>
        <v>16.900000000000002</v>
      </c>
      <c r="CB21" s="1">
        <f t="shared" si="10"/>
        <v>61.9</v>
      </c>
      <c r="CC21" s="1">
        <f t="shared" si="11"/>
        <v>21.3</v>
      </c>
    </row>
    <row r="22" spans="1:81" x14ac:dyDescent="0.25">
      <c r="A22" s="8" t="s">
        <v>1652</v>
      </c>
      <c r="B22" t="s">
        <v>1653</v>
      </c>
      <c r="C22" s="1" t="s">
        <v>1654</v>
      </c>
      <c r="D22" t="s">
        <v>751</v>
      </c>
      <c r="E22" s="9" t="s">
        <v>752</v>
      </c>
      <c r="F22" s="9" t="s">
        <v>542</v>
      </c>
      <c r="G22" s="9" t="s">
        <v>1655</v>
      </c>
      <c r="H22" s="9" t="s">
        <v>1656</v>
      </c>
      <c r="I22" s="1">
        <v>5478580</v>
      </c>
      <c r="J22" s="1" t="s">
        <v>312</v>
      </c>
      <c r="K22" s="33">
        <v>0.82121338835938074</v>
      </c>
      <c r="L22" s="1">
        <v>1254</v>
      </c>
      <c r="M22" s="42">
        <f t="shared" si="12"/>
        <v>1527.0087139047257</v>
      </c>
      <c r="N22" s="1">
        <v>446</v>
      </c>
      <c r="O22" s="22">
        <v>2.78</v>
      </c>
      <c r="P22" s="1">
        <v>1242</v>
      </c>
      <c r="Q22" s="1">
        <v>81</v>
      </c>
      <c r="R22" s="1">
        <v>10</v>
      </c>
      <c r="S22" s="1">
        <v>31</v>
      </c>
      <c r="T22" s="1">
        <v>13</v>
      </c>
      <c r="U22" s="1">
        <v>51</v>
      </c>
      <c r="V22" s="1">
        <v>23</v>
      </c>
      <c r="W22" s="1">
        <v>15</v>
      </c>
      <c r="X22" s="1">
        <v>30</v>
      </c>
      <c r="Y22" s="1">
        <v>11</v>
      </c>
      <c r="Z22" s="1">
        <v>43</v>
      </c>
      <c r="AA22" s="1">
        <v>64</v>
      </c>
      <c r="AB22" s="1">
        <v>36</v>
      </c>
      <c r="AC22" s="1">
        <v>6</v>
      </c>
      <c r="AD22" s="1">
        <v>30</v>
      </c>
      <c r="AE22" s="1">
        <v>2</v>
      </c>
      <c r="AF22" s="1">
        <v>0</v>
      </c>
      <c r="AG22" s="6">
        <f t="shared" si="1"/>
        <v>27.3542600896861</v>
      </c>
      <c r="AH22" s="6">
        <f t="shared" si="2"/>
        <v>14.349775784753364</v>
      </c>
      <c r="AI22" s="6">
        <f t="shared" si="3"/>
        <v>17.713004484304935</v>
      </c>
      <c r="AJ22" s="6">
        <f t="shared" si="4"/>
        <v>9.6412556053811667</v>
      </c>
      <c r="AK22" s="6">
        <f t="shared" si="5"/>
        <v>30.941704035874441</v>
      </c>
      <c r="AL22" s="39">
        <v>17958</v>
      </c>
      <c r="AM22" s="39">
        <v>39808</v>
      </c>
      <c r="AN22" s="6">
        <f t="shared" si="6"/>
        <v>56.950672645739907</v>
      </c>
      <c r="AO22" s="1">
        <v>446</v>
      </c>
      <c r="AP22" s="1">
        <v>121</v>
      </c>
      <c r="AQ22" s="1">
        <v>263</v>
      </c>
      <c r="AR22" s="1">
        <v>183</v>
      </c>
      <c r="AS22" s="1">
        <v>18</v>
      </c>
      <c r="AT22" s="1">
        <v>7</v>
      </c>
      <c r="AU22" s="1">
        <v>83</v>
      </c>
      <c r="AV22" s="1">
        <v>45</v>
      </c>
      <c r="AW22" s="1">
        <v>35</v>
      </c>
      <c r="AX22" s="1">
        <v>7</v>
      </c>
      <c r="AY22" s="1">
        <v>44</v>
      </c>
      <c r="AZ22" s="1">
        <v>10</v>
      </c>
      <c r="BA22" s="1">
        <v>0</v>
      </c>
      <c r="BB22" s="1">
        <v>91</v>
      </c>
      <c r="BC22" s="1">
        <v>3</v>
      </c>
      <c r="BD22" s="1">
        <v>4</v>
      </c>
      <c r="BE22" s="1">
        <v>65</v>
      </c>
      <c r="BF22" s="1">
        <v>5</v>
      </c>
      <c r="BG22" s="1">
        <v>0</v>
      </c>
      <c r="BH22" s="6">
        <f t="shared" si="8"/>
        <v>21.076233183856502</v>
      </c>
      <c r="BI22" s="1">
        <v>11.1</v>
      </c>
      <c r="BJ22" s="1">
        <v>5.8</v>
      </c>
      <c r="BK22" s="1">
        <v>2.8</v>
      </c>
      <c r="BL22" s="1">
        <v>4.3</v>
      </c>
      <c r="BM22" s="1">
        <v>6.9</v>
      </c>
      <c r="BN22" s="1">
        <v>12.4</v>
      </c>
      <c r="BO22" s="1">
        <v>5.3</v>
      </c>
      <c r="BP22" s="1">
        <v>5.2</v>
      </c>
      <c r="BQ22" s="1">
        <v>2.1</v>
      </c>
      <c r="BR22" s="1">
        <v>6.5</v>
      </c>
      <c r="BS22" s="1">
        <v>6.5</v>
      </c>
      <c r="BT22" s="1">
        <v>7</v>
      </c>
      <c r="BU22" s="1">
        <v>7.2</v>
      </c>
      <c r="BV22" s="1">
        <v>3.7</v>
      </c>
      <c r="BW22" s="1">
        <v>5.0999999999999996</v>
      </c>
      <c r="BX22" s="1">
        <v>3.5</v>
      </c>
      <c r="BY22" s="1">
        <v>2.4</v>
      </c>
      <c r="BZ22" s="1">
        <v>2.2000000000000002</v>
      </c>
      <c r="CA22" s="1">
        <f t="shared" si="9"/>
        <v>19.7</v>
      </c>
      <c r="CB22" s="1">
        <f t="shared" si="10"/>
        <v>63.400000000000006</v>
      </c>
      <c r="CC22" s="1">
        <f t="shared" si="11"/>
        <v>16.900000000000002</v>
      </c>
    </row>
    <row r="23" spans="1:81" s="19" customFormat="1" x14ac:dyDescent="0.25">
      <c r="A23" s="18" t="s">
        <v>10</v>
      </c>
      <c r="B23" s="44" t="s">
        <v>2118</v>
      </c>
      <c r="I23" s="18">
        <v>54007</v>
      </c>
      <c r="J23" s="18" t="s">
        <v>9</v>
      </c>
      <c r="K23" s="35">
        <f>SUM(K18:K22)</f>
        <v>516.23514356040312</v>
      </c>
      <c r="L23" s="18">
        <v>14345</v>
      </c>
      <c r="M23" s="23">
        <f t="shared" si="12"/>
        <v>27.787724603684474</v>
      </c>
      <c r="N23" s="18">
        <v>5498</v>
      </c>
      <c r="O23" s="23">
        <v>2.54</v>
      </c>
      <c r="P23" s="18">
        <v>13991</v>
      </c>
      <c r="Q23" s="18">
        <v>657</v>
      </c>
      <c r="R23" s="18">
        <v>369</v>
      </c>
      <c r="S23" s="18">
        <v>363</v>
      </c>
      <c r="T23" s="18">
        <v>363</v>
      </c>
      <c r="U23" s="18">
        <v>389</v>
      </c>
      <c r="V23" s="18">
        <v>377</v>
      </c>
      <c r="W23" s="18">
        <v>153</v>
      </c>
      <c r="X23" s="18">
        <v>296</v>
      </c>
      <c r="Y23" s="18">
        <v>178</v>
      </c>
      <c r="Z23" s="18">
        <v>486</v>
      </c>
      <c r="AA23" s="18">
        <v>623</v>
      </c>
      <c r="AB23" s="18">
        <v>523</v>
      </c>
      <c r="AC23" s="18">
        <v>429</v>
      </c>
      <c r="AD23" s="18">
        <v>179</v>
      </c>
      <c r="AE23" s="18">
        <v>70</v>
      </c>
      <c r="AF23" s="18">
        <v>43</v>
      </c>
      <c r="AG23" s="20">
        <f t="shared" si="1"/>
        <v>25.263732266278648</v>
      </c>
      <c r="AH23" s="20">
        <f t="shared" si="2"/>
        <v>13.677700982175336</v>
      </c>
      <c r="AI23" s="20">
        <f t="shared" si="3"/>
        <v>18.261185885776644</v>
      </c>
      <c r="AJ23" s="20">
        <f t="shared" si="4"/>
        <v>8.8395780283739533</v>
      </c>
      <c r="AK23" s="20">
        <f t="shared" si="5"/>
        <v>33.95780283739542</v>
      </c>
      <c r="AL23" s="38">
        <v>20633</v>
      </c>
      <c r="AM23" s="38">
        <v>41266</v>
      </c>
      <c r="AN23" s="20">
        <f t="shared" si="6"/>
        <v>53.965078210258277</v>
      </c>
      <c r="AO23" s="18">
        <v>5498</v>
      </c>
      <c r="AP23" s="18">
        <v>1936</v>
      </c>
      <c r="AQ23" s="18">
        <v>4267</v>
      </c>
      <c r="AR23" s="18">
        <v>1231</v>
      </c>
      <c r="AS23" s="18">
        <v>283</v>
      </c>
      <c r="AT23" s="18">
        <v>223</v>
      </c>
      <c r="AU23" s="18">
        <v>633</v>
      </c>
      <c r="AV23" s="18">
        <v>530</v>
      </c>
      <c r="AW23" s="18">
        <v>318</v>
      </c>
      <c r="AX23" s="18">
        <v>208</v>
      </c>
      <c r="AY23" s="18">
        <v>455</v>
      </c>
      <c r="AZ23" s="18">
        <v>62</v>
      </c>
      <c r="BA23" s="18">
        <v>35</v>
      </c>
      <c r="BB23" s="18">
        <v>988</v>
      </c>
      <c r="BC23" s="18">
        <v>79</v>
      </c>
      <c r="BD23" s="18">
        <v>23</v>
      </c>
      <c r="BE23" s="18">
        <v>1155</v>
      </c>
      <c r="BF23" s="18">
        <v>17</v>
      </c>
      <c r="BG23" s="18">
        <v>8</v>
      </c>
      <c r="BH23" s="20">
        <f t="shared" si="8"/>
        <v>16.496907966533282</v>
      </c>
      <c r="BI23" s="18">
        <v>5.4</v>
      </c>
      <c r="BJ23" s="18">
        <v>6</v>
      </c>
      <c r="BK23" s="18">
        <v>5.3</v>
      </c>
      <c r="BL23" s="18">
        <v>6.2</v>
      </c>
      <c r="BM23" s="18">
        <v>4.8</v>
      </c>
      <c r="BN23" s="18">
        <v>5.8</v>
      </c>
      <c r="BO23" s="18">
        <v>5.2</v>
      </c>
      <c r="BP23" s="18">
        <v>5.5</v>
      </c>
      <c r="BQ23" s="18">
        <v>5.9</v>
      </c>
      <c r="BR23" s="18">
        <v>6.5</v>
      </c>
      <c r="BS23" s="18">
        <v>7.4</v>
      </c>
      <c r="BT23" s="18">
        <v>7.4</v>
      </c>
      <c r="BU23" s="18">
        <v>8.1</v>
      </c>
      <c r="BV23" s="18">
        <v>5.6</v>
      </c>
      <c r="BW23" s="18">
        <v>6.6</v>
      </c>
      <c r="BX23" s="18">
        <v>4.5</v>
      </c>
      <c r="BY23" s="18">
        <v>2.1</v>
      </c>
      <c r="BZ23" s="18">
        <v>1.7</v>
      </c>
      <c r="CA23" s="18">
        <f t="shared" si="9"/>
        <v>16.7</v>
      </c>
      <c r="CB23" s="18">
        <f t="shared" si="10"/>
        <v>62.8</v>
      </c>
      <c r="CC23" s="18">
        <f t="shared" si="11"/>
        <v>20.5</v>
      </c>
    </row>
    <row r="24" spans="1:81" s="26" customFormat="1" x14ac:dyDescent="0.25">
      <c r="A24" s="25" t="s">
        <v>1837</v>
      </c>
      <c r="B24" s="26" t="s">
        <v>1838</v>
      </c>
      <c r="C24" s="27" t="s">
        <v>1839</v>
      </c>
      <c r="D24" s="26" t="s">
        <v>641</v>
      </c>
      <c r="E24" s="28" t="s">
        <v>642</v>
      </c>
      <c r="F24" s="28" t="s">
        <v>542</v>
      </c>
      <c r="G24" s="28" t="s">
        <v>1840</v>
      </c>
      <c r="H24" s="28" t="s">
        <v>1841</v>
      </c>
      <c r="I24" s="27" t="s">
        <v>2111</v>
      </c>
      <c r="J24" s="27" t="s">
        <v>2111</v>
      </c>
      <c r="K24" s="34">
        <v>79.690392721197</v>
      </c>
      <c r="L24" s="27">
        <f>L31-L30-L29-L28-L27-L26-L25</f>
        <v>8574</v>
      </c>
      <c r="M24" s="29">
        <f t="shared" si="12"/>
        <v>107.59138846255661</v>
      </c>
      <c r="N24" s="27">
        <f>N31-N30-N29-N28-N27-N26-N25</f>
        <v>3794</v>
      </c>
      <c r="O24" s="29">
        <f>P24/N24</f>
        <v>2.2166578808645228</v>
      </c>
      <c r="P24" s="27">
        <f>P31-P30-P29-P28-P27-P26-P25</f>
        <v>8410</v>
      </c>
      <c r="Q24" s="27">
        <f>Q31-Q30-Q29-Q28-Q27-Q26-Q25</f>
        <v>40</v>
      </c>
      <c r="R24" s="27">
        <f>R31-R30-R29-R28-R27-R26-R25</f>
        <v>208</v>
      </c>
      <c r="S24" s="27">
        <f t="shared" ref="S24:X24" si="19">S31-S30-S29-S28-S27-S26-S25</f>
        <v>272</v>
      </c>
      <c r="T24" s="27">
        <f t="shared" si="19"/>
        <v>266</v>
      </c>
      <c r="U24" s="27">
        <f t="shared" si="19"/>
        <v>161</v>
      </c>
      <c r="V24" s="27">
        <f t="shared" si="19"/>
        <v>160</v>
      </c>
      <c r="W24" s="27">
        <f t="shared" si="19"/>
        <v>251</v>
      </c>
      <c r="X24" s="27">
        <f t="shared" si="19"/>
        <v>154</v>
      </c>
      <c r="Y24" s="27">
        <f>Y31-Y30-Y29-Y28-Y27-Y26-Y25</f>
        <v>148</v>
      </c>
      <c r="Z24" s="27">
        <f>Z31-Z30-Z29-Z28-Z27-Z26-Z25</f>
        <v>240</v>
      </c>
      <c r="AA24" s="27">
        <f>AA31-AA30-AA29-AA28-AA27-AA26-AA25</f>
        <v>442</v>
      </c>
      <c r="AB24" s="27">
        <f t="shared" ref="AB24" si="20">AB31-AB30-AB29-AB28-AB27-AB26-AB25</f>
        <v>908</v>
      </c>
      <c r="AC24" s="27">
        <f t="shared" ref="AC24" si="21">AC31-AC30-AC29-AC28-AC27-AC26-AC25</f>
        <v>220</v>
      </c>
      <c r="AD24" s="27">
        <f>AD31-AD30-AD29-AD28-AD27-AD26-AD25</f>
        <v>222</v>
      </c>
      <c r="AE24" s="27">
        <f>AE31-AE30-AE29-AE28-AE27-AE26-AE25</f>
        <v>141</v>
      </c>
      <c r="AF24" s="27">
        <f>AF31-AF30-AF29-AF28-AF27-AF26-AF25</f>
        <v>2</v>
      </c>
      <c r="AG24" s="30">
        <f t="shared" ref="AG24" si="22">(Q24+R24+S24)/N24*100</f>
        <v>13.70585134422773</v>
      </c>
      <c r="AH24" s="30">
        <f t="shared" ref="AH24" si="23">(T24+U24)/N24*100</f>
        <v>11.254612546125461</v>
      </c>
      <c r="AI24" s="30">
        <f t="shared" ref="AI24" si="24">(V24+W24+X24+Y24)/N24*100</f>
        <v>18.792830785450711</v>
      </c>
      <c r="AJ24" s="30">
        <f t="shared" ref="AJ24" si="25">Z24/N24*100</f>
        <v>6.3257775434897203</v>
      </c>
      <c r="AK24" s="30">
        <f t="shared" ref="AK24" si="26">(AA24+AB24+AC24+AD24+AE24+AF24)/N24*100</f>
        <v>51.00158144438587</v>
      </c>
      <c r="AL24" s="40">
        <v>25630</v>
      </c>
      <c r="AM24" s="40">
        <v>48835</v>
      </c>
      <c r="AN24" s="30">
        <f t="shared" si="6"/>
        <v>39.852398523985237</v>
      </c>
      <c r="AO24" s="27">
        <f>AO31-AO30-AO29-AO28-AO27-AO26-AO25</f>
        <v>3794</v>
      </c>
      <c r="AP24" s="27">
        <f t="shared" ref="AP24:BG24" si="27">AP31-AP30-AP29-AP28-AP27-AP26-AP25</f>
        <v>105</v>
      </c>
      <c r="AQ24" s="27">
        <f t="shared" si="27"/>
        <v>3302</v>
      </c>
      <c r="AR24" s="27">
        <f t="shared" si="27"/>
        <v>492</v>
      </c>
      <c r="AS24" s="27">
        <f t="shared" si="27"/>
        <v>183</v>
      </c>
      <c r="AT24" s="27">
        <f t="shared" si="27"/>
        <v>85</v>
      </c>
      <c r="AU24" s="27">
        <f t="shared" si="27"/>
        <v>181</v>
      </c>
      <c r="AV24" s="27">
        <f t="shared" si="27"/>
        <v>186</v>
      </c>
      <c r="AW24" s="27">
        <f t="shared" si="27"/>
        <v>191</v>
      </c>
      <c r="AX24" s="27">
        <f t="shared" si="27"/>
        <v>125</v>
      </c>
      <c r="AY24" s="27">
        <f t="shared" si="27"/>
        <v>399</v>
      </c>
      <c r="AZ24" s="27">
        <f t="shared" si="27"/>
        <v>61</v>
      </c>
      <c r="BA24" s="27">
        <f t="shared" si="27"/>
        <v>45</v>
      </c>
      <c r="BB24" s="27">
        <f t="shared" si="27"/>
        <v>609</v>
      </c>
      <c r="BC24" s="27">
        <f t="shared" si="27"/>
        <v>72</v>
      </c>
      <c r="BD24" s="27">
        <f t="shared" si="27"/>
        <v>2</v>
      </c>
      <c r="BE24" s="27">
        <f t="shared" si="27"/>
        <v>1261</v>
      </c>
      <c r="BF24" s="27">
        <f t="shared" si="27"/>
        <v>138</v>
      </c>
      <c r="BG24" s="27">
        <f t="shared" si="27"/>
        <v>20</v>
      </c>
      <c r="BH24" s="30">
        <f t="shared" si="8"/>
        <v>9.8313125988402739</v>
      </c>
      <c r="BI24" s="27">
        <v>4.2</v>
      </c>
      <c r="BJ24" s="27">
        <v>4.7</v>
      </c>
      <c r="BK24" s="27">
        <v>5.5</v>
      </c>
      <c r="BL24" s="27">
        <v>6.7</v>
      </c>
      <c r="BM24" s="27">
        <v>6.9</v>
      </c>
      <c r="BN24" s="27">
        <v>5.0999999999999996</v>
      </c>
      <c r="BO24" s="27">
        <v>4.4000000000000004</v>
      </c>
      <c r="BP24" s="27">
        <v>4.5999999999999996</v>
      </c>
      <c r="BQ24" s="27">
        <v>6.7</v>
      </c>
      <c r="BR24" s="27">
        <v>6.2</v>
      </c>
      <c r="BS24" s="27">
        <v>7.1</v>
      </c>
      <c r="BT24" s="27">
        <v>8.4</v>
      </c>
      <c r="BU24" s="27">
        <v>7.7</v>
      </c>
      <c r="BV24" s="27">
        <v>8.1</v>
      </c>
      <c r="BW24" s="27">
        <v>4.0999999999999996</v>
      </c>
      <c r="BX24" s="27">
        <v>4.5999999999999996</v>
      </c>
      <c r="BY24" s="27">
        <v>2.5</v>
      </c>
      <c r="BZ24" s="27">
        <v>2.5</v>
      </c>
      <c r="CA24" s="27">
        <f>BI24+BJ24+BK24</f>
        <v>14.4</v>
      </c>
      <c r="CB24" s="27">
        <f>BL24+BM24+BN24+BO24+BP24+BQ24+BR24+BS24+BT24+BU24</f>
        <v>63.800000000000011</v>
      </c>
      <c r="CC24" s="27">
        <f>BV24+BW24+BX24+BY24+BZ24</f>
        <v>21.799999999999997</v>
      </c>
    </row>
    <row r="25" spans="1:81" x14ac:dyDescent="0.25">
      <c r="A25" s="8" t="s">
        <v>638</v>
      </c>
      <c r="B25" t="s">
        <v>639</v>
      </c>
      <c r="C25" s="1" t="s">
        <v>640</v>
      </c>
      <c r="D25" t="s">
        <v>641</v>
      </c>
      <c r="E25" s="9" t="s">
        <v>642</v>
      </c>
      <c r="F25" s="9" t="s">
        <v>542</v>
      </c>
      <c r="G25" s="9" t="s">
        <v>643</v>
      </c>
      <c r="H25" s="9" t="s">
        <v>644</v>
      </c>
      <c r="I25" s="1">
        <v>5405452</v>
      </c>
      <c r="J25" s="1" t="s">
        <v>127</v>
      </c>
      <c r="K25" s="33">
        <v>1.8636346850347416</v>
      </c>
      <c r="L25" s="1">
        <v>688</v>
      </c>
      <c r="M25" s="42">
        <f t="shared" si="12"/>
        <v>369.17106422451803</v>
      </c>
      <c r="N25" s="1">
        <v>260</v>
      </c>
      <c r="O25" s="22">
        <v>2.65</v>
      </c>
      <c r="P25" s="1">
        <v>688</v>
      </c>
      <c r="Q25" s="1">
        <v>6</v>
      </c>
      <c r="R25" s="1">
        <v>19</v>
      </c>
      <c r="S25" s="1">
        <v>22</v>
      </c>
      <c r="T25" s="1">
        <v>6</v>
      </c>
      <c r="U25" s="1">
        <v>27</v>
      </c>
      <c r="V25" s="1">
        <v>28</v>
      </c>
      <c r="W25" s="1">
        <v>20</v>
      </c>
      <c r="X25" s="1">
        <v>10</v>
      </c>
      <c r="Y25" s="1">
        <v>13</v>
      </c>
      <c r="Z25" s="1">
        <v>30</v>
      </c>
      <c r="AA25" s="1">
        <v>25</v>
      </c>
      <c r="AB25" s="1">
        <v>26</v>
      </c>
      <c r="AC25" s="1">
        <v>18</v>
      </c>
      <c r="AD25" s="1">
        <v>2</v>
      </c>
      <c r="AE25" s="1">
        <v>8</v>
      </c>
      <c r="AF25" s="1">
        <v>0</v>
      </c>
      <c r="AG25" s="6">
        <f t="shared" ref="AG25:AG33" si="28">(Q25+R25+S25)/N25*100</f>
        <v>18.076923076923077</v>
      </c>
      <c r="AH25" s="6">
        <f t="shared" ref="AH25:AH33" si="29">(T25+U25)/N25*100</f>
        <v>12.692307692307692</v>
      </c>
      <c r="AI25" s="6">
        <f t="shared" ref="AI25:AI33" si="30">(V25+W25+X25+Y25)/N25*100</f>
        <v>27.307692307692307</v>
      </c>
      <c r="AJ25" s="6">
        <f t="shared" ref="AJ25:AJ33" si="31">Z25/N25*100</f>
        <v>11.538461538461538</v>
      </c>
      <c r="AK25" s="6">
        <f t="shared" ref="AK25:AK33" si="32">(AA25+AB25+AC25+AD25+AE25+AF25)/N25*100</f>
        <v>30.384615384615383</v>
      </c>
      <c r="AL25" s="39">
        <v>19208</v>
      </c>
      <c r="AM25" s="39">
        <v>41000</v>
      </c>
      <c r="AN25" s="6">
        <f t="shared" si="6"/>
        <v>53.07692307692308</v>
      </c>
      <c r="AO25" s="1">
        <v>260</v>
      </c>
      <c r="AP25" s="1">
        <v>64</v>
      </c>
      <c r="AQ25" s="1">
        <v>197</v>
      </c>
      <c r="AR25" s="1">
        <v>63</v>
      </c>
      <c r="AS25" s="1">
        <v>10</v>
      </c>
      <c r="AT25" s="1">
        <v>15</v>
      </c>
      <c r="AU25" s="1">
        <v>20</v>
      </c>
      <c r="AV25" s="1">
        <v>44</v>
      </c>
      <c r="AW25" s="1">
        <v>0</v>
      </c>
      <c r="AX25" s="1">
        <v>10</v>
      </c>
      <c r="AY25" s="1">
        <v>31</v>
      </c>
      <c r="AZ25" s="1">
        <v>12</v>
      </c>
      <c r="BA25" s="1">
        <v>0</v>
      </c>
      <c r="BB25" s="1">
        <v>50</v>
      </c>
      <c r="BC25" s="1">
        <v>5</v>
      </c>
      <c r="BD25" s="1">
        <v>0</v>
      </c>
      <c r="BE25" s="1">
        <v>54</v>
      </c>
      <c r="BF25" s="1">
        <v>0</v>
      </c>
      <c r="BG25" s="1">
        <v>0</v>
      </c>
      <c r="BH25" s="6">
        <f t="shared" si="8"/>
        <v>11.538461538461538</v>
      </c>
      <c r="BI25" s="1">
        <v>3.1</v>
      </c>
      <c r="BJ25" s="1">
        <v>8.1</v>
      </c>
      <c r="BK25" s="1">
        <v>14.2</v>
      </c>
      <c r="BL25" s="1">
        <v>4.0999999999999996</v>
      </c>
      <c r="BM25" s="1">
        <v>3.6</v>
      </c>
      <c r="BN25" s="1">
        <v>2.5</v>
      </c>
      <c r="BO25" s="1">
        <v>8.6</v>
      </c>
      <c r="BP25" s="1">
        <v>9.6</v>
      </c>
      <c r="BQ25" s="1">
        <v>8.1</v>
      </c>
      <c r="BR25" s="1">
        <v>5.0999999999999996</v>
      </c>
      <c r="BS25" s="1">
        <v>6.8</v>
      </c>
      <c r="BT25" s="1">
        <v>7.1</v>
      </c>
      <c r="BU25" s="1">
        <v>3.8</v>
      </c>
      <c r="BV25" s="1">
        <v>3.1</v>
      </c>
      <c r="BW25" s="1">
        <v>3.3</v>
      </c>
      <c r="BX25" s="1">
        <v>4.7</v>
      </c>
      <c r="BY25" s="1">
        <v>3.6</v>
      </c>
      <c r="BZ25" s="1">
        <v>0.6</v>
      </c>
      <c r="CA25" s="1">
        <f>BI25+BJ25+BK25</f>
        <v>25.4</v>
      </c>
      <c r="CB25" s="1">
        <f>BL25+BM25+BN25+BO25+BP25+BQ25+BR25+BS25+BT25+BU25</f>
        <v>59.3</v>
      </c>
      <c r="CC25" s="1">
        <f>BV25+BW25+BX25+BY25+BZ25</f>
        <v>15.3</v>
      </c>
    </row>
    <row r="26" spans="1:81" x14ac:dyDescent="0.25">
      <c r="A26" s="8" t="s">
        <v>673</v>
      </c>
      <c r="B26" t="s">
        <v>674</v>
      </c>
      <c r="C26" s="1" t="s">
        <v>675</v>
      </c>
      <c r="D26" t="s">
        <v>641</v>
      </c>
      <c r="E26" s="9" t="s">
        <v>642</v>
      </c>
      <c r="F26" s="9" t="s">
        <v>542</v>
      </c>
      <c r="G26" s="9" t="s">
        <v>676</v>
      </c>
      <c r="H26" s="9" t="s">
        <v>677</v>
      </c>
      <c r="I26" s="1">
        <v>5406844</v>
      </c>
      <c r="J26" s="1" t="s">
        <v>132</v>
      </c>
      <c r="K26" s="33">
        <v>0.7344861239997621</v>
      </c>
      <c r="L26" s="1">
        <v>1008</v>
      </c>
      <c r="M26" s="42">
        <f t="shared" si="12"/>
        <v>1372.3880779541132</v>
      </c>
      <c r="N26" s="1">
        <v>128</v>
      </c>
      <c r="O26" s="22">
        <v>1.98</v>
      </c>
      <c r="P26" s="1">
        <v>253</v>
      </c>
      <c r="Q26" s="1">
        <v>5</v>
      </c>
      <c r="R26" s="1">
        <v>0</v>
      </c>
      <c r="S26" s="1">
        <v>0</v>
      </c>
      <c r="T26" s="1">
        <v>2</v>
      </c>
      <c r="U26" s="1">
        <v>0</v>
      </c>
      <c r="V26" s="1">
        <v>6</v>
      </c>
      <c r="W26" s="1">
        <v>2</v>
      </c>
      <c r="X26" s="1">
        <v>13</v>
      </c>
      <c r="Y26" s="1">
        <v>11</v>
      </c>
      <c r="Z26" s="1">
        <v>24</v>
      </c>
      <c r="AA26" s="1">
        <v>9</v>
      </c>
      <c r="AB26" s="1">
        <v>27</v>
      </c>
      <c r="AC26" s="1">
        <v>15</v>
      </c>
      <c r="AD26" s="1">
        <v>8</v>
      </c>
      <c r="AE26" s="1">
        <v>6</v>
      </c>
      <c r="AF26" s="1">
        <v>0</v>
      </c>
      <c r="AG26" s="6">
        <f t="shared" si="28"/>
        <v>3.90625</v>
      </c>
      <c r="AH26" s="6">
        <f t="shared" si="29"/>
        <v>1.5625</v>
      </c>
      <c r="AI26" s="6">
        <f t="shared" si="30"/>
        <v>25</v>
      </c>
      <c r="AJ26" s="6">
        <f t="shared" si="31"/>
        <v>18.75</v>
      </c>
      <c r="AK26" s="6">
        <f t="shared" si="32"/>
        <v>50.78125</v>
      </c>
      <c r="AL26" s="39">
        <v>12365</v>
      </c>
      <c r="AM26" s="39">
        <v>62857</v>
      </c>
      <c r="AN26" s="6">
        <f t="shared" si="6"/>
        <v>21.875</v>
      </c>
      <c r="AO26" s="1">
        <v>128</v>
      </c>
      <c r="AP26" s="1">
        <v>35</v>
      </c>
      <c r="AQ26" s="1">
        <v>86</v>
      </c>
      <c r="AR26" s="1">
        <v>42</v>
      </c>
      <c r="AS26" s="1">
        <v>0</v>
      </c>
      <c r="AT26" s="1">
        <v>0</v>
      </c>
      <c r="AU26" s="1">
        <v>5</v>
      </c>
      <c r="AV26" s="1">
        <v>5</v>
      </c>
      <c r="AW26" s="1">
        <v>2</v>
      </c>
      <c r="AX26" s="1">
        <v>0</v>
      </c>
      <c r="AY26" s="1">
        <v>19</v>
      </c>
      <c r="AZ26" s="1">
        <v>2</v>
      </c>
      <c r="BA26" s="1">
        <v>5</v>
      </c>
      <c r="BB26" s="1">
        <v>18</v>
      </c>
      <c r="BC26" s="1">
        <v>9</v>
      </c>
      <c r="BD26" s="1">
        <v>6</v>
      </c>
      <c r="BE26" s="1">
        <v>55</v>
      </c>
      <c r="BF26" s="1">
        <v>0</v>
      </c>
      <c r="BG26" s="1">
        <v>1</v>
      </c>
      <c r="BH26" s="6">
        <f t="shared" si="8"/>
        <v>13.28125</v>
      </c>
      <c r="BI26" s="1">
        <v>0.5</v>
      </c>
      <c r="BJ26" s="1">
        <v>0.4</v>
      </c>
      <c r="BK26" s="1">
        <v>0.2</v>
      </c>
      <c r="BL26" s="1">
        <v>48</v>
      </c>
      <c r="BM26" s="1">
        <v>30.1</v>
      </c>
      <c r="BN26" s="1">
        <v>2.2999999999999998</v>
      </c>
      <c r="BO26" s="1">
        <v>1</v>
      </c>
      <c r="BP26" s="1">
        <v>0.8</v>
      </c>
      <c r="BQ26" s="1">
        <v>1.8</v>
      </c>
      <c r="BR26" s="1">
        <v>3.9</v>
      </c>
      <c r="BS26" s="1">
        <v>1.2</v>
      </c>
      <c r="BT26" s="1">
        <v>3.3</v>
      </c>
      <c r="BU26" s="1">
        <v>2</v>
      </c>
      <c r="BV26" s="1">
        <v>1.6</v>
      </c>
      <c r="BW26" s="1">
        <v>1.7</v>
      </c>
      <c r="BX26" s="1">
        <v>0.9</v>
      </c>
      <c r="BY26" s="1">
        <v>0.4</v>
      </c>
      <c r="BZ26" s="1">
        <v>0.1</v>
      </c>
      <c r="CA26" s="1">
        <f>BI26+BJ26+BK26</f>
        <v>1.1000000000000001</v>
      </c>
      <c r="CB26" s="1">
        <f>BL26+BM26+BN26+BO26+BP26+BQ26+BR26+BS26+BT26+BU26</f>
        <v>94.399999999999991</v>
      </c>
      <c r="CC26" s="1">
        <f>BV26+BW26+BX26+BY26+BZ26</f>
        <v>4.7</v>
      </c>
    </row>
    <row r="27" spans="1:81" s="26" customFormat="1" x14ac:dyDescent="0.25">
      <c r="A27" s="8" t="s">
        <v>960</v>
      </c>
      <c r="B27" t="s">
        <v>961</v>
      </c>
      <c r="C27" s="1" t="s">
        <v>962</v>
      </c>
      <c r="D27" t="s">
        <v>641</v>
      </c>
      <c r="E27" s="9" t="s">
        <v>642</v>
      </c>
      <c r="F27" s="9" t="s">
        <v>542</v>
      </c>
      <c r="G27" s="9" t="s">
        <v>963</v>
      </c>
      <c r="H27" s="9" t="s">
        <v>964</v>
      </c>
      <c r="I27" s="1">
        <v>5428204</v>
      </c>
      <c r="J27" s="1" t="s">
        <v>182</v>
      </c>
      <c r="K27" s="33">
        <v>2.0887728018185237</v>
      </c>
      <c r="L27" s="1">
        <v>2856</v>
      </c>
      <c r="M27" s="42">
        <f t="shared" si="12"/>
        <v>1367.3100288904157</v>
      </c>
      <c r="N27" s="1">
        <v>1330</v>
      </c>
      <c r="O27" s="22">
        <v>2.15</v>
      </c>
      <c r="P27" s="1">
        <v>2856</v>
      </c>
      <c r="Q27" s="1">
        <v>136</v>
      </c>
      <c r="R27" s="1">
        <v>60</v>
      </c>
      <c r="S27" s="1">
        <v>92</v>
      </c>
      <c r="T27" s="1">
        <v>28</v>
      </c>
      <c r="U27" s="1">
        <v>37</v>
      </c>
      <c r="V27" s="1">
        <v>62</v>
      </c>
      <c r="W27" s="1">
        <v>66</v>
      </c>
      <c r="X27" s="1">
        <v>68</v>
      </c>
      <c r="Y27" s="1">
        <v>105</v>
      </c>
      <c r="Z27" s="1">
        <v>95</v>
      </c>
      <c r="AA27" s="1">
        <v>153</v>
      </c>
      <c r="AB27" s="1">
        <v>214</v>
      </c>
      <c r="AC27" s="1">
        <v>109</v>
      </c>
      <c r="AD27" s="1">
        <v>61</v>
      </c>
      <c r="AE27" s="1">
        <v>0</v>
      </c>
      <c r="AF27" s="1">
        <v>44</v>
      </c>
      <c r="AG27" s="6">
        <f t="shared" si="28"/>
        <v>21.654135338345863</v>
      </c>
      <c r="AH27" s="6">
        <f t="shared" si="29"/>
        <v>4.8872180451127818</v>
      </c>
      <c r="AI27" s="6">
        <f t="shared" si="30"/>
        <v>22.631578947368421</v>
      </c>
      <c r="AJ27" s="6">
        <f t="shared" si="31"/>
        <v>7.1428571428571423</v>
      </c>
      <c r="AK27" s="6">
        <f t="shared" si="32"/>
        <v>43.684210526315795</v>
      </c>
      <c r="AL27" s="39">
        <v>28715</v>
      </c>
      <c r="AM27" s="39">
        <v>50655</v>
      </c>
      <c r="AN27" s="6">
        <f t="shared" si="6"/>
        <v>41.278195488721806</v>
      </c>
      <c r="AO27" s="1">
        <v>1330</v>
      </c>
      <c r="AP27" s="1">
        <v>228</v>
      </c>
      <c r="AQ27" s="1">
        <v>1039</v>
      </c>
      <c r="AR27" s="1">
        <v>291</v>
      </c>
      <c r="AS27" s="1">
        <v>50</v>
      </c>
      <c r="AT27" s="1">
        <v>82</v>
      </c>
      <c r="AU27" s="1">
        <v>125</v>
      </c>
      <c r="AV27" s="1">
        <v>61</v>
      </c>
      <c r="AW27" s="1">
        <v>26</v>
      </c>
      <c r="AX27" s="1">
        <v>28</v>
      </c>
      <c r="AY27" s="1">
        <v>157</v>
      </c>
      <c r="AZ27" s="1">
        <v>77</v>
      </c>
      <c r="BA27" s="1">
        <v>0</v>
      </c>
      <c r="BB27" s="1">
        <v>204</v>
      </c>
      <c r="BC27" s="1">
        <v>32</v>
      </c>
      <c r="BD27" s="1">
        <v>12</v>
      </c>
      <c r="BE27" s="1">
        <v>404</v>
      </c>
      <c r="BF27" s="1">
        <v>13</v>
      </c>
      <c r="BG27" s="1">
        <v>0</v>
      </c>
      <c r="BH27" s="6">
        <f t="shared" si="8"/>
        <v>12.406015037593985</v>
      </c>
      <c r="BI27" s="1">
        <v>4.8</v>
      </c>
      <c r="BJ27" s="1">
        <v>6</v>
      </c>
      <c r="BK27" s="1">
        <v>2.5</v>
      </c>
      <c r="BL27" s="1">
        <v>2.9</v>
      </c>
      <c r="BM27" s="1">
        <v>7.1</v>
      </c>
      <c r="BN27" s="1">
        <v>4.4000000000000004</v>
      </c>
      <c r="BO27" s="1">
        <v>6.6</v>
      </c>
      <c r="BP27" s="1">
        <v>6.7</v>
      </c>
      <c r="BQ27" s="1">
        <v>5.8</v>
      </c>
      <c r="BR27" s="1">
        <v>8.6</v>
      </c>
      <c r="BS27" s="1">
        <v>4.5999999999999996</v>
      </c>
      <c r="BT27" s="1">
        <v>7.1</v>
      </c>
      <c r="BU27" s="1">
        <v>9.3000000000000007</v>
      </c>
      <c r="BV27" s="1">
        <v>8.1999999999999993</v>
      </c>
      <c r="BW27" s="1">
        <v>5</v>
      </c>
      <c r="BX27" s="1">
        <v>4.9000000000000004</v>
      </c>
      <c r="BY27" s="1">
        <v>4.5999999999999996</v>
      </c>
      <c r="BZ27" s="1">
        <v>1.1000000000000001</v>
      </c>
      <c r="CA27" s="1">
        <f>BI27+BJ27+BK27</f>
        <v>13.3</v>
      </c>
      <c r="CB27" s="1">
        <f>BL27+BM27+BN27+BO27+BP27+BQ27+BR27+BS27+BT27+BU27</f>
        <v>63.100000000000009</v>
      </c>
      <c r="CC27" s="1">
        <f>BV27+BW27+BX27+BY27+BZ27</f>
        <v>23.800000000000004</v>
      </c>
    </row>
    <row r="28" spans="1:81" s="11" customFormat="1" x14ac:dyDescent="0.25">
      <c r="A28" s="10" t="s">
        <v>1717</v>
      </c>
      <c r="B28" s="11" t="s">
        <v>1718</v>
      </c>
      <c r="C28" s="12" t="s">
        <v>1719</v>
      </c>
      <c r="D28" s="11" t="s">
        <v>1720</v>
      </c>
      <c r="E28" s="13" t="s">
        <v>822</v>
      </c>
      <c r="F28" s="13" t="s">
        <v>542</v>
      </c>
      <c r="G28" s="13" t="s">
        <v>1721</v>
      </c>
      <c r="H28" s="13">
        <v>540014</v>
      </c>
      <c r="I28" s="12">
        <v>5485156</v>
      </c>
      <c r="J28" s="12" t="s">
        <v>325</v>
      </c>
      <c r="K28" s="36">
        <v>6.8848665104384335</v>
      </c>
      <c r="L28" s="12">
        <v>6903</v>
      </c>
      <c r="M28" s="24">
        <f t="shared" si="12"/>
        <v>1002.6338186127608</v>
      </c>
      <c r="N28" s="12">
        <v>3006</v>
      </c>
      <c r="O28" s="24">
        <f>P28/N28</f>
        <v>2.272787757817698</v>
      </c>
      <c r="P28" s="12">
        <v>6832</v>
      </c>
      <c r="Q28" s="12">
        <v>247</v>
      </c>
      <c r="R28" s="12">
        <v>196</v>
      </c>
      <c r="S28" s="12">
        <v>208</v>
      </c>
      <c r="T28" s="12">
        <v>164</v>
      </c>
      <c r="U28" s="12">
        <v>246</v>
      </c>
      <c r="V28" s="12">
        <v>127</v>
      </c>
      <c r="W28" s="12">
        <v>189</v>
      </c>
      <c r="X28" s="12">
        <v>124</v>
      </c>
      <c r="Y28" s="12">
        <v>187</v>
      </c>
      <c r="Z28" s="12">
        <v>268</v>
      </c>
      <c r="AA28" s="12">
        <v>291</v>
      </c>
      <c r="AB28" s="12">
        <v>370</v>
      </c>
      <c r="AC28" s="12">
        <v>167</v>
      </c>
      <c r="AD28" s="12">
        <v>81</v>
      </c>
      <c r="AE28" s="12">
        <v>57</v>
      </c>
      <c r="AF28" s="12">
        <v>43</v>
      </c>
      <c r="AG28" s="14">
        <f t="shared" si="28"/>
        <v>21.656686626746506</v>
      </c>
      <c r="AH28" s="14">
        <f t="shared" si="29"/>
        <v>13.639387890884896</v>
      </c>
      <c r="AI28" s="14">
        <f t="shared" si="30"/>
        <v>20.858283433133732</v>
      </c>
      <c r="AJ28" s="14">
        <f t="shared" si="31"/>
        <v>8.9155023286759807</v>
      </c>
      <c r="AK28" s="14">
        <f t="shared" si="32"/>
        <v>33.566200931470391</v>
      </c>
      <c r="AL28" s="41">
        <v>26014</v>
      </c>
      <c r="AM28" s="41">
        <v>45058</v>
      </c>
      <c r="AN28" s="14">
        <f t="shared" si="6"/>
        <v>49.933466400532268</v>
      </c>
      <c r="AO28" s="12">
        <v>3006</v>
      </c>
      <c r="AP28" s="12">
        <v>309</v>
      </c>
      <c r="AQ28" s="12">
        <v>1974</v>
      </c>
      <c r="AR28" s="12">
        <v>1032</v>
      </c>
      <c r="AS28" s="12">
        <v>64</v>
      </c>
      <c r="AT28" s="12">
        <v>86</v>
      </c>
      <c r="AU28" s="12">
        <v>440</v>
      </c>
      <c r="AV28" s="12">
        <v>195</v>
      </c>
      <c r="AW28" s="12">
        <v>177</v>
      </c>
      <c r="AX28" s="12">
        <v>139</v>
      </c>
      <c r="AY28" s="12">
        <v>324</v>
      </c>
      <c r="AZ28" s="12">
        <v>136</v>
      </c>
      <c r="BA28" s="12">
        <v>38</v>
      </c>
      <c r="BB28" s="12">
        <v>425</v>
      </c>
      <c r="BC28" s="12">
        <v>113</v>
      </c>
      <c r="BD28" s="12">
        <v>16</v>
      </c>
      <c r="BE28" s="12">
        <v>713</v>
      </c>
      <c r="BF28" s="12">
        <v>46</v>
      </c>
      <c r="BG28" s="12">
        <v>0</v>
      </c>
      <c r="BH28" s="14">
        <f t="shared" si="8"/>
        <v>21.057884231536928</v>
      </c>
      <c r="BI28" s="12">
        <v>5.6</v>
      </c>
      <c r="BJ28" s="12">
        <v>4.3</v>
      </c>
      <c r="BK28" s="12">
        <v>5.3</v>
      </c>
      <c r="BL28" s="12">
        <v>4.9000000000000004</v>
      </c>
      <c r="BM28" s="12">
        <v>6</v>
      </c>
      <c r="BN28" s="12">
        <v>6</v>
      </c>
      <c r="BO28" s="12">
        <v>4.8</v>
      </c>
      <c r="BP28" s="12">
        <v>4.4000000000000004</v>
      </c>
      <c r="BQ28" s="12">
        <v>7.2</v>
      </c>
      <c r="BR28" s="12">
        <v>6.6</v>
      </c>
      <c r="BS28" s="12">
        <v>7.8</v>
      </c>
      <c r="BT28" s="12">
        <v>8.5</v>
      </c>
      <c r="BU28" s="12">
        <v>7.2</v>
      </c>
      <c r="BV28" s="12">
        <v>6.1</v>
      </c>
      <c r="BW28" s="12">
        <v>3.3</v>
      </c>
      <c r="BX28" s="12">
        <v>4</v>
      </c>
      <c r="BY28" s="12">
        <v>3.7</v>
      </c>
      <c r="BZ28" s="12">
        <v>4.2</v>
      </c>
      <c r="CA28" s="12">
        <v>15.2</v>
      </c>
      <c r="CB28" s="12">
        <v>63.400000000000006</v>
      </c>
      <c r="CC28" s="12">
        <v>21.299999999999997</v>
      </c>
    </row>
    <row r="29" spans="1:81" x14ac:dyDescent="0.25">
      <c r="A29" s="8" t="s">
        <v>1729</v>
      </c>
      <c r="B29" t="s">
        <v>1730</v>
      </c>
      <c r="C29" s="1" t="s">
        <v>1731</v>
      </c>
      <c r="D29" t="s">
        <v>641</v>
      </c>
      <c r="E29" s="9" t="s">
        <v>642</v>
      </c>
      <c r="F29" s="9" t="s">
        <v>542</v>
      </c>
      <c r="G29" s="9" t="s">
        <v>1732</v>
      </c>
      <c r="H29" s="9" t="s">
        <v>1733</v>
      </c>
      <c r="I29" s="1">
        <v>5485324</v>
      </c>
      <c r="J29" s="1" t="s">
        <v>327</v>
      </c>
      <c r="K29" s="33">
        <v>1.3278982683030653</v>
      </c>
      <c r="L29" s="1">
        <v>2669</v>
      </c>
      <c r="M29" s="42">
        <f t="shared" si="12"/>
        <v>2009.9431287087543</v>
      </c>
      <c r="N29" s="1">
        <v>1295</v>
      </c>
      <c r="O29" s="22">
        <v>2.06</v>
      </c>
      <c r="P29" s="1">
        <v>2669</v>
      </c>
      <c r="Q29" s="1">
        <v>177</v>
      </c>
      <c r="R29" s="1">
        <v>69</v>
      </c>
      <c r="S29" s="1">
        <v>138</v>
      </c>
      <c r="T29" s="1">
        <v>93</v>
      </c>
      <c r="U29" s="1">
        <v>12</v>
      </c>
      <c r="V29" s="1">
        <v>147</v>
      </c>
      <c r="W29" s="1">
        <v>12</v>
      </c>
      <c r="X29" s="1">
        <v>74</v>
      </c>
      <c r="Y29" s="1">
        <v>104</v>
      </c>
      <c r="Z29" s="1">
        <v>59</v>
      </c>
      <c r="AA29" s="1">
        <v>127</v>
      </c>
      <c r="AB29" s="1">
        <v>84</v>
      </c>
      <c r="AC29" s="1">
        <v>92</v>
      </c>
      <c r="AD29" s="1">
        <v>39</v>
      </c>
      <c r="AE29" s="1">
        <v>26</v>
      </c>
      <c r="AF29" s="1">
        <v>42</v>
      </c>
      <c r="AG29" s="6">
        <f t="shared" si="28"/>
        <v>29.65250965250965</v>
      </c>
      <c r="AH29" s="6">
        <f t="shared" si="29"/>
        <v>8.1081081081081088</v>
      </c>
      <c r="AI29" s="6">
        <f t="shared" si="30"/>
        <v>26.023166023166024</v>
      </c>
      <c r="AJ29" s="6">
        <f t="shared" si="31"/>
        <v>4.5559845559845558</v>
      </c>
      <c r="AK29" s="6">
        <f t="shared" si="32"/>
        <v>31.660231660231659</v>
      </c>
      <c r="AL29" s="39">
        <v>26630</v>
      </c>
      <c r="AM29" s="39">
        <v>37396</v>
      </c>
      <c r="AN29" s="6">
        <f>(Q29+R29+S29+T29+U29+V29+W29+X29)/N29*100</f>
        <v>55.752895752895746</v>
      </c>
      <c r="AO29" s="1">
        <v>1295</v>
      </c>
      <c r="AP29" s="1">
        <v>154</v>
      </c>
      <c r="AQ29" s="1">
        <v>712</v>
      </c>
      <c r="AR29" s="1">
        <v>583</v>
      </c>
      <c r="AS29" s="1">
        <v>0</v>
      </c>
      <c r="AT29" s="1">
        <v>38</v>
      </c>
      <c r="AU29" s="1">
        <v>306</v>
      </c>
      <c r="AV29" s="1">
        <v>114</v>
      </c>
      <c r="AW29" s="1">
        <v>76</v>
      </c>
      <c r="AX29" s="1">
        <v>62</v>
      </c>
      <c r="AY29" s="1">
        <v>111</v>
      </c>
      <c r="AZ29" s="1">
        <v>47</v>
      </c>
      <c r="BA29" s="1">
        <v>14</v>
      </c>
      <c r="BB29" s="1">
        <v>142</v>
      </c>
      <c r="BC29" s="1">
        <v>44</v>
      </c>
      <c r="BD29" s="1">
        <v>0</v>
      </c>
      <c r="BE29" s="1">
        <v>283</v>
      </c>
      <c r="BF29" s="1">
        <v>0</v>
      </c>
      <c r="BG29" s="1">
        <v>0</v>
      </c>
      <c r="BH29" s="6">
        <f>(AU29+AX29+BA29+BD29+BG29)/N29*100</f>
        <v>29.498069498069494</v>
      </c>
      <c r="BI29" s="1">
        <v>5.7</v>
      </c>
      <c r="BJ29" s="1">
        <v>3.4</v>
      </c>
      <c r="BK29" s="1">
        <v>8.1</v>
      </c>
      <c r="BL29" s="1">
        <v>5.4</v>
      </c>
      <c r="BM29" s="1">
        <v>7.7</v>
      </c>
      <c r="BN29" s="1">
        <v>6.3</v>
      </c>
      <c r="BO29" s="1">
        <v>6.1</v>
      </c>
      <c r="BP29" s="1">
        <v>2.7</v>
      </c>
      <c r="BQ29" s="1">
        <v>6.6</v>
      </c>
      <c r="BR29" s="1">
        <v>5.9</v>
      </c>
      <c r="BS29" s="1">
        <v>6.1</v>
      </c>
      <c r="BT29" s="1">
        <v>7.4</v>
      </c>
      <c r="BU29" s="1">
        <v>7.7</v>
      </c>
      <c r="BV29" s="1">
        <v>5.9</v>
      </c>
      <c r="BW29" s="1">
        <v>3.6</v>
      </c>
      <c r="BX29" s="1">
        <v>7.7</v>
      </c>
      <c r="BY29" s="1">
        <v>3</v>
      </c>
      <c r="BZ29" s="1">
        <v>0.7</v>
      </c>
      <c r="CA29" s="1">
        <f>BI29+BJ29+BK29</f>
        <v>17.2</v>
      </c>
      <c r="CB29" s="1">
        <f>BL29+BM29+BN29+BO29+BP29+BQ29+BR29+BS29+BT29+BU29</f>
        <v>61.9</v>
      </c>
      <c r="CC29" s="1">
        <f>BV29+BW29+BX29+BY29+BZ29</f>
        <v>20.9</v>
      </c>
    </row>
    <row r="30" spans="1:81" s="11" customFormat="1" x14ac:dyDescent="0.25">
      <c r="A30" s="8" t="s">
        <v>1802</v>
      </c>
      <c r="B30" t="s">
        <v>1803</v>
      </c>
      <c r="C30" s="1" t="s">
        <v>1804</v>
      </c>
      <c r="D30" t="s">
        <v>641</v>
      </c>
      <c r="E30" s="9" t="s">
        <v>642</v>
      </c>
      <c r="F30" s="9" t="s">
        <v>542</v>
      </c>
      <c r="G30" s="9" t="s">
        <v>1805</v>
      </c>
      <c r="H30" s="9" t="s">
        <v>1806</v>
      </c>
      <c r="I30" s="1">
        <v>5487892</v>
      </c>
      <c r="J30" s="1" t="s">
        <v>341</v>
      </c>
      <c r="K30" s="33">
        <v>0.1428014770705138</v>
      </c>
      <c r="L30" s="1">
        <v>369</v>
      </c>
      <c r="M30" s="42">
        <f t="shared" si="12"/>
        <v>2584.0068854315273</v>
      </c>
      <c r="N30" s="1">
        <v>148</v>
      </c>
      <c r="O30" s="22">
        <v>2.48</v>
      </c>
      <c r="P30" s="1">
        <v>367</v>
      </c>
      <c r="Q30" s="1">
        <v>14</v>
      </c>
      <c r="R30" s="1">
        <v>8</v>
      </c>
      <c r="S30" s="1">
        <v>8</v>
      </c>
      <c r="T30" s="1">
        <v>9</v>
      </c>
      <c r="U30" s="1">
        <v>7</v>
      </c>
      <c r="V30" s="1">
        <v>16</v>
      </c>
      <c r="W30" s="1">
        <v>13</v>
      </c>
      <c r="X30" s="1">
        <v>5</v>
      </c>
      <c r="Y30" s="1">
        <v>6</v>
      </c>
      <c r="Z30" s="1">
        <v>10</v>
      </c>
      <c r="AA30" s="1">
        <v>26</v>
      </c>
      <c r="AB30" s="1">
        <v>15</v>
      </c>
      <c r="AC30" s="1">
        <v>7</v>
      </c>
      <c r="AD30" s="1">
        <v>1</v>
      </c>
      <c r="AE30" s="1">
        <v>0</v>
      </c>
      <c r="AF30" s="1">
        <v>3</v>
      </c>
      <c r="AG30" s="6">
        <f t="shared" si="28"/>
        <v>20.27027027027027</v>
      </c>
      <c r="AH30" s="6">
        <f t="shared" si="29"/>
        <v>10.810810810810811</v>
      </c>
      <c r="AI30" s="6">
        <f t="shared" si="30"/>
        <v>27.027027027027028</v>
      </c>
      <c r="AJ30" s="6">
        <f t="shared" si="31"/>
        <v>6.756756756756757</v>
      </c>
      <c r="AK30" s="6">
        <f t="shared" si="32"/>
        <v>35.135135135135137</v>
      </c>
      <c r="AL30" s="39">
        <v>21712</v>
      </c>
      <c r="AM30" s="39">
        <v>39792</v>
      </c>
      <c r="AN30" s="6">
        <f>(Q30+R30+S30+T30+U30+V30+W30+X30)/N30*100</f>
        <v>54.054054054054056</v>
      </c>
      <c r="AO30" s="1">
        <v>148</v>
      </c>
      <c r="AP30" s="1">
        <v>14</v>
      </c>
      <c r="AQ30" s="1">
        <v>130</v>
      </c>
      <c r="AR30" s="1">
        <v>18</v>
      </c>
      <c r="AS30" s="1">
        <v>0</v>
      </c>
      <c r="AT30" s="1">
        <v>0</v>
      </c>
      <c r="AU30" s="1">
        <v>23</v>
      </c>
      <c r="AV30" s="1">
        <v>13</v>
      </c>
      <c r="AW30" s="1">
        <v>7</v>
      </c>
      <c r="AX30" s="1">
        <v>10</v>
      </c>
      <c r="AY30" s="1">
        <v>17</v>
      </c>
      <c r="AZ30" s="1">
        <v>5</v>
      </c>
      <c r="BA30" s="1">
        <v>2</v>
      </c>
      <c r="BB30" s="1">
        <v>28</v>
      </c>
      <c r="BC30" s="1">
        <v>8</v>
      </c>
      <c r="BD30" s="1">
        <v>0</v>
      </c>
      <c r="BE30" s="1">
        <v>24</v>
      </c>
      <c r="BF30" s="1">
        <v>0</v>
      </c>
      <c r="BG30" s="1">
        <v>0</v>
      </c>
      <c r="BH30" s="6">
        <f>(AU30+AX30+BA30+BD30+BG30)/N30*100</f>
        <v>23.648648648648649</v>
      </c>
      <c r="BI30" s="1">
        <v>3.8</v>
      </c>
      <c r="BJ30" s="1">
        <v>8.9</v>
      </c>
      <c r="BK30" s="1">
        <v>5.7</v>
      </c>
      <c r="BL30" s="1">
        <v>7.9</v>
      </c>
      <c r="BM30" s="1">
        <v>6.5</v>
      </c>
      <c r="BN30" s="1">
        <v>3</v>
      </c>
      <c r="BO30" s="1">
        <v>1.1000000000000001</v>
      </c>
      <c r="BP30" s="1">
        <v>5.4</v>
      </c>
      <c r="BQ30" s="1">
        <v>10</v>
      </c>
      <c r="BR30" s="1">
        <v>6.8</v>
      </c>
      <c r="BS30" s="1">
        <v>5.7</v>
      </c>
      <c r="BT30" s="1">
        <v>11.1</v>
      </c>
      <c r="BU30" s="1">
        <v>6</v>
      </c>
      <c r="BV30" s="1">
        <v>7</v>
      </c>
      <c r="BW30" s="1">
        <v>4.5999999999999996</v>
      </c>
      <c r="BX30" s="1">
        <v>3.5</v>
      </c>
      <c r="BY30" s="1">
        <v>1.6</v>
      </c>
      <c r="BZ30" s="1">
        <v>1.4</v>
      </c>
      <c r="CA30" s="1">
        <f>BI30+BJ30+BK30</f>
        <v>18.399999999999999</v>
      </c>
      <c r="CB30" s="1">
        <f>BL30+BM30+BN30+BO30+BP30+BQ30+BR30+BS30+BT30+BU30</f>
        <v>63.5</v>
      </c>
      <c r="CC30" s="1">
        <f>BV30+BW30+BX30+BY30+BZ30</f>
        <v>18.099999999999998</v>
      </c>
    </row>
    <row r="31" spans="1:81" s="19" customFormat="1" x14ac:dyDescent="0.25">
      <c r="A31" s="18" t="s">
        <v>12</v>
      </c>
      <c r="B31" s="44" t="s">
        <v>2118</v>
      </c>
      <c r="I31" s="18">
        <v>54009</v>
      </c>
      <c r="J31" s="18" t="s">
        <v>11</v>
      </c>
      <c r="K31" s="35">
        <f>SUM(K24:K30)</f>
        <v>92.732852587862027</v>
      </c>
      <c r="L31" s="18">
        <v>23067</v>
      </c>
      <c r="M31" s="23">
        <f t="shared" si="12"/>
        <v>248.74679637558438</v>
      </c>
      <c r="N31" s="18">
        <v>9961</v>
      </c>
      <c r="O31" s="23">
        <v>2.2200000000000002</v>
      </c>
      <c r="P31" s="18">
        <v>22075</v>
      </c>
      <c r="Q31" s="18">
        <v>625</v>
      </c>
      <c r="R31" s="18">
        <v>560</v>
      </c>
      <c r="S31" s="18">
        <v>740</v>
      </c>
      <c r="T31" s="18">
        <v>568</v>
      </c>
      <c r="U31" s="18">
        <v>490</v>
      </c>
      <c r="V31" s="18">
        <v>546</v>
      </c>
      <c r="W31" s="18">
        <v>553</v>
      </c>
      <c r="X31" s="18">
        <v>448</v>
      </c>
      <c r="Y31" s="18">
        <v>574</v>
      </c>
      <c r="Z31" s="18">
        <v>726</v>
      </c>
      <c r="AA31" s="18">
        <v>1073</v>
      </c>
      <c r="AB31" s="18">
        <v>1644</v>
      </c>
      <c r="AC31" s="18">
        <v>628</v>
      </c>
      <c r="AD31" s="18">
        <v>414</v>
      </c>
      <c r="AE31" s="18">
        <v>238</v>
      </c>
      <c r="AF31" s="18">
        <v>134</v>
      </c>
      <c r="AG31" s="20">
        <f t="shared" si="28"/>
        <v>19.325368938861558</v>
      </c>
      <c r="AH31" s="20">
        <f t="shared" si="29"/>
        <v>10.621423551852224</v>
      </c>
      <c r="AI31" s="20">
        <f t="shared" si="30"/>
        <v>21.29304286718201</v>
      </c>
      <c r="AJ31" s="20">
        <f t="shared" si="31"/>
        <v>7.2884248569420746</v>
      </c>
      <c r="AK31" s="20">
        <f t="shared" si="32"/>
        <v>41.471739785162129</v>
      </c>
      <c r="AL31" s="38">
        <v>25630</v>
      </c>
      <c r="AM31" s="38">
        <v>48835</v>
      </c>
      <c r="AN31" s="20">
        <f>(Q31+R31+S31+T31+U31+V31+W31+X31)/N31*100</f>
        <v>45.477361710671623</v>
      </c>
      <c r="AO31" s="18">
        <v>9961</v>
      </c>
      <c r="AP31" s="18">
        <v>909</v>
      </c>
      <c r="AQ31" s="18">
        <v>7440</v>
      </c>
      <c r="AR31" s="18">
        <v>2521</v>
      </c>
      <c r="AS31" s="18">
        <v>307</v>
      </c>
      <c r="AT31" s="18">
        <v>306</v>
      </c>
      <c r="AU31" s="18">
        <v>1100</v>
      </c>
      <c r="AV31" s="18">
        <v>618</v>
      </c>
      <c r="AW31" s="18">
        <v>479</v>
      </c>
      <c r="AX31" s="18">
        <v>374</v>
      </c>
      <c r="AY31" s="18">
        <v>1058</v>
      </c>
      <c r="AZ31" s="18">
        <v>340</v>
      </c>
      <c r="BA31" s="18">
        <v>104</v>
      </c>
      <c r="BB31" s="18">
        <v>1476</v>
      </c>
      <c r="BC31" s="18">
        <v>283</v>
      </c>
      <c r="BD31" s="18">
        <v>36</v>
      </c>
      <c r="BE31" s="18">
        <v>2794</v>
      </c>
      <c r="BF31" s="18">
        <v>197</v>
      </c>
      <c r="BG31" s="18">
        <v>21</v>
      </c>
      <c r="BH31" s="20">
        <f>(AU31+AX31+BA31+BD31+BG31)/N31*100</f>
        <v>16.414014657162934</v>
      </c>
      <c r="BI31" s="18">
        <v>4.2</v>
      </c>
      <c r="BJ31" s="18">
        <v>4.7</v>
      </c>
      <c r="BK31" s="18">
        <v>5.5</v>
      </c>
      <c r="BL31" s="18">
        <v>6.7</v>
      </c>
      <c r="BM31" s="18">
        <v>6.9</v>
      </c>
      <c r="BN31" s="18">
        <v>5.0999999999999996</v>
      </c>
      <c r="BO31" s="18">
        <v>4.4000000000000004</v>
      </c>
      <c r="BP31" s="18">
        <v>4.5999999999999996</v>
      </c>
      <c r="BQ31" s="18">
        <v>6.7</v>
      </c>
      <c r="BR31" s="18">
        <v>6.2</v>
      </c>
      <c r="BS31" s="18">
        <v>7.1</v>
      </c>
      <c r="BT31" s="18">
        <v>8.4</v>
      </c>
      <c r="BU31" s="18">
        <v>7.7</v>
      </c>
      <c r="BV31" s="18">
        <v>8.1</v>
      </c>
      <c r="BW31" s="18">
        <v>4.0999999999999996</v>
      </c>
      <c r="BX31" s="18">
        <v>4.5999999999999996</v>
      </c>
      <c r="BY31" s="18">
        <v>2.5</v>
      </c>
      <c r="BZ31" s="18">
        <v>2.5</v>
      </c>
      <c r="CA31" s="18">
        <f>BI31+BJ31+BK31</f>
        <v>14.4</v>
      </c>
      <c r="CB31" s="18">
        <f>BL31+BM31+BN31+BO31+BP31+BQ31+BR31+BS31+BT31+BU31</f>
        <v>63.800000000000011</v>
      </c>
      <c r="CC31" s="18">
        <f>BV31+BW31+BX31+BY31+BZ31</f>
        <v>21.799999999999997</v>
      </c>
    </row>
    <row r="32" spans="1:81" s="26" customFormat="1" x14ac:dyDescent="0.25">
      <c r="A32" s="25" t="s">
        <v>1842</v>
      </c>
      <c r="B32" s="26" t="s">
        <v>1843</v>
      </c>
      <c r="C32" s="27" t="s">
        <v>1844</v>
      </c>
      <c r="D32" s="26" t="s">
        <v>606</v>
      </c>
      <c r="E32" s="28" t="s">
        <v>607</v>
      </c>
      <c r="F32" s="28" t="s">
        <v>542</v>
      </c>
      <c r="G32" s="28" t="s">
        <v>1845</v>
      </c>
      <c r="H32" s="28" t="s">
        <v>1846</v>
      </c>
      <c r="I32" s="27" t="s">
        <v>2111</v>
      </c>
      <c r="J32" s="27" t="s">
        <v>2111</v>
      </c>
      <c r="K32" s="34">
        <v>265.03821272465291</v>
      </c>
      <c r="L32" s="27">
        <f>L36-L35-L34-L33</f>
        <v>44781</v>
      </c>
      <c r="M32" s="29">
        <f t="shared" si="12"/>
        <v>168.96054172581822</v>
      </c>
      <c r="N32" s="27">
        <f>N36-N35-N34-N33</f>
        <v>18533</v>
      </c>
      <c r="O32" s="29">
        <f>P32/N32</f>
        <v>2.3975611072141585</v>
      </c>
      <c r="P32" s="27">
        <f t="shared" ref="P32:AF32" si="33">P36-P35-P34-P33</f>
        <v>44434</v>
      </c>
      <c r="Q32" s="27">
        <f t="shared" si="33"/>
        <v>1632</v>
      </c>
      <c r="R32" s="27">
        <f t="shared" si="33"/>
        <v>1611</v>
      </c>
      <c r="S32" s="27">
        <f t="shared" si="33"/>
        <v>1051</v>
      </c>
      <c r="T32" s="27">
        <f t="shared" si="33"/>
        <v>1138</v>
      </c>
      <c r="U32" s="27">
        <f t="shared" si="33"/>
        <v>1055</v>
      </c>
      <c r="V32" s="27">
        <f t="shared" si="33"/>
        <v>880</v>
      </c>
      <c r="W32" s="27">
        <f t="shared" si="33"/>
        <v>891</v>
      </c>
      <c r="X32" s="27">
        <f t="shared" si="33"/>
        <v>665</v>
      </c>
      <c r="Y32" s="27">
        <f t="shared" si="33"/>
        <v>916</v>
      </c>
      <c r="Z32" s="27">
        <f t="shared" si="33"/>
        <v>1219</v>
      </c>
      <c r="AA32" s="27">
        <f t="shared" si="33"/>
        <v>1855</v>
      </c>
      <c r="AB32" s="27">
        <f t="shared" si="33"/>
        <v>2201</v>
      </c>
      <c r="AC32" s="27">
        <f t="shared" si="33"/>
        <v>1420</v>
      </c>
      <c r="AD32" s="27">
        <f t="shared" si="33"/>
        <v>716</v>
      </c>
      <c r="AE32" s="27">
        <f t="shared" si="33"/>
        <v>690</v>
      </c>
      <c r="AF32" s="27">
        <f t="shared" si="33"/>
        <v>592</v>
      </c>
      <c r="AG32" s="30">
        <f t="shared" si="28"/>
        <v>23.169481465493984</v>
      </c>
      <c r="AH32" s="30">
        <f t="shared" si="29"/>
        <v>11.832946635730858</v>
      </c>
      <c r="AI32" s="30">
        <f t="shared" si="30"/>
        <v>18.086656234824368</v>
      </c>
      <c r="AJ32" s="30">
        <f t="shared" si="31"/>
        <v>6.5774564290724644</v>
      </c>
      <c r="AK32" s="30">
        <f t="shared" si="32"/>
        <v>40.328063454378679</v>
      </c>
      <c r="AL32" s="40">
        <v>24646</v>
      </c>
      <c r="AM32" s="40">
        <v>37816</v>
      </c>
      <c r="AN32" s="30">
        <f>(Q32+R32+S32+T32+U32+V32+W32+X32)/N32*100</f>
        <v>48.146549398370475</v>
      </c>
      <c r="AO32" s="27">
        <f>AO36-AO35-AO34-AO33</f>
        <v>18533</v>
      </c>
      <c r="AP32" s="27">
        <f t="shared" ref="AP32:BG32" si="34">AP36-AP35-AP34-AP33</f>
        <v>1973</v>
      </c>
      <c r="AQ32" s="27">
        <f t="shared" si="34"/>
        <v>13498</v>
      </c>
      <c r="AR32" s="27">
        <f t="shared" si="34"/>
        <v>5035</v>
      </c>
      <c r="AS32" s="27">
        <f t="shared" si="34"/>
        <v>608</v>
      </c>
      <c r="AT32" s="27">
        <f t="shared" si="34"/>
        <v>698</v>
      </c>
      <c r="AU32" s="27">
        <f t="shared" si="34"/>
        <v>2302</v>
      </c>
      <c r="AV32" s="27">
        <f t="shared" si="34"/>
        <v>1038</v>
      </c>
      <c r="AW32" s="27">
        <f t="shared" si="34"/>
        <v>850</v>
      </c>
      <c r="AX32" s="27">
        <f t="shared" si="34"/>
        <v>1084</v>
      </c>
      <c r="AY32" s="27">
        <f t="shared" si="34"/>
        <v>1422</v>
      </c>
      <c r="AZ32" s="27">
        <f t="shared" si="34"/>
        <v>650</v>
      </c>
      <c r="BA32" s="27">
        <f t="shared" si="34"/>
        <v>357</v>
      </c>
      <c r="BB32" s="27">
        <f t="shared" si="34"/>
        <v>2263</v>
      </c>
      <c r="BC32" s="27">
        <f t="shared" si="34"/>
        <v>566</v>
      </c>
      <c r="BD32" s="27">
        <f t="shared" si="34"/>
        <v>118</v>
      </c>
      <c r="BE32" s="27">
        <f t="shared" si="34"/>
        <v>4877</v>
      </c>
      <c r="BF32" s="27">
        <f t="shared" si="34"/>
        <v>661</v>
      </c>
      <c r="BG32" s="27">
        <f t="shared" si="34"/>
        <v>51</v>
      </c>
      <c r="BH32" s="30">
        <f>(AU32+AX32+BA32+BD32+BG32)/N32*100</f>
        <v>21.108293314627961</v>
      </c>
      <c r="BI32" s="27">
        <v>5.8</v>
      </c>
      <c r="BJ32" s="27">
        <v>5.0999999999999996</v>
      </c>
      <c r="BK32" s="27">
        <v>5.8</v>
      </c>
      <c r="BL32" s="27">
        <v>6.8</v>
      </c>
      <c r="BM32" s="27">
        <v>10.1</v>
      </c>
      <c r="BN32" s="27">
        <v>6.2</v>
      </c>
      <c r="BO32" s="27">
        <v>6.5</v>
      </c>
      <c r="BP32" s="27">
        <v>5.6</v>
      </c>
      <c r="BQ32" s="27">
        <v>6</v>
      </c>
      <c r="BR32" s="27">
        <v>5.8</v>
      </c>
      <c r="BS32" s="27">
        <v>6.1</v>
      </c>
      <c r="BT32" s="27">
        <v>6.6</v>
      </c>
      <c r="BU32" s="27">
        <v>6.3</v>
      </c>
      <c r="BV32" s="27">
        <v>5.7</v>
      </c>
      <c r="BW32" s="27">
        <v>4.0999999999999996</v>
      </c>
      <c r="BX32" s="27">
        <v>3.3</v>
      </c>
      <c r="BY32" s="27">
        <v>2</v>
      </c>
      <c r="BZ32" s="27">
        <v>2.2999999999999998</v>
      </c>
      <c r="CA32" s="27">
        <f>BI32+BJ32+BK32</f>
        <v>16.7</v>
      </c>
      <c r="CB32" s="27">
        <f>BL32+BM32+BN32+BO32+BP32+BQ32+BR32+BS32+BT32+BU32</f>
        <v>66</v>
      </c>
      <c r="CC32" s="27">
        <f>BV32+BW32+BX32+BY32+BZ32</f>
        <v>17.400000000000002</v>
      </c>
    </row>
    <row r="33" spans="1:81" x14ac:dyDescent="0.25">
      <c r="A33" s="8" t="s">
        <v>603</v>
      </c>
      <c r="B33" t="s">
        <v>604</v>
      </c>
      <c r="C33" s="1" t="s">
        <v>605</v>
      </c>
      <c r="D33" t="s">
        <v>606</v>
      </c>
      <c r="E33" s="9" t="s">
        <v>607</v>
      </c>
      <c r="F33" s="9" t="s">
        <v>542</v>
      </c>
      <c r="G33" s="9" t="s">
        <v>608</v>
      </c>
      <c r="H33" s="9" t="s">
        <v>609</v>
      </c>
      <c r="I33" s="1">
        <v>5404276</v>
      </c>
      <c r="J33" s="1" t="s">
        <v>122</v>
      </c>
      <c r="K33" s="33">
        <v>4.1844626244946816</v>
      </c>
      <c r="L33" s="1">
        <v>4186</v>
      </c>
      <c r="M33" s="42">
        <f t="shared" si="12"/>
        <v>1000.3674009408804</v>
      </c>
      <c r="N33" s="1">
        <v>1680</v>
      </c>
      <c r="O33" s="22">
        <v>2.08</v>
      </c>
      <c r="P33" s="1">
        <v>3491</v>
      </c>
      <c r="Q33" s="1">
        <v>87</v>
      </c>
      <c r="R33" s="1">
        <v>24</v>
      </c>
      <c r="S33" s="1">
        <v>96</v>
      </c>
      <c r="T33" s="1">
        <v>236</v>
      </c>
      <c r="U33" s="1">
        <v>148</v>
      </c>
      <c r="V33" s="1">
        <v>166</v>
      </c>
      <c r="W33" s="1">
        <v>100</v>
      </c>
      <c r="X33" s="1">
        <v>79</v>
      </c>
      <c r="Y33" s="1">
        <v>52</v>
      </c>
      <c r="Z33" s="1">
        <v>139</v>
      </c>
      <c r="AA33" s="1">
        <v>105</v>
      </c>
      <c r="AB33" s="1">
        <v>153</v>
      </c>
      <c r="AC33" s="1">
        <v>132</v>
      </c>
      <c r="AD33" s="1">
        <v>51</v>
      </c>
      <c r="AE33" s="1">
        <v>18</v>
      </c>
      <c r="AF33" s="1">
        <v>94</v>
      </c>
      <c r="AG33" s="6">
        <f t="shared" si="28"/>
        <v>12.321428571428573</v>
      </c>
      <c r="AH33" s="6">
        <f t="shared" si="29"/>
        <v>22.857142857142858</v>
      </c>
      <c r="AI33" s="6">
        <f t="shared" si="30"/>
        <v>23.63095238095238</v>
      </c>
      <c r="AJ33" s="6">
        <f t="shared" si="31"/>
        <v>8.2738095238095237</v>
      </c>
      <c r="AK33" s="6">
        <f t="shared" si="32"/>
        <v>32.916666666666664</v>
      </c>
      <c r="AL33" s="39">
        <v>30382</v>
      </c>
      <c r="AM33" s="39">
        <v>38629</v>
      </c>
      <c r="AN33" s="6">
        <f>(Q33+R33+S33+T33+U33+V33+W33+X33)/N33*100</f>
        <v>55.714285714285715</v>
      </c>
      <c r="AO33" s="1">
        <v>1680</v>
      </c>
      <c r="AP33" s="1">
        <v>111</v>
      </c>
      <c r="AQ33" s="1">
        <v>870</v>
      </c>
      <c r="AR33" s="1">
        <v>810</v>
      </c>
      <c r="AS33" s="1">
        <v>30</v>
      </c>
      <c r="AT33" s="1">
        <v>15</v>
      </c>
      <c r="AU33" s="1">
        <v>151</v>
      </c>
      <c r="AV33" s="1">
        <v>95</v>
      </c>
      <c r="AW33" s="1">
        <v>44</v>
      </c>
      <c r="AX33" s="1">
        <v>378</v>
      </c>
      <c r="AY33" s="1">
        <v>105</v>
      </c>
      <c r="AZ33" s="1">
        <v>67</v>
      </c>
      <c r="BA33" s="1">
        <v>59</v>
      </c>
      <c r="BB33" s="1">
        <v>179</v>
      </c>
      <c r="BC33" s="1">
        <v>19</v>
      </c>
      <c r="BD33" s="1">
        <v>32</v>
      </c>
      <c r="BE33" s="1">
        <v>431</v>
      </c>
      <c r="BF33" s="1">
        <v>17</v>
      </c>
      <c r="BG33" s="1">
        <v>0</v>
      </c>
      <c r="BH33" s="6">
        <f>(AU33+AX33+BA33+BD33+BG33)/N33*100</f>
        <v>36.904761904761905</v>
      </c>
      <c r="BI33" s="1">
        <v>5.5</v>
      </c>
      <c r="BJ33" s="1">
        <v>2.2999999999999998</v>
      </c>
      <c r="BK33" s="1">
        <v>6.4</v>
      </c>
      <c r="BL33" s="1">
        <v>4.0999999999999996</v>
      </c>
      <c r="BM33" s="1">
        <v>10.1</v>
      </c>
      <c r="BN33" s="1">
        <v>10.3</v>
      </c>
      <c r="BO33" s="1">
        <v>9.9</v>
      </c>
      <c r="BP33" s="1">
        <v>8.1999999999999993</v>
      </c>
      <c r="BQ33" s="1">
        <v>5.2</v>
      </c>
      <c r="BR33" s="1">
        <v>3.1</v>
      </c>
      <c r="BS33" s="1">
        <v>5</v>
      </c>
      <c r="BT33" s="1">
        <v>9.3000000000000007</v>
      </c>
      <c r="BU33" s="1">
        <v>5.5</v>
      </c>
      <c r="BV33" s="1">
        <v>3.7</v>
      </c>
      <c r="BW33" s="1">
        <v>4.8</v>
      </c>
      <c r="BX33" s="1">
        <v>1.8</v>
      </c>
      <c r="BY33" s="1">
        <v>2.6</v>
      </c>
      <c r="BZ33" s="1">
        <v>2.2000000000000002</v>
      </c>
      <c r="CA33" s="1">
        <f>BI33+BJ33+BK33</f>
        <v>14.2</v>
      </c>
      <c r="CB33" s="1">
        <f>BL33+BM33+BN33+BO33+BP33+BQ33+BR33+BS33+BT33+BU33</f>
        <v>70.7</v>
      </c>
      <c r="CC33" s="1">
        <f>BV33+BW33+BX33+BY33+BZ33</f>
        <v>15.100000000000001</v>
      </c>
    </row>
    <row r="34" spans="1:81" s="11" customFormat="1" x14ac:dyDescent="0.25">
      <c r="A34" s="10" t="s">
        <v>1118</v>
      </c>
      <c r="B34" s="11" t="s">
        <v>1119</v>
      </c>
      <c r="C34" s="12" t="s">
        <v>1120</v>
      </c>
      <c r="D34" s="11" t="s">
        <v>1121</v>
      </c>
      <c r="E34" s="13" t="s">
        <v>607</v>
      </c>
      <c r="F34" s="13" t="s">
        <v>542</v>
      </c>
      <c r="G34" s="13" t="s">
        <v>1122</v>
      </c>
      <c r="H34" s="13" t="s">
        <v>1123</v>
      </c>
      <c r="I34" s="12">
        <v>5439460</v>
      </c>
      <c r="J34" s="12" t="s">
        <v>210</v>
      </c>
      <c r="K34" s="36">
        <v>17.068851532910667</v>
      </c>
      <c r="L34" s="12">
        <v>44534</v>
      </c>
      <c r="M34" s="24">
        <f t="shared" si="12"/>
        <v>2609.0800493597026</v>
      </c>
      <c r="N34" s="12">
        <v>18829</v>
      </c>
      <c r="O34" s="24">
        <v>2.21</v>
      </c>
      <c r="P34" s="12">
        <v>41653</v>
      </c>
      <c r="Q34" s="12">
        <v>3207</v>
      </c>
      <c r="R34" s="12">
        <v>2190</v>
      </c>
      <c r="S34" s="12">
        <v>1538</v>
      </c>
      <c r="T34" s="12">
        <v>1402</v>
      </c>
      <c r="U34" s="12">
        <v>994</v>
      </c>
      <c r="V34" s="12">
        <v>950</v>
      </c>
      <c r="W34" s="12">
        <v>817</v>
      </c>
      <c r="X34" s="12">
        <v>833</v>
      </c>
      <c r="Y34" s="12">
        <v>754</v>
      </c>
      <c r="Z34" s="12">
        <v>1165</v>
      </c>
      <c r="AA34" s="12">
        <v>1348</v>
      </c>
      <c r="AB34" s="12">
        <v>1695</v>
      </c>
      <c r="AC34" s="12">
        <v>751</v>
      </c>
      <c r="AD34" s="12">
        <v>406</v>
      </c>
      <c r="AE34" s="12">
        <v>284</v>
      </c>
      <c r="AF34" s="12">
        <v>496</v>
      </c>
      <c r="AG34" s="14">
        <v>36.831483350151359</v>
      </c>
      <c r="AH34" s="14">
        <v>12.725051781825908</v>
      </c>
      <c r="AI34" s="14">
        <v>17.812948111954963</v>
      </c>
      <c r="AJ34" s="14">
        <v>6.1872643263051676</v>
      </c>
      <c r="AK34" s="14">
        <v>26.448563386265867</v>
      </c>
      <c r="AL34" s="41">
        <v>21690</v>
      </c>
      <c r="AM34" s="41">
        <v>30359</v>
      </c>
      <c r="AN34" s="14">
        <v>63.365022040469491</v>
      </c>
      <c r="AO34" s="12">
        <v>18829</v>
      </c>
      <c r="AP34" s="12">
        <v>3916</v>
      </c>
      <c r="AQ34" s="12">
        <v>9440</v>
      </c>
      <c r="AR34" s="12">
        <v>9389</v>
      </c>
      <c r="AS34" s="12">
        <v>719</v>
      </c>
      <c r="AT34" s="12">
        <v>653</v>
      </c>
      <c r="AU34" s="12">
        <v>4656</v>
      </c>
      <c r="AV34" s="12">
        <v>964</v>
      </c>
      <c r="AW34" s="12">
        <v>855</v>
      </c>
      <c r="AX34" s="12">
        <v>1460</v>
      </c>
      <c r="AY34" s="12">
        <v>1180</v>
      </c>
      <c r="AZ34" s="12">
        <v>715</v>
      </c>
      <c r="BA34" s="12">
        <v>337</v>
      </c>
      <c r="BB34" s="12">
        <v>1767</v>
      </c>
      <c r="BC34" s="12">
        <v>561</v>
      </c>
      <c r="BD34" s="12">
        <v>113</v>
      </c>
      <c r="BE34" s="12">
        <v>3319</v>
      </c>
      <c r="BF34" s="12">
        <v>231</v>
      </c>
      <c r="BG34" s="12">
        <v>34</v>
      </c>
      <c r="BH34" s="14">
        <v>35.041691008550643</v>
      </c>
      <c r="BI34" s="12">
        <v>6</v>
      </c>
      <c r="BJ34" s="12">
        <v>5.3</v>
      </c>
      <c r="BK34" s="12">
        <v>5.2</v>
      </c>
      <c r="BL34" s="12">
        <v>7.7</v>
      </c>
      <c r="BM34" s="12">
        <v>13.9</v>
      </c>
      <c r="BN34" s="12">
        <v>7</v>
      </c>
      <c r="BO34" s="12">
        <v>6</v>
      </c>
      <c r="BP34" s="12">
        <v>5.5</v>
      </c>
      <c r="BQ34" s="12">
        <v>5.6</v>
      </c>
      <c r="BR34" s="12">
        <v>5.0999999999999996</v>
      </c>
      <c r="BS34" s="12">
        <v>5.6</v>
      </c>
      <c r="BT34" s="12">
        <v>5.9</v>
      </c>
      <c r="BU34" s="12">
        <v>6</v>
      </c>
      <c r="BV34" s="12">
        <v>5.3</v>
      </c>
      <c r="BW34" s="12">
        <v>3.4</v>
      </c>
      <c r="BX34" s="12">
        <v>2.8</v>
      </c>
      <c r="BY34" s="12">
        <v>1.7</v>
      </c>
      <c r="BZ34" s="12">
        <v>2.1</v>
      </c>
      <c r="CA34" s="12">
        <v>16.5</v>
      </c>
      <c r="CB34" s="12">
        <v>68.300000000000011</v>
      </c>
      <c r="CC34" s="12">
        <v>15.299999999999999</v>
      </c>
    </row>
    <row r="35" spans="1:81" s="11" customFormat="1" x14ac:dyDescent="0.25">
      <c r="A35" s="8" t="s">
        <v>1287</v>
      </c>
      <c r="B35" t="s">
        <v>1288</v>
      </c>
      <c r="C35" s="1" t="s">
        <v>1289</v>
      </c>
      <c r="D35" t="s">
        <v>606</v>
      </c>
      <c r="E35" s="9" t="s">
        <v>607</v>
      </c>
      <c r="F35" s="9" t="s">
        <v>542</v>
      </c>
      <c r="G35" s="9" t="s">
        <v>1290</v>
      </c>
      <c r="H35" s="9" t="s">
        <v>1291</v>
      </c>
      <c r="I35" s="1">
        <v>5454484</v>
      </c>
      <c r="J35" s="1" t="s">
        <v>243</v>
      </c>
      <c r="K35" s="33">
        <v>1.5694563158958368</v>
      </c>
      <c r="L35" s="1">
        <v>2599</v>
      </c>
      <c r="M35" s="42">
        <f t="shared" si="12"/>
        <v>1655.9874739275592</v>
      </c>
      <c r="N35" s="1">
        <v>1197</v>
      </c>
      <c r="O35" s="22">
        <v>2.17</v>
      </c>
      <c r="P35" s="1">
        <v>2599</v>
      </c>
      <c r="Q35" s="1">
        <v>128</v>
      </c>
      <c r="R35" s="1">
        <v>105</v>
      </c>
      <c r="S35" s="1">
        <v>91</v>
      </c>
      <c r="T35" s="1">
        <v>74</v>
      </c>
      <c r="U35" s="1">
        <v>41</v>
      </c>
      <c r="V35" s="1">
        <v>103</v>
      </c>
      <c r="W35" s="1">
        <v>81</v>
      </c>
      <c r="X35" s="1">
        <v>34</v>
      </c>
      <c r="Y35" s="1">
        <v>69</v>
      </c>
      <c r="Z35" s="1">
        <v>105</v>
      </c>
      <c r="AA35" s="1">
        <v>127</v>
      </c>
      <c r="AB35" s="1">
        <v>109</v>
      </c>
      <c r="AC35" s="1">
        <v>62</v>
      </c>
      <c r="AD35" s="1">
        <v>36</v>
      </c>
      <c r="AE35" s="1">
        <v>20</v>
      </c>
      <c r="AF35" s="1">
        <v>12</v>
      </c>
      <c r="AG35" s="6">
        <f t="shared" ref="AG35:AG50" si="35">(Q35+R35+S35)/N35*100</f>
        <v>27.06766917293233</v>
      </c>
      <c r="AH35" s="6">
        <f t="shared" ref="AH35:AH50" si="36">(T35+U35)/N35*100</f>
        <v>9.6073517126148698</v>
      </c>
      <c r="AI35" s="6">
        <f t="shared" ref="AI35:AI50" si="37">(V35+W35+X35+Y35)/N35*100</f>
        <v>23.976608187134502</v>
      </c>
      <c r="AJ35" s="6">
        <f t="shared" ref="AJ35:AJ50" si="38">Z35/N35*100</f>
        <v>8.7719298245614024</v>
      </c>
      <c r="AK35" s="6">
        <f t="shared" ref="AK35:AK50" si="39">(AA35+AB35+AC35+AD35+AE35+AF35)/N35*100</f>
        <v>30.576441102756892</v>
      </c>
      <c r="AL35" s="39">
        <v>22841</v>
      </c>
      <c r="AM35" s="39">
        <v>38299</v>
      </c>
      <c r="AN35" s="6">
        <f t="shared" ref="AN35:AN50" si="40">(Q35+R35+S35+T35+U35+V35+W35+X35)/N35*100</f>
        <v>54.887218045112782</v>
      </c>
      <c r="AO35" s="1">
        <v>1197</v>
      </c>
      <c r="AP35" s="1">
        <v>168</v>
      </c>
      <c r="AQ35" s="1">
        <v>715</v>
      </c>
      <c r="AR35" s="1">
        <v>482</v>
      </c>
      <c r="AS35" s="1">
        <v>11</v>
      </c>
      <c r="AT35" s="1">
        <v>47</v>
      </c>
      <c r="AU35" s="1">
        <v>208</v>
      </c>
      <c r="AV35" s="1">
        <v>74</v>
      </c>
      <c r="AW35" s="1">
        <v>66</v>
      </c>
      <c r="AX35" s="1">
        <v>78</v>
      </c>
      <c r="AY35" s="1">
        <v>98</v>
      </c>
      <c r="AZ35" s="1">
        <v>61</v>
      </c>
      <c r="BA35" s="1">
        <v>18</v>
      </c>
      <c r="BB35" s="1">
        <v>198</v>
      </c>
      <c r="BC35" s="1">
        <v>27</v>
      </c>
      <c r="BD35" s="1">
        <v>7</v>
      </c>
      <c r="BE35" s="1">
        <v>205</v>
      </c>
      <c r="BF35" s="1">
        <v>13</v>
      </c>
      <c r="BG35" s="1">
        <v>0</v>
      </c>
      <c r="BH35" s="6">
        <f t="shared" ref="BH35:BH50" si="41">(AU35+AX35+BA35+BD35+BG35)/N35*100</f>
        <v>25.981620718462821</v>
      </c>
      <c r="BI35" s="1">
        <v>2.7</v>
      </c>
      <c r="BJ35" s="1">
        <v>6</v>
      </c>
      <c r="BK35" s="1">
        <v>5.8</v>
      </c>
      <c r="BL35" s="1">
        <v>6.8</v>
      </c>
      <c r="BM35" s="1">
        <v>7.1</v>
      </c>
      <c r="BN35" s="1">
        <v>6.7</v>
      </c>
      <c r="BO35" s="1">
        <v>3.9</v>
      </c>
      <c r="BP35" s="1">
        <v>3.5</v>
      </c>
      <c r="BQ35" s="1">
        <v>6.7</v>
      </c>
      <c r="BR35" s="1">
        <v>7.3</v>
      </c>
      <c r="BS35" s="1">
        <v>8.9</v>
      </c>
      <c r="BT35" s="1">
        <v>8.6999999999999993</v>
      </c>
      <c r="BU35" s="1">
        <v>6.8</v>
      </c>
      <c r="BV35" s="1">
        <v>6.5</v>
      </c>
      <c r="BW35" s="1">
        <v>3.6</v>
      </c>
      <c r="BX35" s="1">
        <v>3.2</v>
      </c>
      <c r="BY35" s="1">
        <v>3.3</v>
      </c>
      <c r="BZ35" s="1">
        <v>2.6</v>
      </c>
      <c r="CA35" s="1">
        <f t="shared" ref="CA35:CA50" si="42">BI35+BJ35+BK35</f>
        <v>14.5</v>
      </c>
      <c r="CB35" s="1">
        <f t="shared" ref="CB35:CB50" si="43">BL35+BM35+BN35+BO35+BP35+BQ35+BR35+BS35+BT35+BU35</f>
        <v>66.399999999999991</v>
      </c>
      <c r="CC35" s="1">
        <f t="shared" ref="CC35:CC50" si="44">BV35+BW35+BX35+BY35+BZ35</f>
        <v>19.200000000000003</v>
      </c>
    </row>
    <row r="36" spans="1:81" s="19" customFormat="1" x14ac:dyDescent="0.25">
      <c r="A36" s="18" t="s">
        <v>14</v>
      </c>
      <c r="B36" s="44" t="s">
        <v>2118</v>
      </c>
      <c r="I36" s="18">
        <v>54011</v>
      </c>
      <c r="J36" s="18" t="s">
        <v>13</v>
      </c>
      <c r="K36" s="35">
        <f>SUM(K32:K35)</f>
        <v>287.86098319795411</v>
      </c>
      <c r="L36" s="18">
        <v>96100</v>
      </c>
      <c r="M36" s="23">
        <f t="shared" si="12"/>
        <v>333.84170001918829</v>
      </c>
      <c r="N36" s="18">
        <v>40239</v>
      </c>
      <c r="O36" s="23">
        <v>2.29</v>
      </c>
      <c r="P36" s="18">
        <v>92177</v>
      </c>
      <c r="Q36" s="18">
        <v>5054</v>
      </c>
      <c r="R36" s="18">
        <v>3930</v>
      </c>
      <c r="S36" s="18">
        <v>2776</v>
      </c>
      <c r="T36" s="18">
        <v>2850</v>
      </c>
      <c r="U36" s="18">
        <v>2238</v>
      </c>
      <c r="V36" s="18">
        <v>2099</v>
      </c>
      <c r="W36" s="18">
        <v>1889</v>
      </c>
      <c r="X36" s="18">
        <v>1611</v>
      </c>
      <c r="Y36" s="18">
        <v>1791</v>
      </c>
      <c r="Z36" s="18">
        <v>2628</v>
      </c>
      <c r="AA36" s="18">
        <v>3435</v>
      </c>
      <c r="AB36" s="18">
        <v>4158</v>
      </c>
      <c r="AC36" s="18">
        <v>2365</v>
      </c>
      <c r="AD36" s="18">
        <v>1209</v>
      </c>
      <c r="AE36" s="18">
        <v>1012</v>
      </c>
      <c r="AF36" s="18">
        <v>1194</v>
      </c>
      <c r="AG36" s="20">
        <f t="shared" si="35"/>
        <v>29.225378364273467</v>
      </c>
      <c r="AH36" s="20">
        <f t="shared" si="36"/>
        <v>12.644449414746886</v>
      </c>
      <c r="AI36" s="20">
        <f t="shared" si="37"/>
        <v>18.365267526528989</v>
      </c>
      <c r="AJ36" s="20">
        <f t="shared" si="38"/>
        <v>6.5309774099753968</v>
      </c>
      <c r="AK36" s="20">
        <f t="shared" si="39"/>
        <v>33.233927284475264</v>
      </c>
      <c r="AL36" s="38">
        <v>24646</v>
      </c>
      <c r="AM36" s="38">
        <v>37816</v>
      </c>
      <c r="AN36" s="20">
        <f t="shared" si="40"/>
        <v>55.784189467929124</v>
      </c>
      <c r="AO36" s="18">
        <v>40239</v>
      </c>
      <c r="AP36" s="18">
        <v>6168</v>
      </c>
      <c r="AQ36" s="18">
        <v>24523</v>
      </c>
      <c r="AR36" s="18">
        <v>15716</v>
      </c>
      <c r="AS36" s="18">
        <v>1368</v>
      </c>
      <c r="AT36" s="18">
        <v>1413</v>
      </c>
      <c r="AU36" s="18">
        <v>7317</v>
      </c>
      <c r="AV36" s="18">
        <v>2171</v>
      </c>
      <c r="AW36" s="18">
        <v>1815</v>
      </c>
      <c r="AX36" s="18">
        <v>3000</v>
      </c>
      <c r="AY36" s="18">
        <v>2805</v>
      </c>
      <c r="AZ36" s="18">
        <v>1493</v>
      </c>
      <c r="BA36" s="18">
        <v>771</v>
      </c>
      <c r="BB36" s="18">
        <v>4407</v>
      </c>
      <c r="BC36" s="18">
        <v>1173</v>
      </c>
      <c r="BD36" s="18">
        <v>270</v>
      </c>
      <c r="BE36" s="18">
        <v>8832</v>
      </c>
      <c r="BF36" s="18">
        <v>922</v>
      </c>
      <c r="BG36" s="18">
        <v>85</v>
      </c>
      <c r="BH36" s="20">
        <f t="shared" si="41"/>
        <v>28.437585427073238</v>
      </c>
      <c r="BI36" s="18">
        <v>5.8</v>
      </c>
      <c r="BJ36" s="18">
        <v>5.0999999999999996</v>
      </c>
      <c r="BK36" s="18">
        <v>5.8</v>
      </c>
      <c r="BL36" s="18">
        <v>6.8</v>
      </c>
      <c r="BM36" s="18">
        <v>10.1</v>
      </c>
      <c r="BN36" s="18">
        <v>6.2</v>
      </c>
      <c r="BO36" s="18">
        <v>6.5</v>
      </c>
      <c r="BP36" s="18">
        <v>5.6</v>
      </c>
      <c r="BQ36" s="18">
        <v>6</v>
      </c>
      <c r="BR36" s="18">
        <v>5.8</v>
      </c>
      <c r="BS36" s="18">
        <v>6.1</v>
      </c>
      <c r="BT36" s="18">
        <v>6.6</v>
      </c>
      <c r="BU36" s="18">
        <v>6.3</v>
      </c>
      <c r="BV36" s="18">
        <v>5.7</v>
      </c>
      <c r="BW36" s="18">
        <v>4.0999999999999996</v>
      </c>
      <c r="BX36" s="18">
        <v>3.3</v>
      </c>
      <c r="BY36" s="18">
        <v>2</v>
      </c>
      <c r="BZ36" s="18">
        <v>2.2999999999999998</v>
      </c>
      <c r="CA36" s="18">
        <f t="shared" si="42"/>
        <v>16.7</v>
      </c>
      <c r="CB36" s="18">
        <f t="shared" si="43"/>
        <v>66</v>
      </c>
      <c r="CC36" s="18">
        <f t="shared" si="44"/>
        <v>17.400000000000002</v>
      </c>
    </row>
    <row r="37" spans="1:81" s="26" customFormat="1" x14ac:dyDescent="0.25">
      <c r="A37" s="25" t="s">
        <v>1847</v>
      </c>
      <c r="B37" s="26" t="s">
        <v>1848</v>
      </c>
      <c r="C37" s="27" t="s">
        <v>1849</v>
      </c>
      <c r="D37" s="26" t="s">
        <v>1029</v>
      </c>
      <c r="E37" s="28" t="s">
        <v>1030</v>
      </c>
      <c r="F37" s="28" t="s">
        <v>542</v>
      </c>
      <c r="G37" s="28" t="s">
        <v>1850</v>
      </c>
      <c r="H37" s="28" t="s">
        <v>1851</v>
      </c>
      <c r="I37" s="27" t="s">
        <v>2111</v>
      </c>
      <c r="J37" s="27" t="s">
        <v>2111</v>
      </c>
      <c r="K37" s="34">
        <v>279.81012937132573</v>
      </c>
      <c r="L37" s="27">
        <f>L39-L38</f>
        <v>6860</v>
      </c>
      <c r="M37" s="29">
        <f t="shared" si="12"/>
        <v>24.516624953546074</v>
      </c>
      <c r="N37" s="27">
        <f>N39-N38</f>
        <v>2598</v>
      </c>
      <c r="O37" s="29">
        <f>P37/N37</f>
        <v>2.6404926866820633</v>
      </c>
      <c r="P37" s="27">
        <f>P39-P38</f>
        <v>6860</v>
      </c>
      <c r="Q37" s="27">
        <f t="shared" ref="Q37:AF37" si="45">Q39-Q38</f>
        <v>292</v>
      </c>
      <c r="R37" s="27">
        <f t="shared" si="45"/>
        <v>125</v>
      </c>
      <c r="S37" s="27">
        <f t="shared" si="45"/>
        <v>236</v>
      </c>
      <c r="T37" s="27">
        <f t="shared" si="45"/>
        <v>277</v>
      </c>
      <c r="U37" s="27">
        <f t="shared" si="45"/>
        <v>112</v>
      </c>
      <c r="V37" s="27">
        <f t="shared" si="45"/>
        <v>217</v>
      </c>
      <c r="W37" s="27">
        <f t="shared" si="45"/>
        <v>109</v>
      </c>
      <c r="X37" s="27">
        <f t="shared" si="45"/>
        <v>85</v>
      </c>
      <c r="Y37" s="27">
        <f t="shared" si="45"/>
        <v>152</v>
      </c>
      <c r="Z37" s="27">
        <f t="shared" si="45"/>
        <v>161</v>
      </c>
      <c r="AA37" s="27">
        <f t="shared" si="45"/>
        <v>242</v>
      </c>
      <c r="AB37" s="27">
        <f t="shared" si="45"/>
        <v>355</v>
      </c>
      <c r="AC37" s="27">
        <f t="shared" si="45"/>
        <v>94</v>
      </c>
      <c r="AD37" s="27">
        <f t="shared" si="45"/>
        <v>56</v>
      </c>
      <c r="AE37" s="27">
        <f t="shared" si="45"/>
        <v>59</v>
      </c>
      <c r="AF37" s="27">
        <f t="shared" si="45"/>
        <v>26</v>
      </c>
      <c r="AG37" s="30">
        <f t="shared" si="35"/>
        <v>25.13471901462664</v>
      </c>
      <c r="AH37" s="30">
        <f t="shared" si="36"/>
        <v>14.973056197074671</v>
      </c>
      <c r="AI37" s="30">
        <f t="shared" si="37"/>
        <v>21.670515781370284</v>
      </c>
      <c r="AJ37" s="30">
        <f t="shared" si="38"/>
        <v>6.1970746728252504</v>
      </c>
      <c r="AK37" s="30">
        <f t="shared" si="39"/>
        <v>32.024634334103155</v>
      </c>
      <c r="AL37" s="40">
        <v>19696</v>
      </c>
      <c r="AM37" s="40">
        <v>36279</v>
      </c>
      <c r="AN37" s="30">
        <f t="shared" si="40"/>
        <v>55.927636643571979</v>
      </c>
      <c r="AO37" s="27">
        <f>AO39-AO38</f>
        <v>2598</v>
      </c>
      <c r="AP37" s="27">
        <f t="shared" ref="AP37:BG37" si="46">AP39-AP38</f>
        <v>1064</v>
      </c>
      <c r="AQ37" s="27">
        <f t="shared" si="46"/>
        <v>2235</v>
      </c>
      <c r="AR37" s="27">
        <f t="shared" si="46"/>
        <v>363</v>
      </c>
      <c r="AS37" s="27">
        <f t="shared" si="46"/>
        <v>259</v>
      </c>
      <c r="AT37" s="27">
        <f t="shared" si="46"/>
        <v>95</v>
      </c>
      <c r="AU37" s="27">
        <f t="shared" si="46"/>
        <v>188</v>
      </c>
      <c r="AV37" s="27">
        <f t="shared" si="46"/>
        <v>405</v>
      </c>
      <c r="AW37" s="27">
        <f t="shared" si="46"/>
        <v>102</v>
      </c>
      <c r="AX37" s="27">
        <f t="shared" si="46"/>
        <v>65</v>
      </c>
      <c r="AY37" s="27">
        <f t="shared" si="46"/>
        <v>260</v>
      </c>
      <c r="AZ37" s="27">
        <f t="shared" si="46"/>
        <v>86</v>
      </c>
      <c r="BA37" s="27">
        <f t="shared" si="46"/>
        <v>0</v>
      </c>
      <c r="BB37" s="27">
        <f t="shared" si="46"/>
        <v>362</v>
      </c>
      <c r="BC37" s="27">
        <f t="shared" si="46"/>
        <v>41</v>
      </c>
      <c r="BD37" s="27">
        <f t="shared" si="46"/>
        <v>0</v>
      </c>
      <c r="BE37" s="27">
        <f t="shared" si="46"/>
        <v>530</v>
      </c>
      <c r="BF37" s="27">
        <f t="shared" si="46"/>
        <v>52</v>
      </c>
      <c r="BG37" s="27">
        <f t="shared" si="46"/>
        <v>0</v>
      </c>
      <c r="BH37" s="30">
        <f t="shared" si="41"/>
        <v>9.7382602001539649</v>
      </c>
      <c r="BI37" s="27">
        <v>5</v>
      </c>
      <c r="BJ37" s="27">
        <v>4.5999999999999996</v>
      </c>
      <c r="BK37" s="27">
        <v>6.5</v>
      </c>
      <c r="BL37" s="27">
        <v>5.0999999999999996</v>
      </c>
      <c r="BM37" s="27">
        <v>4.2</v>
      </c>
      <c r="BN37" s="27">
        <v>4.8</v>
      </c>
      <c r="BO37" s="27">
        <v>5.0999999999999996</v>
      </c>
      <c r="BP37" s="27">
        <v>4.3</v>
      </c>
      <c r="BQ37" s="27">
        <v>7.2</v>
      </c>
      <c r="BR37" s="27">
        <v>6.6</v>
      </c>
      <c r="BS37" s="27">
        <v>7.8</v>
      </c>
      <c r="BT37" s="27">
        <v>8.1999999999999993</v>
      </c>
      <c r="BU37" s="27">
        <v>8.3000000000000007</v>
      </c>
      <c r="BV37" s="27">
        <v>7.2</v>
      </c>
      <c r="BW37" s="27">
        <v>6</v>
      </c>
      <c r="BX37" s="27">
        <v>3.4</v>
      </c>
      <c r="BY37" s="27">
        <v>1.9</v>
      </c>
      <c r="BZ37" s="27">
        <v>3.7</v>
      </c>
      <c r="CA37" s="27">
        <f t="shared" si="42"/>
        <v>16.100000000000001</v>
      </c>
      <c r="CB37" s="27">
        <f t="shared" si="43"/>
        <v>61.599999999999994</v>
      </c>
      <c r="CC37" s="27">
        <f t="shared" si="44"/>
        <v>22.199999999999996</v>
      </c>
    </row>
    <row r="38" spans="1:81" x14ac:dyDescent="0.25">
      <c r="A38" s="8" t="s">
        <v>1026</v>
      </c>
      <c r="B38" t="s">
        <v>1027</v>
      </c>
      <c r="C38" s="1" t="s">
        <v>1028</v>
      </c>
      <c r="D38" t="s">
        <v>1029</v>
      </c>
      <c r="E38" s="9" t="s">
        <v>1030</v>
      </c>
      <c r="F38" s="9" t="s">
        <v>542</v>
      </c>
      <c r="G38" s="9" t="s">
        <v>1031</v>
      </c>
      <c r="H38" s="9" t="s">
        <v>1032</v>
      </c>
      <c r="I38" s="1">
        <v>5432884</v>
      </c>
      <c r="J38" s="1" t="s">
        <v>194</v>
      </c>
      <c r="K38" s="33">
        <v>0.46144171353345187</v>
      </c>
      <c r="L38" s="1">
        <v>590</v>
      </c>
      <c r="M38" s="42">
        <f t="shared" si="12"/>
        <v>1278.6013546155671</v>
      </c>
      <c r="N38" s="1">
        <v>210</v>
      </c>
      <c r="O38" s="22">
        <v>2.7</v>
      </c>
      <c r="P38" s="1">
        <v>567</v>
      </c>
      <c r="Q38" s="1">
        <v>35</v>
      </c>
      <c r="R38" s="1">
        <v>15</v>
      </c>
      <c r="S38" s="1">
        <v>29</v>
      </c>
      <c r="T38" s="1">
        <v>18</v>
      </c>
      <c r="U38" s="1">
        <v>10</v>
      </c>
      <c r="V38" s="1">
        <v>16</v>
      </c>
      <c r="W38" s="1">
        <v>4</v>
      </c>
      <c r="X38" s="1">
        <v>8</v>
      </c>
      <c r="Y38" s="1">
        <v>2</v>
      </c>
      <c r="Z38" s="1">
        <v>2</v>
      </c>
      <c r="AA38" s="1">
        <v>30</v>
      </c>
      <c r="AB38" s="1">
        <v>16</v>
      </c>
      <c r="AC38" s="1">
        <v>17</v>
      </c>
      <c r="AD38" s="1">
        <v>2</v>
      </c>
      <c r="AE38" s="1">
        <v>4</v>
      </c>
      <c r="AF38" s="1">
        <v>2</v>
      </c>
      <c r="AG38" s="6">
        <f t="shared" si="35"/>
        <v>37.61904761904762</v>
      </c>
      <c r="AH38" s="6">
        <f t="shared" si="36"/>
        <v>13.333333333333334</v>
      </c>
      <c r="AI38" s="6">
        <f t="shared" si="37"/>
        <v>14.285714285714285</v>
      </c>
      <c r="AJ38" s="6">
        <f t="shared" si="38"/>
        <v>0.95238095238095244</v>
      </c>
      <c r="AK38" s="6">
        <f t="shared" si="39"/>
        <v>33.80952380952381</v>
      </c>
      <c r="AL38" s="39">
        <v>18152</v>
      </c>
      <c r="AM38" s="39">
        <v>29167</v>
      </c>
      <c r="AN38" s="6">
        <f t="shared" si="40"/>
        <v>64.285714285714292</v>
      </c>
      <c r="AO38" s="1">
        <v>210</v>
      </c>
      <c r="AP38" s="1">
        <v>101</v>
      </c>
      <c r="AQ38" s="1">
        <v>120</v>
      </c>
      <c r="AR38" s="1">
        <v>90</v>
      </c>
      <c r="AS38" s="1">
        <v>0</v>
      </c>
      <c r="AT38" s="1">
        <v>2</v>
      </c>
      <c r="AU38" s="1">
        <v>62</v>
      </c>
      <c r="AV38" s="1">
        <v>10</v>
      </c>
      <c r="AW38" s="1">
        <v>11</v>
      </c>
      <c r="AX38" s="1">
        <v>23</v>
      </c>
      <c r="AY38" s="1">
        <v>10</v>
      </c>
      <c r="AZ38" s="1">
        <v>2</v>
      </c>
      <c r="BA38" s="1">
        <v>2</v>
      </c>
      <c r="BB38" s="1">
        <v>30</v>
      </c>
      <c r="BC38" s="1">
        <v>2</v>
      </c>
      <c r="BD38" s="1">
        <v>0</v>
      </c>
      <c r="BE38" s="1">
        <v>37</v>
      </c>
      <c r="BF38" s="1">
        <v>0</v>
      </c>
      <c r="BG38" s="1">
        <v>0</v>
      </c>
      <c r="BH38" s="6">
        <f t="shared" si="41"/>
        <v>41.428571428571431</v>
      </c>
      <c r="BI38" s="1">
        <v>6.6</v>
      </c>
      <c r="BJ38" s="1">
        <v>3.7</v>
      </c>
      <c r="BK38" s="1">
        <v>14.9</v>
      </c>
      <c r="BL38" s="1">
        <v>5.6</v>
      </c>
      <c r="BM38" s="1">
        <v>1.5</v>
      </c>
      <c r="BN38" s="1">
        <v>8.3000000000000007</v>
      </c>
      <c r="BO38" s="1">
        <v>5.0999999999999996</v>
      </c>
      <c r="BP38" s="1">
        <v>3.1</v>
      </c>
      <c r="BQ38" s="1">
        <v>5.4</v>
      </c>
      <c r="BR38" s="1">
        <v>5.4</v>
      </c>
      <c r="BS38" s="1">
        <v>7.5</v>
      </c>
      <c r="BT38" s="1">
        <v>5.0999999999999996</v>
      </c>
      <c r="BU38" s="1">
        <v>5.4</v>
      </c>
      <c r="BV38" s="1">
        <v>3.1</v>
      </c>
      <c r="BW38" s="1">
        <v>4.9000000000000004</v>
      </c>
      <c r="BX38" s="1">
        <v>3.7</v>
      </c>
      <c r="BY38" s="1">
        <v>2.7</v>
      </c>
      <c r="BZ38" s="1">
        <v>8</v>
      </c>
      <c r="CA38" s="1">
        <f t="shared" si="42"/>
        <v>25.200000000000003</v>
      </c>
      <c r="CB38" s="1">
        <f t="shared" si="43"/>
        <v>52.4</v>
      </c>
      <c r="CC38" s="1">
        <f t="shared" si="44"/>
        <v>22.4</v>
      </c>
    </row>
    <row r="39" spans="1:81" s="19" customFormat="1" x14ac:dyDescent="0.25">
      <c r="A39" s="18" t="s">
        <v>16</v>
      </c>
      <c r="B39" s="44" t="s">
        <v>2118</v>
      </c>
      <c r="I39" s="18">
        <v>54013</v>
      </c>
      <c r="J39" s="18" t="s">
        <v>15</v>
      </c>
      <c r="K39" s="35">
        <f>SUM(K37:K38)</f>
        <v>280.2715710848592</v>
      </c>
      <c r="L39" s="18">
        <v>7450</v>
      </c>
      <c r="M39" s="23">
        <f t="shared" si="12"/>
        <v>26.5813616813256</v>
      </c>
      <c r="N39" s="18">
        <v>2808</v>
      </c>
      <c r="O39" s="23">
        <v>2.64</v>
      </c>
      <c r="P39" s="18">
        <v>7427</v>
      </c>
      <c r="Q39" s="18">
        <v>327</v>
      </c>
      <c r="R39" s="18">
        <v>140</v>
      </c>
      <c r="S39" s="18">
        <v>265</v>
      </c>
      <c r="T39" s="18">
        <v>295</v>
      </c>
      <c r="U39" s="18">
        <v>122</v>
      </c>
      <c r="V39" s="18">
        <v>233</v>
      </c>
      <c r="W39" s="18">
        <v>113</v>
      </c>
      <c r="X39" s="18">
        <v>93</v>
      </c>
      <c r="Y39" s="18">
        <v>154</v>
      </c>
      <c r="Z39" s="18">
        <v>163</v>
      </c>
      <c r="AA39" s="18">
        <v>272</v>
      </c>
      <c r="AB39" s="18">
        <v>371</v>
      </c>
      <c r="AC39" s="18">
        <v>111</v>
      </c>
      <c r="AD39" s="18">
        <v>58</v>
      </c>
      <c r="AE39" s="18">
        <v>63</v>
      </c>
      <c r="AF39" s="18">
        <v>28</v>
      </c>
      <c r="AG39" s="20">
        <f t="shared" si="35"/>
        <v>26.068376068376072</v>
      </c>
      <c r="AH39" s="20">
        <f t="shared" si="36"/>
        <v>14.850427350427351</v>
      </c>
      <c r="AI39" s="20">
        <f t="shared" si="37"/>
        <v>21.118233618233617</v>
      </c>
      <c r="AJ39" s="20">
        <f t="shared" si="38"/>
        <v>5.8048433048433044</v>
      </c>
      <c r="AK39" s="20">
        <f t="shared" si="39"/>
        <v>32.158119658119659</v>
      </c>
      <c r="AL39" s="38">
        <v>19696</v>
      </c>
      <c r="AM39" s="38">
        <v>36279</v>
      </c>
      <c r="AN39" s="20">
        <f t="shared" si="40"/>
        <v>56.552706552706553</v>
      </c>
      <c r="AO39" s="18">
        <v>2808</v>
      </c>
      <c r="AP39" s="18">
        <v>1165</v>
      </c>
      <c r="AQ39" s="18">
        <v>2355</v>
      </c>
      <c r="AR39" s="18">
        <v>453</v>
      </c>
      <c r="AS39" s="18">
        <v>259</v>
      </c>
      <c r="AT39" s="18">
        <v>97</v>
      </c>
      <c r="AU39" s="18">
        <v>250</v>
      </c>
      <c r="AV39" s="18">
        <v>415</v>
      </c>
      <c r="AW39" s="18">
        <v>113</v>
      </c>
      <c r="AX39" s="18">
        <v>88</v>
      </c>
      <c r="AY39" s="18">
        <v>270</v>
      </c>
      <c r="AZ39" s="18">
        <v>88</v>
      </c>
      <c r="BA39" s="18">
        <v>2</v>
      </c>
      <c r="BB39" s="18">
        <v>392</v>
      </c>
      <c r="BC39" s="18">
        <v>43</v>
      </c>
      <c r="BD39" s="18">
        <v>0</v>
      </c>
      <c r="BE39" s="18">
        <v>567</v>
      </c>
      <c r="BF39" s="18">
        <v>52</v>
      </c>
      <c r="BG39" s="18">
        <v>0</v>
      </c>
      <c r="BH39" s="20">
        <f t="shared" si="41"/>
        <v>12.108262108262108</v>
      </c>
      <c r="BI39" s="18">
        <v>5</v>
      </c>
      <c r="BJ39" s="18">
        <v>4.5999999999999996</v>
      </c>
      <c r="BK39" s="18">
        <v>6.5</v>
      </c>
      <c r="BL39" s="18">
        <v>5.0999999999999996</v>
      </c>
      <c r="BM39" s="18">
        <v>4.2</v>
      </c>
      <c r="BN39" s="18">
        <v>4.8</v>
      </c>
      <c r="BO39" s="18">
        <v>5.0999999999999996</v>
      </c>
      <c r="BP39" s="18">
        <v>4.3</v>
      </c>
      <c r="BQ39" s="18">
        <v>7.2</v>
      </c>
      <c r="BR39" s="18">
        <v>6.6</v>
      </c>
      <c r="BS39" s="18">
        <v>7.8</v>
      </c>
      <c r="BT39" s="18">
        <v>8.1999999999999993</v>
      </c>
      <c r="BU39" s="18">
        <v>8.3000000000000007</v>
      </c>
      <c r="BV39" s="18">
        <v>7.2</v>
      </c>
      <c r="BW39" s="18">
        <v>6</v>
      </c>
      <c r="BX39" s="18">
        <v>3.4</v>
      </c>
      <c r="BY39" s="18">
        <v>1.9</v>
      </c>
      <c r="BZ39" s="18">
        <v>3.7</v>
      </c>
      <c r="CA39" s="18">
        <f t="shared" si="42"/>
        <v>16.100000000000001</v>
      </c>
      <c r="CB39" s="18">
        <f t="shared" si="43"/>
        <v>61.599999999999994</v>
      </c>
      <c r="CC39" s="18">
        <f t="shared" si="44"/>
        <v>22.199999999999996</v>
      </c>
    </row>
    <row r="40" spans="1:81" s="26" customFormat="1" x14ac:dyDescent="0.25">
      <c r="A40" s="25" t="s">
        <v>1852</v>
      </c>
      <c r="B40" s="26" t="s">
        <v>1853</v>
      </c>
      <c r="C40" s="27" t="s">
        <v>1854</v>
      </c>
      <c r="D40" s="26" t="s">
        <v>833</v>
      </c>
      <c r="E40" s="28" t="s">
        <v>834</v>
      </c>
      <c r="F40" s="28" t="s">
        <v>542</v>
      </c>
      <c r="G40" s="28" t="s">
        <v>1855</v>
      </c>
      <c r="H40" s="28" t="s">
        <v>1856</v>
      </c>
      <c r="I40" s="27" t="s">
        <v>2111</v>
      </c>
      <c r="J40" s="27" t="s">
        <v>2111</v>
      </c>
      <c r="K40" s="34">
        <v>342.98739680840686</v>
      </c>
      <c r="L40" s="27">
        <f>L42-L41</f>
        <v>8248</v>
      </c>
      <c r="M40" s="29">
        <f t="shared" si="12"/>
        <v>24.047530832765094</v>
      </c>
      <c r="N40" s="27">
        <f>N42-N41</f>
        <v>3112</v>
      </c>
      <c r="O40" s="29">
        <f>P40/N40</f>
        <v>2.6323907455012852</v>
      </c>
      <c r="P40" s="27">
        <f>P42-P41</f>
        <v>8192</v>
      </c>
      <c r="Q40" s="27">
        <f t="shared" ref="Q40:AF40" si="47">Q42-Q41</f>
        <v>347</v>
      </c>
      <c r="R40" s="27">
        <f t="shared" si="47"/>
        <v>323</v>
      </c>
      <c r="S40" s="27">
        <f t="shared" si="47"/>
        <v>293</v>
      </c>
      <c r="T40" s="27">
        <f t="shared" si="47"/>
        <v>230</v>
      </c>
      <c r="U40" s="27">
        <f t="shared" si="47"/>
        <v>210</v>
      </c>
      <c r="V40" s="27">
        <f t="shared" si="47"/>
        <v>160</v>
      </c>
      <c r="W40" s="27">
        <f t="shared" si="47"/>
        <v>233</v>
      </c>
      <c r="X40" s="27">
        <f t="shared" si="47"/>
        <v>178</v>
      </c>
      <c r="Y40" s="27">
        <f t="shared" si="47"/>
        <v>166</v>
      </c>
      <c r="Z40" s="27">
        <f t="shared" si="47"/>
        <v>233</v>
      </c>
      <c r="AA40" s="27">
        <f t="shared" si="47"/>
        <v>283</v>
      </c>
      <c r="AB40" s="27">
        <f t="shared" si="47"/>
        <v>284</v>
      </c>
      <c r="AC40" s="27">
        <f t="shared" si="47"/>
        <v>89</v>
      </c>
      <c r="AD40" s="27">
        <f t="shared" si="47"/>
        <v>61</v>
      </c>
      <c r="AE40" s="27">
        <f t="shared" si="47"/>
        <v>12</v>
      </c>
      <c r="AF40" s="27">
        <f t="shared" si="47"/>
        <v>10</v>
      </c>
      <c r="AG40" s="30">
        <f t="shared" si="35"/>
        <v>30.944730077120823</v>
      </c>
      <c r="AH40" s="30">
        <f t="shared" si="36"/>
        <v>14.138817480719796</v>
      </c>
      <c r="AI40" s="30">
        <f t="shared" si="37"/>
        <v>23.682519280205653</v>
      </c>
      <c r="AJ40" s="30">
        <f t="shared" si="38"/>
        <v>7.4871465295629829</v>
      </c>
      <c r="AK40" s="30">
        <f t="shared" si="39"/>
        <v>23.746786632390744</v>
      </c>
      <c r="AL40" s="40">
        <v>16229</v>
      </c>
      <c r="AM40" s="40">
        <v>34242</v>
      </c>
      <c r="AN40" s="30">
        <f t="shared" si="40"/>
        <v>63.431876606683801</v>
      </c>
      <c r="AO40" s="27">
        <f>AO42-AO41</f>
        <v>3112</v>
      </c>
      <c r="AP40" s="27">
        <f t="shared" ref="AP40:BG40" si="48">AP42-AP41</f>
        <v>1163</v>
      </c>
      <c r="AQ40" s="27">
        <f t="shared" si="48"/>
        <v>2599</v>
      </c>
      <c r="AR40" s="27">
        <f t="shared" si="48"/>
        <v>513</v>
      </c>
      <c r="AS40" s="27">
        <f t="shared" si="48"/>
        <v>351</v>
      </c>
      <c r="AT40" s="27">
        <f t="shared" si="48"/>
        <v>82</v>
      </c>
      <c r="AU40" s="27">
        <f t="shared" si="48"/>
        <v>391</v>
      </c>
      <c r="AV40" s="27">
        <f t="shared" si="48"/>
        <v>402</v>
      </c>
      <c r="AW40" s="27">
        <f t="shared" si="48"/>
        <v>20</v>
      </c>
      <c r="AX40" s="27">
        <f t="shared" si="48"/>
        <v>118</v>
      </c>
      <c r="AY40" s="27">
        <f t="shared" si="48"/>
        <v>427</v>
      </c>
      <c r="AZ40" s="27">
        <f t="shared" si="48"/>
        <v>70</v>
      </c>
      <c r="BA40" s="27">
        <f t="shared" si="48"/>
        <v>9</v>
      </c>
      <c r="BB40" s="27">
        <f t="shared" si="48"/>
        <v>356</v>
      </c>
      <c r="BC40" s="27">
        <f t="shared" si="48"/>
        <v>130</v>
      </c>
      <c r="BD40" s="27">
        <f t="shared" si="48"/>
        <v>30</v>
      </c>
      <c r="BE40" s="27">
        <f t="shared" si="48"/>
        <v>444</v>
      </c>
      <c r="BF40" s="27">
        <f t="shared" si="48"/>
        <v>12</v>
      </c>
      <c r="BG40" s="27">
        <f t="shared" si="48"/>
        <v>0</v>
      </c>
      <c r="BH40" s="30">
        <f t="shared" si="41"/>
        <v>17.609254498714652</v>
      </c>
      <c r="BI40" s="27">
        <v>5.7</v>
      </c>
      <c r="BJ40" s="27">
        <v>6</v>
      </c>
      <c r="BK40" s="27">
        <v>6.8</v>
      </c>
      <c r="BL40" s="27">
        <v>6.4</v>
      </c>
      <c r="BM40" s="27">
        <v>5</v>
      </c>
      <c r="BN40" s="27">
        <v>4.4000000000000004</v>
      </c>
      <c r="BO40" s="27">
        <v>5</v>
      </c>
      <c r="BP40" s="27">
        <v>5</v>
      </c>
      <c r="BQ40" s="27">
        <v>7.5</v>
      </c>
      <c r="BR40" s="27">
        <v>6.4</v>
      </c>
      <c r="BS40" s="27">
        <v>7.6</v>
      </c>
      <c r="BT40" s="27">
        <v>9.1</v>
      </c>
      <c r="BU40" s="27">
        <v>6.2</v>
      </c>
      <c r="BV40" s="27">
        <v>7</v>
      </c>
      <c r="BW40" s="27">
        <v>4.2</v>
      </c>
      <c r="BX40" s="27">
        <v>3.5</v>
      </c>
      <c r="BY40" s="27">
        <v>2.6</v>
      </c>
      <c r="BZ40" s="27">
        <v>1.6</v>
      </c>
      <c r="CA40" s="27">
        <f t="shared" si="42"/>
        <v>18.5</v>
      </c>
      <c r="CB40" s="27">
        <f t="shared" si="43"/>
        <v>62.6</v>
      </c>
      <c r="CC40" s="27">
        <f t="shared" si="44"/>
        <v>18.900000000000002</v>
      </c>
    </row>
    <row r="41" spans="1:81" x14ac:dyDescent="0.25">
      <c r="A41" s="8" t="s">
        <v>830</v>
      </c>
      <c r="B41" t="s">
        <v>831</v>
      </c>
      <c r="C41" s="1" t="s">
        <v>832</v>
      </c>
      <c r="D41" t="s">
        <v>833</v>
      </c>
      <c r="E41" s="9" t="s">
        <v>834</v>
      </c>
      <c r="F41" s="9" t="s">
        <v>542</v>
      </c>
      <c r="G41" s="9" t="s">
        <v>835</v>
      </c>
      <c r="H41" s="9" t="s">
        <v>836</v>
      </c>
      <c r="I41" s="1">
        <v>5415676</v>
      </c>
      <c r="J41" s="1" t="s">
        <v>159</v>
      </c>
      <c r="K41" s="33">
        <v>0.61435526202115986</v>
      </c>
      <c r="L41" s="1">
        <v>653</v>
      </c>
      <c r="M41" s="42">
        <f t="shared" si="12"/>
        <v>1062.9029168753325</v>
      </c>
      <c r="N41" s="1">
        <v>253</v>
      </c>
      <c r="O41" s="22">
        <v>2.52</v>
      </c>
      <c r="P41" s="1">
        <v>638</v>
      </c>
      <c r="Q41" s="1">
        <v>65</v>
      </c>
      <c r="R41" s="1">
        <v>31</v>
      </c>
      <c r="S41" s="1">
        <v>22</v>
      </c>
      <c r="T41" s="1">
        <v>3</v>
      </c>
      <c r="U41" s="1">
        <v>21</v>
      </c>
      <c r="V41" s="1">
        <v>6</v>
      </c>
      <c r="W41" s="1">
        <v>8</v>
      </c>
      <c r="X41" s="1">
        <v>10</v>
      </c>
      <c r="Y41" s="1">
        <v>33</v>
      </c>
      <c r="Z41" s="1">
        <v>23</v>
      </c>
      <c r="AA41" s="1">
        <v>14</v>
      </c>
      <c r="AB41" s="1">
        <v>0</v>
      </c>
      <c r="AC41" s="1">
        <v>0</v>
      </c>
      <c r="AD41" s="1">
        <v>0</v>
      </c>
      <c r="AE41" s="1">
        <v>4</v>
      </c>
      <c r="AF41" s="1">
        <v>13</v>
      </c>
      <c r="AG41" s="6">
        <f t="shared" si="35"/>
        <v>46.640316205533601</v>
      </c>
      <c r="AH41" s="6">
        <f t="shared" si="36"/>
        <v>9.4861660079051369</v>
      </c>
      <c r="AI41" s="6">
        <f t="shared" si="37"/>
        <v>22.529644268774703</v>
      </c>
      <c r="AJ41" s="6">
        <f t="shared" si="38"/>
        <v>9.0909090909090917</v>
      </c>
      <c r="AK41" s="6">
        <f t="shared" si="39"/>
        <v>12.252964426877471</v>
      </c>
      <c r="AL41" s="39">
        <v>17372</v>
      </c>
      <c r="AM41" s="39">
        <v>28155</v>
      </c>
      <c r="AN41" s="6">
        <f t="shared" si="40"/>
        <v>65.612648221343875</v>
      </c>
      <c r="AO41" s="1">
        <v>253</v>
      </c>
      <c r="AP41" s="1">
        <v>102</v>
      </c>
      <c r="AQ41" s="1">
        <v>140</v>
      </c>
      <c r="AR41" s="1">
        <v>113</v>
      </c>
      <c r="AS41" s="1">
        <v>3</v>
      </c>
      <c r="AT41" s="1">
        <v>22</v>
      </c>
      <c r="AU41" s="1">
        <v>89</v>
      </c>
      <c r="AV41" s="1">
        <v>7</v>
      </c>
      <c r="AW41" s="1">
        <v>15</v>
      </c>
      <c r="AX41" s="1">
        <v>3</v>
      </c>
      <c r="AY41" s="1">
        <v>38</v>
      </c>
      <c r="AZ41" s="1">
        <v>10</v>
      </c>
      <c r="BA41" s="1">
        <v>0</v>
      </c>
      <c r="BB41" s="1">
        <v>31</v>
      </c>
      <c r="BC41" s="1">
        <v>4</v>
      </c>
      <c r="BD41" s="1">
        <v>0</v>
      </c>
      <c r="BE41" s="1">
        <v>17</v>
      </c>
      <c r="BF41" s="1">
        <v>0</v>
      </c>
      <c r="BG41" s="1">
        <v>0</v>
      </c>
      <c r="BH41" s="6">
        <f t="shared" si="41"/>
        <v>36.363636363636367</v>
      </c>
      <c r="BI41" s="1">
        <v>5.7</v>
      </c>
      <c r="BJ41" s="1">
        <v>9.1999999999999993</v>
      </c>
      <c r="BK41" s="1">
        <v>8.3000000000000007</v>
      </c>
      <c r="BL41" s="1">
        <v>4.5999999999999996</v>
      </c>
      <c r="BM41" s="1">
        <v>9.1999999999999993</v>
      </c>
      <c r="BN41" s="1">
        <v>8.4</v>
      </c>
      <c r="BO41" s="1">
        <v>2.6</v>
      </c>
      <c r="BP41" s="1">
        <v>3.4</v>
      </c>
      <c r="BQ41" s="1">
        <v>6.9</v>
      </c>
      <c r="BR41" s="1">
        <v>4.9000000000000004</v>
      </c>
      <c r="BS41" s="1">
        <v>5.0999999999999996</v>
      </c>
      <c r="BT41" s="1">
        <v>10.3</v>
      </c>
      <c r="BU41" s="1">
        <v>5.5</v>
      </c>
      <c r="BV41" s="1">
        <v>5.7</v>
      </c>
      <c r="BW41" s="1">
        <v>3.2</v>
      </c>
      <c r="BX41" s="1">
        <v>3.8</v>
      </c>
      <c r="BY41" s="1">
        <v>1.7</v>
      </c>
      <c r="BZ41" s="1">
        <v>1.7</v>
      </c>
      <c r="CA41" s="1">
        <f t="shared" si="42"/>
        <v>23.2</v>
      </c>
      <c r="CB41" s="1">
        <f t="shared" si="43"/>
        <v>60.900000000000006</v>
      </c>
      <c r="CC41" s="1">
        <f t="shared" si="44"/>
        <v>16.099999999999998</v>
      </c>
    </row>
    <row r="42" spans="1:81" s="19" customFormat="1" x14ac:dyDescent="0.25">
      <c r="A42" s="18" t="s">
        <v>18</v>
      </c>
      <c r="B42" s="44" t="s">
        <v>2118</v>
      </c>
      <c r="I42" s="18">
        <v>54015</v>
      </c>
      <c r="J42" s="18" t="s">
        <v>17</v>
      </c>
      <c r="K42" s="35">
        <f>SUM(K40:K41)</f>
        <v>343.60175207042801</v>
      </c>
      <c r="L42" s="18">
        <v>8901</v>
      </c>
      <c r="M42" s="23">
        <f t="shared" si="12"/>
        <v>25.904990141539102</v>
      </c>
      <c r="N42" s="18">
        <v>3365</v>
      </c>
      <c r="O42" s="23">
        <v>2.62</v>
      </c>
      <c r="P42" s="18">
        <v>8830</v>
      </c>
      <c r="Q42" s="18">
        <v>412</v>
      </c>
      <c r="R42" s="18">
        <v>354</v>
      </c>
      <c r="S42" s="18">
        <v>315</v>
      </c>
      <c r="T42" s="18">
        <v>233</v>
      </c>
      <c r="U42" s="18">
        <v>231</v>
      </c>
      <c r="V42" s="18">
        <v>166</v>
      </c>
      <c r="W42" s="18">
        <v>241</v>
      </c>
      <c r="X42" s="18">
        <v>188</v>
      </c>
      <c r="Y42" s="18">
        <v>199</v>
      </c>
      <c r="Z42" s="18">
        <v>256</v>
      </c>
      <c r="AA42" s="18">
        <v>297</v>
      </c>
      <c r="AB42" s="18">
        <v>284</v>
      </c>
      <c r="AC42" s="18">
        <v>89</v>
      </c>
      <c r="AD42" s="18">
        <v>61</v>
      </c>
      <c r="AE42" s="18">
        <v>16</v>
      </c>
      <c r="AF42" s="18">
        <v>23</v>
      </c>
      <c r="AG42" s="20">
        <f t="shared" si="35"/>
        <v>32.12481426448737</v>
      </c>
      <c r="AH42" s="20">
        <f t="shared" si="36"/>
        <v>13.789004457652304</v>
      </c>
      <c r="AI42" s="20">
        <f t="shared" si="37"/>
        <v>23.595839524517086</v>
      </c>
      <c r="AJ42" s="20">
        <f t="shared" si="38"/>
        <v>7.6077265973254082</v>
      </c>
      <c r="AK42" s="20">
        <f t="shared" si="39"/>
        <v>22.882615156017831</v>
      </c>
      <c r="AL42" s="38">
        <v>16229</v>
      </c>
      <c r="AM42" s="38">
        <v>34242</v>
      </c>
      <c r="AN42" s="20">
        <f t="shared" si="40"/>
        <v>63.595839524517082</v>
      </c>
      <c r="AO42" s="18">
        <v>3365</v>
      </c>
      <c r="AP42" s="18">
        <v>1265</v>
      </c>
      <c r="AQ42" s="18">
        <v>2739</v>
      </c>
      <c r="AR42" s="18">
        <v>626</v>
      </c>
      <c r="AS42" s="18">
        <v>354</v>
      </c>
      <c r="AT42" s="18">
        <v>104</v>
      </c>
      <c r="AU42" s="18">
        <v>480</v>
      </c>
      <c r="AV42" s="18">
        <v>409</v>
      </c>
      <c r="AW42" s="18">
        <v>35</v>
      </c>
      <c r="AX42" s="18">
        <v>121</v>
      </c>
      <c r="AY42" s="18">
        <v>465</v>
      </c>
      <c r="AZ42" s="18">
        <v>80</v>
      </c>
      <c r="BA42" s="18">
        <v>9</v>
      </c>
      <c r="BB42" s="18">
        <v>387</v>
      </c>
      <c r="BC42" s="18">
        <v>134</v>
      </c>
      <c r="BD42" s="18">
        <v>30</v>
      </c>
      <c r="BE42" s="18">
        <v>461</v>
      </c>
      <c r="BF42" s="18">
        <v>12</v>
      </c>
      <c r="BG42" s="18">
        <v>0</v>
      </c>
      <c r="BH42" s="20">
        <f t="shared" si="41"/>
        <v>19.019316493313521</v>
      </c>
      <c r="BI42" s="18">
        <v>5.7</v>
      </c>
      <c r="BJ42" s="18">
        <v>6</v>
      </c>
      <c r="BK42" s="18">
        <v>6.8</v>
      </c>
      <c r="BL42" s="18">
        <v>6.4</v>
      </c>
      <c r="BM42" s="18">
        <v>5</v>
      </c>
      <c r="BN42" s="18">
        <v>4.4000000000000004</v>
      </c>
      <c r="BO42" s="18">
        <v>5</v>
      </c>
      <c r="BP42" s="18">
        <v>5</v>
      </c>
      <c r="BQ42" s="18">
        <v>7.5</v>
      </c>
      <c r="BR42" s="18">
        <v>6.4</v>
      </c>
      <c r="BS42" s="18">
        <v>7.6</v>
      </c>
      <c r="BT42" s="18">
        <v>9.1</v>
      </c>
      <c r="BU42" s="18">
        <v>6.2</v>
      </c>
      <c r="BV42" s="18">
        <v>7</v>
      </c>
      <c r="BW42" s="18">
        <v>4.2</v>
      </c>
      <c r="BX42" s="18">
        <v>3.5</v>
      </c>
      <c r="BY42" s="18">
        <v>2.6</v>
      </c>
      <c r="BZ42" s="18">
        <v>1.6</v>
      </c>
      <c r="CA42" s="18">
        <f t="shared" si="42"/>
        <v>18.5</v>
      </c>
      <c r="CB42" s="18">
        <f t="shared" si="43"/>
        <v>62.6</v>
      </c>
      <c r="CC42" s="18">
        <f t="shared" si="44"/>
        <v>18.900000000000002</v>
      </c>
    </row>
    <row r="43" spans="1:81" s="26" customFormat="1" x14ac:dyDescent="0.25">
      <c r="A43" s="25" t="s">
        <v>1857</v>
      </c>
      <c r="B43" s="26" t="s">
        <v>1858</v>
      </c>
      <c r="C43" s="27" t="s">
        <v>1859</v>
      </c>
      <c r="D43" s="26" t="s">
        <v>1767</v>
      </c>
      <c r="E43" s="28" t="s">
        <v>1768</v>
      </c>
      <c r="F43" s="28" t="s">
        <v>542</v>
      </c>
      <c r="G43" s="28" t="s">
        <v>1860</v>
      </c>
      <c r="H43" s="28" t="s">
        <v>1861</v>
      </c>
      <c r="I43" s="27" t="s">
        <v>2111</v>
      </c>
      <c r="J43" s="27" t="s">
        <v>2111</v>
      </c>
      <c r="K43" s="34">
        <v>319.80611426508415</v>
      </c>
      <c r="L43" s="27">
        <f>L45-L44</f>
        <v>7591</v>
      </c>
      <c r="M43" s="29">
        <f t="shared" si="12"/>
        <v>23.736256629877609</v>
      </c>
      <c r="N43" s="27">
        <f>N45-N44</f>
        <v>2340</v>
      </c>
      <c r="O43" s="29">
        <f>P43/N43</f>
        <v>2.970940170940171</v>
      </c>
      <c r="P43" s="27">
        <f>P45-P44</f>
        <v>6952</v>
      </c>
      <c r="Q43" s="27">
        <f t="shared" ref="Q43:AF43" si="49">Q45-Q44</f>
        <v>142</v>
      </c>
      <c r="R43" s="27">
        <f t="shared" si="49"/>
        <v>162</v>
      </c>
      <c r="S43" s="27">
        <f t="shared" si="49"/>
        <v>104</v>
      </c>
      <c r="T43" s="27">
        <f t="shared" si="49"/>
        <v>135</v>
      </c>
      <c r="U43" s="27">
        <f t="shared" si="49"/>
        <v>112</v>
      </c>
      <c r="V43" s="27">
        <f t="shared" si="49"/>
        <v>185</v>
      </c>
      <c r="W43" s="27">
        <f t="shared" si="49"/>
        <v>194</v>
      </c>
      <c r="X43" s="27">
        <f t="shared" si="49"/>
        <v>124</v>
      </c>
      <c r="Y43" s="27">
        <f t="shared" si="49"/>
        <v>89</v>
      </c>
      <c r="Z43" s="27">
        <f t="shared" si="49"/>
        <v>179</v>
      </c>
      <c r="AA43" s="27">
        <f t="shared" si="49"/>
        <v>246</v>
      </c>
      <c r="AB43" s="27">
        <f t="shared" si="49"/>
        <v>297</v>
      </c>
      <c r="AC43" s="27">
        <f t="shared" si="49"/>
        <v>203</v>
      </c>
      <c r="AD43" s="27">
        <f t="shared" si="49"/>
        <v>85</v>
      </c>
      <c r="AE43" s="27">
        <f t="shared" si="49"/>
        <v>63</v>
      </c>
      <c r="AF43" s="27">
        <f t="shared" si="49"/>
        <v>20</v>
      </c>
      <c r="AG43" s="30">
        <f t="shared" si="35"/>
        <v>17.435897435897434</v>
      </c>
      <c r="AH43" s="30">
        <f t="shared" si="36"/>
        <v>10.555555555555555</v>
      </c>
      <c r="AI43" s="30">
        <f t="shared" si="37"/>
        <v>25.299145299145298</v>
      </c>
      <c r="AJ43" s="30">
        <f t="shared" si="38"/>
        <v>7.6495726495726499</v>
      </c>
      <c r="AK43" s="30">
        <f t="shared" si="39"/>
        <v>39.059829059829063</v>
      </c>
      <c r="AL43" s="40">
        <v>21164</v>
      </c>
      <c r="AM43" s="40">
        <v>44437</v>
      </c>
      <c r="AN43" s="30">
        <f t="shared" si="40"/>
        <v>49.487179487179489</v>
      </c>
      <c r="AO43" s="27">
        <f>AO45-AO44</f>
        <v>2340</v>
      </c>
      <c r="AP43" s="27">
        <f t="shared" ref="AP43:BG43" si="50">AP45-AP44</f>
        <v>1121</v>
      </c>
      <c r="AQ43" s="27">
        <f t="shared" si="50"/>
        <v>2022</v>
      </c>
      <c r="AR43" s="27">
        <f t="shared" si="50"/>
        <v>318</v>
      </c>
      <c r="AS43" s="27">
        <f t="shared" si="50"/>
        <v>164</v>
      </c>
      <c r="AT43" s="27">
        <f t="shared" si="50"/>
        <v>61</v>
      </c>
      <c r="AU43" s="27">
        <f t="shared" si="50"/>
        <v>137</v>
      </c>
      <c r="AV43" s="27">
        <f t="shared" si="50"/>
        <v>198</v>
      </c>
      <c r="AW43" s="27">
        <f t="shared" si="50"/>
        <v>59</v>
      </c>
      <c r="AX43" s="27">
        <f t="shared" si="50"/>
        <v>133</v>
      </c>
      <c r="AY43" s="27">
        <f t="shared" si="50"/>
        <v>319</v>
      </c>
      <c r="AZ43" s="27">
        <f t="shared" si="50"/>
        <v>9</v>
      </c>
      <c r="BA43" s="27">
        <f t="shared" si="50"/>
        <v>12</v>
      </c>
      <c r="BB43" s="27">
        <f t="shared" si="50"/>
        <v>330</v>
      </c>
      <c r="BC43" s="27">
        <f t="shared" si="50"/>
        <v>72</v>
      </c>
      <c r="BD43" s="27">
        <f t="shared" si="50"/>
        <v>0</v>
      </c>
      <c r="BE43" s="27">
        <f t="shared" si="50"/>
        <v>586</v>
      </c>
      <c r="BF43" s="27">
        <f t="shared" si="50"/>
        <v>24</v>
      </c>
      <c r="BG43" s="27">
        <f t="shared" si="50"/>
        <v>0</v>
      </c>
      <c r="BH43" s="30">
        <f t="shared" si="41"/>
        <v>12.051282051282051</v>
      </c>
      <c r="BI43" s="27">
        <v>4</v>
      </c>
      <c r="BJ43" s="27">
        <v>5.5</v>
      </c>
      <c r="BK43" s="27">
        <v>3.9</v>
      </c>
      <c r="BL43" s="27">
        <v>6.7</v>
      </c>
      <c r="BM43" s="27">
        <v>7</v>
      </c>
      <c r="BN43" s="27">
        <v>5.0999999999999996</v>
      </c>
      <c r="BO43" s="27">
        <v>5.6</v>
      </c>
      <c r="BP43" s="27">
        <v>6.1</v>
      </c>
      <c r="BQ43" s="27">
        <v>6.3</v>
      </c>
      <c r="BR43" s="27">
        <v>7.7</v>
      </c>
      <c r="BS43" s="27">
        <v>7.7</v>
      </c>
      <c r="BT43" s="27">
        <v>5.5</v>
      </c>
      <c r="BU43" s="27">
        <v>9.3000000000000007</v>
      </c>
      <c r="BV43" s="27">
        <v>7.6</v>
      </c>
      <c r="BW43" s="27">
        <v>4.4000000000000004</v>
      </c>
      <c r="BX43" s="27">
        <v>3</v>
      </c>
      <c r="BY43" s="27">
        <v>3</v>
      </c>
      <c r="BZ43" s="27">
        <v>1.4</v>
      </c>
      <c r="CA43" s="27">
        <f t="shared" si="42"/>
        <v>13.4</v>
      </c>
      <c r="CB43" s="27">
        <f t="shared" si="43"/>
        <v>67</v>
      </c>
      <c r="CC43" s="27">
        <f t="shared" si="44"/>
        <v>19.399999999999999</v>
      </c>
    </row>
    <row r="44" spans="1:81" x14ac:dyDescent="0.25">
      <c r="A44" s="8" t="s">
        <v>1764</v>
      </c>
      <c r="B44" t="s">
        <v>1765</v>
      </c>
      <c r="C44" s="1" t="s">
        <v>1766</v>
      </c>
      <c r="D44" t="s">
        <v>1767</v>
      </c>
      <c r="E44" s="9" t="s">
        <v>1768</v>
      </c>
      <c r="F44" s="9" t="s">
        <v>542</v>
      </c>
      <c r="G44" s="9" t="s">
        <v>1769</v>
      </c>
      <c r="H44" s="9" t="s">
        <v>1770</v>
      </c>
      <c r="I44" s="1">
        <v>5486116</v>
      </c>
      <c r="J44" s="1" t="s">
        <v>334</v>
      </c>
      <c r="K44" s="33">
        <v>0.37511695623768293</v>
      </c>
      <c r="L44" s="1">
        <v>979</v>
      </c>
      <c r="M44" s="42">
        <f t="shared" si="12"/>
        <v>2609.852697193679</v>
      </c>
      <c r="N44" s="1">
        <v>322</v>
      </c>
      <c r="O44" s="22">
        <v>3.04</v>
      </c>
      <c r="P44" s="1">
        <v>979</v>
      </c>
      <c r="Q44" s="1">
        <v>51</v>
      </c>
      <c r="R44" s="1">
        <v>18</v>
      </c>
      <c r="S44" s="1">
        <v>30</v>
      </c>
      <c r="T44" s="1">
        <v>15</v>
      </c>
      <c r="U44" s="1">
        <v>21</v>
      </c>
      <c r="V44" s="1">
        <v>19</v>
      </c>
      <c r="W44" s="1">
        <v>14</v>
      </c>
      <c r="X44" s="1">
        <v>21</v>
      </c>
      <c r="Y44" s="1">
        <v>9</v>
      </c>
      <c r="Z44" s="1">
        <v>22</v>
      </c>
      <c r="AA44" s="1">
        <v>57</v>
      </c>
      <c r="AB44" s="1">
        <v>33</v>
      </c>
      <c r="AC44" s="1">
        <v>5</v>
      </c>
      <c r="AD44" s="1">
        <v>0</v>
      </c>
      <c r="AE44" s="1">
        <v>2</v>
      </c>
      <c r="AF44" s="1">
        <v>5</v>
      </c>
      <c r="AG44" s="6">
        <f t="shared" si="35"/>
        <v>30.745341614906835</v>
      </c>
      <c r="AH44" s="6">
        <f t="shared" si="36"/>
        <v>11.180124223602485</v>
      </c>
      <c r="AI44" s="6">
        <f t="shared" si="37"/>
        <v>19.565217391304348</v>
      </c>
      <c r="AJ44" s="6">
        <f t="shared" si="38"/>
        <v>6.8322981366459627</v>
      </c>
      <c r="AK44" s="6">
        <f t="shared" si="39"/>
        <v>31.677018633540371</v>
      </c>
      <c r="AL44" s="39">
        <v>17985</v>
      </c>
      <c r="AM44" s="39">
        <v>38250</v>
      </c>
      <c r="AN44" s="6">
        <f t="shared" si="40"/>
        <v>58.695652173913047</v>
      </c>
      <c r="AO44" s="1">
        <v>322</v>
      </c>
      <c r="AP44" s="1">
        <v>147</v>
      </c>
      <c r="AQ44" s="1">
        <v>215</v>
      </c>
      <c r="AR44" s="1">
        <v>107</v>
      </c>
      <c r="AS44" s="1">
        <v>21</v>
      </c>
      <c r="AT44" s="1">
        <v>13</v>
      </c>
      <c r="AU44" s="1">
        <v>43</v>
      </c>
      <c r="AV44" s="1">
        <v>23</v>
      </c>
      <c r="AW44" s="1">
        <v>7</v>
      </c>
      <c r="AX44" s="1">
        <v>25</v>
      </c>
      <c r="AY44" s="1">
        <v>39</v>
      </c>
      <c r="AZ44" s="1">
        <v>2</v>
      </c>
      <c r="BA44" s="1">
        <v>3</v>
      </c>
      <c r="BB44" s="1">
        <v>74</v>
      </c>
      <c r="BC44" s="1">
        <v>3</v>
      </c>
      <c r="BD44" s="1">
        <v>0</v>
      </c>
      <c r="BE44" s="1">
        <v>42</v>
      </c>
      <c r="BF44" s="1">
        <v>3</v>
      </c>
      <c r="BG44" s="1">
        <v>0</v>
      </c>
      <c r="BH44" s="6">
        <f t="shared" si="41"/>
        <v>22.049689440993788</v>
      </c>
      <c r="BI44" s="1">
        <v>3.8</v>
      </c>
      <c r="BJ44" s="1">
        <v>6.4</v>
      </c>
      <c r="BK44" s="1">
        <v>5.5</v>
      </c>
      <c r="BL44" s="1">
        <v>6.1</v>
      </c>
      <c r="BM44" s="1">
        <v>6.5</v>
      </c>
      <c r="BN44" s="1">
        <v>6.6</v>
      </c>
      <c r="BO44" s="1">
        <v>11.2</v>
      </c>
      <c r="BP44" s="1">
        <v>9.1</v>
      </c>
      <c r="BQ44" s="1">
        <v>5</v>
      </c>
      <c r="BR44" s="1">
        <v>7.2</v>
      </c>
      <c r="BS44" s="1">
        <v>5.7</v>
      </c>
      <c r="BT44" s="1">
        <v>3.9</v>
      </c>
      <c r="BU44" s="1">
        <v>5.4</v>
      </c>
      <c r="BV44" s="1">
        <v>4.0999999999999996</v>
      </c>
      <c r="BW44" s="1">
        <v>3.9</v>
      </c>
      <c r="BX44" s="1">
        <v>2.1</v>
      </c>
      <c r="BY44" s="1">
        <v>3.8</v>
      </c>
      <c r="BZ44" s="1">
        <v>3.6</v>
      </c>
      <c r="CA44" s="1">
        <f t="shared" si="42"/>
        <v>15.7</v>
      </c>
      <c r="CB44" s="1">
        <f t="shared" si="43"/>
        <v>66.7</v>
      </c>
      <c r="CC44" s="1">
        <f t="shared" si="44"/>
        <v>17.5</v>
      </c>
    </row>
    <row r="45" spans="1:81" s="19" customFormat="1" x14ac:dyDescent="0.25">
      <c r="A45" s="18" t="s">
        <v>20</v>
      </c>
      <c r="B45" s="44" t="s">
        <v>2118</v>
      </c>
      <c r="I45" s="18">
        <v>54017</v>
      </c>
      <c r="J45" s="18" t="s">
        <v>19</v>
      </c>
      <c r="K45" s="35">
        <f>SUM(K43:K44)</f>
        <v>320.18123122132181</v>
      </c>
      <c r="L45" s="18">
        <v>8570</v>
      </c>
      <c r="M45" s="23">
        <f t="shared" si="12"/>
        <v>26.766091089443279</v>
      </c>
      <c r="N45" s="18">
        <v>2662</v>
      </c>
      <c r="O45" s="23">
        <v>2.98</v>
      </c>
      <c r="P45" s="18">
        <v>7931</v>
      </c>
      <c r="Q45" s="18">
        <v>193</v>
      </c>
      <c r="R45" s="18">
        <v>180</v>
      </c>
      <c r="S45" s="18">
        <v>134</v>
      </c>
      <c r="T45" s="18">
        <v>150</v>
      </c>
      <c r="U45" s="18">
        <v>133</v>
      </c>
      <c r="V45" s="18">
        <v>204</v>
      </c>
      <c r="W45" s="18">
        <v>208</v>
      </c>
      <c r="X45" s="18">
        <v>145</v>
      </c>
      <c r="Y45" s="18">
        <v>98</v>
      </c>
      <c r="Z45" s="18">
        <v>201</v>
      </c>
      <c r="AA45" s="18">
        <v>303</v>
      </c>
      <c r="AB45" s="18">
        <v>330</v>
      </c>
      <c r="AC45" s="18">
        <v>208</v>
      </c>
      <c r="AD45" s="18">
        <v>85</v>
      </c>
      <c r="AE45" s="18">
        <v>65</v>
      </c>
      <c r="AF45" s="18">
        <v>25</v>
      </c>
      <c r="AG45" s="20">
        <f t="shared" si="35"/>
        <v>19.045830202854997</v>
      </c>
      <c r="AH45" s="20">
        <f t="shared" si="36"/>
        <v>10.631104432757326</v>
      </c>
      <c r="AI45" s="20">
        <f t="shared" si="37"/>
        <v>24.605559729526671</v>
      </c>
      <c r="AJ45" s="20">
        <f t="shared" si="38"/>
        <v>7.5507137490608569</v>
      </c>
      <c r="AK45" s="20">
        <f t="shared" si="39"/>
        <v>38.166791885800151</v>
      </c>
      <c r="AL45" s="38">
        <v>21164</v>
      </c>
      <c r="AM45" s="38">
        <v>44437</v>
      </c>
      <c r="AN45" s="20">
        <f t="shared" si="40"/>
        <v>50.601051840721269</v>
      </c>
      <c r="AO45" s="18">
        <v>2662</v>
      </c>
      <c r="AP45" s="18">
        <v>1268</v>
      </c>
      <c r="AQ45" s="18">
        <v>2237</v>
      </c>
      <c r="AR45" s="18">
        <v>425</v>
      </c>
      <c r="AS45" s="18">
        <v>185</v>
      </c>
      <c r="AT45" s="18">
        <v>74</v>
      </c>
      <c r="AU45" s="18">
        <v>180</v>
      </c>
      <c r="AV45" s="18">
        <v>221</v>
      </c>
      <c r="AW45" s="18">
        <v>66</v>
      </c>
      <c r="AX45" s="18">
        <v>158</v>
      </c>
      <c r="AY45" s="18">
        <v>358</v>
      </c>
      <c r="AZ45" s="18">
        <v>11</v>
      </c>
      <c r="BA45" s="18">
        <v>15</v>
      </c>
      <c r="BB45" s="18">
        <v>404</v>
      </c>
      <c r="BC45" s="18">
        <v>75</v>
      </c>
      <c r="BD45" s="18">
        <v>0</v>
      </c>
      <c r="BE45" s="18">
        <v>628</v>
      </c>
      <c r="BF45" s="18">
        <v>27</v>
      </c>
      <c r="BG45" s="18">
        <v>0</v>
      </c>
      <c r="BH45" s="20">
        <f t="shared" si="41"/>
        <v>13.260706235912847</v>
      </c>
      <c r="BI45" s="18">
        <v>4</v>
      </c>
      <c r="BJ45" s="18">
        <v>5.5</v>
      </c>
      <c r="BK45" s="18">
        <v>3.9</v>
      </c>
      <c r="BL45" s="18">
        <v>6.7</v>
      </c>
      <c r="BM45" s="18">
        <v>7</v>
      </c>
      <c r="BN45" s="18">
        <v>5.0999999999999996</v>
      </c>
      <c r="BO45" s="18">
        <v>5.6</v>
      </c>
      <c r="BP45" s="18">
        <v>6.1</v>
      </c>
      <c r="BQ45" s="18">
        <v>6.3</v>
      </c>
      <c r="BR45" s="18">
        <v>7.7</v>
      </c>
      <c r="BS45" s="18">
        <v>7.7</v>
      </c>
      <c r="BT45" s="18">
        <v>5.5</v>
      </c>
      <c r="BU45" s="18">
        <v>9.3000000000000007</v>
      </c>
      <c r="BV45" s="18">
        <v>7.6</v>
      </c>
      <c r="BW45" s="18">
        <v>4.4000000000000004</v>
      </c>
      <c r="BX45" s="18">
        <v>3</v>
      </c>
      <c r="BY45" s="18">
        <v>3</v>
      </c>
      <c r="BZ45" s="18">
        <v>1.4</v>
      </c>
      <c r="CA45" s="18">
        <f t="shared" si="42"/>
        <v>13.4</v>
      </c>
      <c r="CB45" s="18">
        <f t="shared" si="43"/>
        <v>67</v>
      </c>
      <c r="CC45" s="18">
        <f t="shared" si="44"/>
        <v>19.399999999999999</v>
      </c>
    </row>
    <row r="46" spans="1:81" s="26" customFormat="1" x14ac:dyDescent="0.25">
      <c r="A46" s="25" t="s">
        <v>1862</v>
      </c>
      <c r="B46" s="26" t="s">
        <v>1863</v>
      </c>
      <c r="C46" s="27" t="s">
        <v>1864</v>
      </c>
      <c r="D46" s="26" t="s">
        <v>578</v>
      </c>
      <c r="E46" s="28" t="s">
        <v>579</v>
      </c>
      <c r="F46" s="28" t="s">
        <v>542</v>
      </c>
      <c r="G46" s="28" t="s">
        <v>1865</v>
      </c>
      <c r="H46" s="28" t="s">
        <v>1866</v>
      </c>
      <c r="I46" s="27" t="s">
        <v>2111</v>
      </c>
      <c r="J46" s="27" t="s">
        <v>2111</v>
      </c>
      <c r="K46" s="34">
        <v>645.80234122743434</v>
      </c>
      <c r="L46" s="27">
        <f>L57-L56-L55-L54-L53-L52-L51-L50-L49-L48-L47</f>
        <v>27205</v>
      </c>
      <c r="M46" s="29">
        <f t="shared" si="12"/>
        <v>42.125892495671714</v>
      </c>
      <c r="N46" s="27">
        <f>N57-N56-N55-N54-N53-N52-N51-N50-N49-N48-N47</f>
        <v>10523</v>
      </c>
      <c r="O46" s="29">
        <f>P46/N46</f>
        <v>2.4737242231302861</v>
      </c>
      <c r="P46" s="27">
        <f t="shared" ref="P46:AF46" si="51">P57-P56-P55-P54-P53-P52-P51-P50-P49-P48-P47</f>
        <v>26031</v>
      </c>
      <c r="Q46" s="27">
        <f t="shared" si="51"/>
        <v>870</v>
      </c>
      <c r="R46" s="27">
        <f t="shared" si="51"/>
        <v>727</v>
      </c>
      <c r="S46" s="27">
        <f t="shared" si="51"/>
        <v>675</v>
      </c>
      <c r="T46" s="27">
        <f t="shared" si="51"/>
        <v>815</v>
      </c>
      <c r="U46" s="27">
        <f t="shared" si="51"/>
        <v>676</v>
      </c>
      <c r="V46" s="27">
        <f t="shared" si="51"/>
        <v>551</v>
      </c>
      <c r="W46" s="27">
        <f t="shared" si="51"/>
        <v>798</v>
      </c>
      <c r="X46" s="27">
        <f t="shared" si="51"/>
        <v>646</v>
      </c>
      <c r="Y46" s="27">
        <f t="shared" si="51"/>
        <v>533</v>
      </c>
      <c r="Z46" s="27">
        <f t="shared" si="51"/>
        <v>1095</v>
      </c>
      <c r="AA46" s="27">
        <f t="shared" si="51"/>
        <v>840</v>
      </c>
      <c r="AB46" s="27">
        <f t="shared" si="51"/>
        <v>1012</v>
      </c>
      <c r="AC46" s="27">
        <f t="shared" si="51"/>
        <v>644</v>
      </c>
      <c r="AD46" s="27">
        <f t="shared" si="51"/>
        <v>328</v>
      </c>
      <c r="AE46" s="27">
        <f t="shared" si="51"/>
        <v>188</v>
      </c>
      <c r="AF46" s="27">
        <f t="shared" si="51"/>
        <v>125</v>
      </c>
      <c r="AG46" s="30">
        <f t="shared" si="35"/>
        <v>21.590801102347239</v>
      </c>
      <c r="AH46" s="30">
        <f t="shared" si="36"/>
        <v>14.168963223415377</v>
      </c>
      <c r="AI46" s="30">
        <f t="shared" si="37"/>
        <v>24.023567423738477</v>
      </c>
      <c r="AJ46" s="30">
        <f t="shared" si="38"/>
        <v>10.405777820013304</v>
      </c>
      <c r="AK46" s="30">
        <f t="shared" si="39"/>
        <v>29.810890430485603</v>
      </c>
      <c r="AL46" s="40">
        <v>20758</v>
      </c>
      <c r="AM46" s="40">
        <v>39297</v>
      </c>
      <c r="AN46" s="30">
        <f t="shared" si="40"/>
        <v>54.718236244416993</v>
      </c>
      <c r="AO46" s="27">
        <f t="shared" ref="AO46:BG46" si="52">AO57-AO56-AO55-AO54-AO53-AO52-AO51-AO50-AO49-AO48-AO47</f>
        <v>10523</v>
      </c>
      <c r="AP46" s="27">
        <f t="shared" si="52"/>
        <v>2615</v>
      </c>
      <c r="AQ46" s="27">
        <f t="shared" si="52"/>
        <v>9110</v>
      </c>
      <c r="AR46" s="27">
        <f t="shared" si="52"/>
        <v>1412</v>
      </c>
      <c r="AS46" s="27">
        <f t="shared" si="52"/>
        <v>542</v>
      </c>
      <c r="AT46" s="27">
        <f t="shared" si="52"/>
        <v>284</v>
      </c>
      <c r="AU46" s="27">
        <f t="shared" si="52"/>
        <v>1122</v>
      </c>
      <c r="AV46" s="27">
        <f t="shared" si="52"/>
        <v>1114</v>
      </c>
      <c r="AW46" s="27">
        <f t="shared" si="52"/>
        <v>461</v>
      </c>
      <c r="AX46" s="27">
        <f t="shared" si="52"/>
        <v>460</v>
      </c>
      <c r="AY46" s="27">
        <f t="shared" si="52"/>
        <v>1383</v>
      </c>
      <c r="AZ46" s="27">
        <f t="shared" si="52"/>
        <v>416</v>
      </c>
      <c r="BA46" s="27">
        <f t="shared" si="52"/>
        <v>137</v>
      </c>
      <c r="BB46" s="27">
        <f t="shared" si="52"/>
        <v>1723</v>
      </c>
      <c r="BC46" s="27">
        <f t="shared" si="52"/>
        <v>140</v>
      </c>
      <c r="BD46" s="27">
        <f t="shared" si="52"/>
        <v>42</v>
      </c>
      <c r="BE46" s="27">
        <f t="shared" si="52"/>
        <v>2108</v>
      </c>
      <c r="BF46" s="27">
        <f t="shared" si="52"/>
        <v>184</v>
      </c>
      <c r="BG46" s="27">
        <f t="shared" si="52"/>
        <v>0</v>
      </c>
      <c r="BH46" s="30">
        <f t="shared" si="41"/>
        <v>16.734771453007696</v>
      </c>
      <c r="BI46" s="27">
        <v>5.9</v>
      </c>
      <c r="BJ46" s="27">
        <v>5.6</v>
      </c>
      <c r="BK46" s="27">
        <v>5.9</v>
      </c>
      <c r="BL46" s="27">
        <v>5.6</v>
      </c>
      <c r="BM46" s="27">
        <v>5.2</v>
      </c>
      <c r="BN46" s="27">
        <v>5.9</v>
      </c>
      <c r="BO46" s="27">
        <v>5.5</v>
      </c>
      <c r="BP46" s="27">
        <v>6.4</v>
      </c>
      <c r="BQ46" s="27">
        <v>6.3</v>
      </c>
      <c r="BR46" s="27">
        <v>6.4</v>
      </c>
      <c r="BS46" s="27">
        <v>6.7</v>
      </c>
      <c r="BT46" s="27">
        <v>7.5</v>
      </c>
      <c r="BU46" s="27">
        <v>8.1999999999999993</v>
      </c>
      <c r="BV46" s="27">
        <v>7.4</v>
      </c>
      <c r="BW46" s="27">
        <v>3.8</v>
      </c>
      <c r="BX46" s="27">
        <v>2.9</v>
      </c>
      <c r="BY46" s="27">
        <v>2.5</v>
      </c>
      <c r="BZ46" s="27">
        <v>2.5</v>
      </c>
      <c r="CA46" s="27">
        <f t="shared" si="42"/>
        <v>17.399999999999999</v>
      </c>
      <c r="CB46" s="27">
        <f t="shared" si="43"/>
        <v>63.7</v>
      </c>
      <c r="CC46" s="27">
        <f t="shared" si="44"/>
        <v>19.100000000000001</v>
      </c>
    </row>
    <row r="47" spans="1:81" x14ac:dyDescent="0.25">
      <c r="A47" s="8" t="s">
        <v>575</v>
      </c>
      <c r="B47" t="s">
        <v>576</v>
      </c>
      <c r="C47" s="1" t="s">
        <v>577</v>
      </c>
      <c r="D47" t="s">
        <v>578</v>
      </c>
      <c r="E47" s="9" t="s">
        <v>579</v>
      </c>
      <c r="F47" s="9" t="s">
        <v>542</v>
      </c>
      <c r="G47" s="9" t="s">
        <v>580</v>
      </c>
      <c r="H47" s="9" t="s">
        <v>581</v>
      </c>
      <c r="I47" s="1">
        <v>5401996</v>
      </c>
      <c r="J47" s="1" t="s">
        <v>118</v>
      </c>
      <c r="K47" s="33">
        <v>1.6625905258673119</v>
      </c>
      <c r="L47" s="1">
        <v>1472</v>
      </c>
      <c r="M47" s="42">
        <f t="shared" si="12"/>
        <v>885.3653242322622</v>
      </c>
      <c r="N47" s="1">
        <v>569</v>
      </c>
      <c r="O47" s="22">
        <v>2.5499999999999998</v>
      </c>
      <c r="P47" s="1">
        <v>1450</v>
      </c>
      <c r="Q47" s="1">
        <v>43</v>
      </c>
      <c r="R47" s="1">
        <v>43</v>
      </c>
      <c r="S47" s="1">
        <v>21</v>
      </c>
      <c r="T47" s="1">
        <v>53</v>
      </c>
      <c r="U47" s="1">
        <v>69</v>
      </c>
      <c r="V47" s="1">
        <v>33</v>
      </c>
      <c r="W47" s="1">
        <v>47</v>
      </c>
      <c r="X47" s="1">
        <v>66</v>
      </c>
      <c r="Y47" s="1">
        <v>33</v>
      </c>
      <c r="Z47" s="1">
        <v>29</v>
      </c>
      <c r="AA47" s="1">
        <v>67</v>
      </c>
      <c r="AB47" s="1">
        <v>39</v>
      </c>
      <c r="AC47" s="1">
        <v>24</v>
      </c>
      <c r="AD47" s="1">
        <v>0</v>
      </c>
      <c r="AE47" s="1">
        <v>0</v>
      </c>
      <c r="AF47" s="1">
        <v>2</v>
      </c>
      <c r="AG47" s="6">
        <f t="shared" si="35"/>
        <v>18.804920913884008</v>
      </c>
      <c r="AH47" s="6">
        <f t="shared" si="36"/>
        <v>21.441124780316343</v>
      </c>
      <c r="AI47" s="6">
        <f t="shared" si="37"/>
        <v>31.458699472759228</v>
      </c>
      <c r="AJ47" s="6">
        <f t="shared" si="38"/>
        <v>5.0966608084358525</v>
      </c>
      <c r="AK47" s="6">
        <f t="shared" si="39"/>
        <v>23.198594024604567</v>
      </c>
      <c r="AL47" s="39">
        <v>17080</v>
      </c>
      <c r="AM47" s="39">
        <v>36815</v>
      </c>
      <c r="AN47" s="6">
        <f t="shared" si="40"/>
        <v>65.905096660808439</v>
      </c>
      <c r="AO47" s="1">
        <v>569</v>
      </c>
      <c r="AP47" s="1">
        <v>178</v>
      </c>
      <c r="AQ47" s="1">
        <v>449</v>
      </c>
      <c r="AR47" s="1">
        <v>120</v>
      </c>
      <c r="AS47" s="1">
        <v>15</v>
      </c>
      <c r="AT47" s="1">
        <v>22</v>
      </c>
      <c r="AU47" s="1">
        <v>57</v>
      </c>
      <c r="AV47" s="1">
        <v>52</v>
      </c>
      <c r="AW47" s="1">
        <v>52</v>
      </c>
      <c r="AX47" s="1">
        <v>46</v>
      </c>
      <c r="AY47" s="1">
        <v>102</v>
      </c>
      <c r="AZ47" s="1">
        <v>16</v>
      </c>
      <c r="BA47" s="1">
        <v>21</v>
      </c>
      <c r="BB47" s="1">
        <v>92</v>
      </c>
      <c r="BC47" s="1">
        <v>4</v>
      </c>
      <c r="BD47" s="1">
        <v>0</v>
      </c>
      <c r="BE47" s="1">
        <v>65</v>
      </c>
      <c r="BF47" s="1">
        <v>0</v>
      </c>
      <c r="BG47" s="1">
        <v>0</v>
      </c>
      <c r="BH47" s="6">
        <f t="shared" si="41"/>
        <v>21.79261862917399</v>
      </c>
      <c r="BI47" s="1">
        <v>7</v>
      </c>
      <c r="BJ47" s="1">
        <v>4</v>
      </c>
      <c r="BK47" s="1">
        <v>7.9</v>
      </c>
      <c r="BL47" s="1">
        <v>6.1</v>
      </c>
      <c r="BM47" s="1">
        <v>4.7</v>
      </c>
      <c r="BN47" s="1">
        <v>4.7</v>
      </c>
      <c r="BO47" s="1">
        <v>3.7</v>
      </c>
      <c r="BP47" s="1">
        <v>5.2</v>
      </c>
      <c r="BQ47" s="1">
        <v>9.4</v>
      </c>
      <c r="BR47" s="1">
        <v>5.0999999999999996</v>
      </c>
      <c r="BS47" s="1">
        <v>7.3</v>
      </c>
      <c r="BT47" s="1">
        <v>7.2</v>
      </c>
      <c r="BU47" s="1">
        <v>6</v>
      </c>
      <c r="BV47" s="1">
        <v>8.4</v>
      </c>
      <c r="BW47" s="1">
        <v>6.3</v>
      </c>
      <c r="BX47" s="1">
        <v>2.7</v>
      </c>
      <c r="BY47" s="1">
        <v>1</v>
      </c>
      <c r="BZ47" s="1">
        <v>3.3</v>
      </c>
      <c r="CA47" s="1">
        <f t="shared" si="42"/>
        <v>18.899999999999999</v>
      </c>
      <c r="CB47" s="1">
        <f t="shared" si="43"/>
        <v>59.4</v>
      </c>
      <c r="CC47" s="1">
        <f t="shared" si="44"/>
        <v>21.7</v>
      </c>
    </row>
    <row r="48" spans="1:81" x14ac:dyDescent="0.25">
      <c r="A48" s="8" t="s">
        <v>943</v>
      </c>
      <c r="B48" t="s">
        <v>944</v>
      </c>
      <c r="C48" s="1" t="s">
        <v>945</v>
      </c>
      <c r="D48" t="s">
        <v>578</v>
      </c>
      <c r="E48" s="9" t="s">
        <v>579</v>
      </c>
      <c r="F48" s="9" t="s">
        <v>542</v>
      </c>
      <c r="G48" s="9" t="s">
        <v>946</v>
      </c>
      <c r="H48" s="9" t="s">
        <v>947</v>
      </c>
      <c r="I48" s="1">
        <v>5427028</v>
      </c>
      <c r="J48" s="1" t="s">
        <v>179</v>
      </c>
      <c r="K48" s="33">
        <v>5.5801743854668189</v>
      </c>
      <c r="L48" s="1">
        <v>2844</v>
      </c>
      <c r="M48" s="42">
        <f t="shared" si="12"/>
        <v>509.6614914772203</v>
      </c>
      <c r="N48" s="1">
        <v>1166</v>
      </c>
      <c r="O48" s="22">
        <v>2.41</v>
      </c>
      <c r="P48" s="1">
        <v>2805</v>
      </c>
      <c r="Q48" s="1">
        <v>47</v>
      </c>
      <c r="R48" s="1">
        <v>187</v>
      </c>
      <c r="S48" s="1">
        <v>60</v>
      </c>
      <c r="T48" s="1">
        <v>71</v>
      </c>
      <c r="U48" s="1">
        <v>44</v>
      </c>
      <c r="V48" s="1">
        <v>60</v>
      </c>
      <c r="W48" s="1">
        <v>108</v>
      </c>
      <c r="X48" s="1">
        <v>123</v>
      </c>
      <c r="Y48" s="1">
        <v>61</v>
      </c>
      <c r="Z48" s="1">
        <v>92</v>
      </c>
      <c r="AA48" s="1">
        <v>58</v>
      </c>
      <c r="AB48" s="1">
        <v>83</v>
      </c>
      <c r="AC48" s="1">
        <v>12</v>
      </c>
      <c r="AD48" s="1">
        <v>42</v>
      </c>
      <c r="AE48" s="1">
        <v>62</v>
      </c>
      <c r="AF48" s="1">
        <v>56</v>
      </c>
      <c r="AG48" s="6">
        <f t="shared" si="35"/>
        <v>25.21440823327616</v>
      </c>
      <c r="AH48" s="6">
        <f t="shared" si="36"/>
        <v>9.8627787307032584</v>
      </c>
      <c r="AI48" s="6">
        <f t="shared" si="37"/>
        <v>30.188679245283019</v>
      </c>
      <c r="AJ48" s="6">
        <f t="shared" si="38"/>
        <v>7.8902229845626071</v>
      </c>
      <c r="AK48" s="6">
        <f t="shared" si="39"/>
        <v>26.843910806174957</v>
      </c>
      <c r="AL48" s="39">
        <v>25240</v>
      </c>
      <c r="AM48" s="39">
        <v>41154</v>
      </c>
      <c r="AN48" s="6">
        <f t="shared" si="40"/>
        <v>60.03430531732419</v>
      </c>
      <c r="AO48" s="1">
        <v>1166</v>
      </c>
      <c r="AP48" s="1">
        <v>73</v>
      </c>
      <c r="AQ48" s="1">
        <v>828</v>
      </c>
      <c r="AR48" s="1">
        <v>338</v>
      </c>
      <c r="AS48" s="1">
        <v>37</v>
      </c>
      <c r="AT48" s="1">
        <v>57</v>
      </c>
      <c r="AU48" s="1">
        <v>188</v>
      </c>
      <c r="AV48" s="1">
        <v>38</v>
      </c>
      <c r="AW48" s="1">
        <v>88</v>
      </c>
      <c r="AX48" s="1">
        <v>32</v>
      </c>
      <c r="AY48" s="1">
        <v>111</v>
      </c>
      <c r="AZ48" s="1">
        <v>71</v>
      </c>
      <c r="BA48" s="1">
        <v>13</v>
      </c>
      <c r="BB48" s="1">
        <v>142</v>
      </c>
      <c r="BC48" s="1">
        <v>8</v>
      </c>
      <c r="BD48" s="1">
        <v>0</v>
      </c>
      <c r="BE48" s="1">
        <v>249</v>
      </c>
      <c r="BF48" s="1">
        <v>6</v>
      </c>
      <c r="BG48" s="1">
        <v>0</v>
      </c>
      <c r="BH48" s="6">
        <f t="shared" si="41"/>
        <v>19.982847341337909</v>
      </c>
      <c r="BI48" s="1">
        <v>5.6</v>
      </c>
      <c r="BJ48" s="1">
        <v>4.7</v>
      </c>
      <c r="BK48" s="1">
        <v>9.9</v>
      </c>
      <c r="BL48" s="1">
        <v>4.0999999999999996</v>
      </c>
      <c r="BM48" s="1">
        <v>4.8</v>
      </c>
      <c r="BN48" s="1">
        <v>2.6</v>
      </c>
      <c r="BO48" s="1">
        <v>6.9</v>
      </c>
      <c r="BP48" s="1">
        <v>12.3</v>
      </c>
      <c r="BQ48" s="1">
        <v>5.8</v>
      </c>
      <c r="BR48" s="1">
        <v>4.9000000000000004</v>
      </c>
      <c r="BS48" s="1">
        <v>4</v>
      </c>
      <c r="BT48" s="1">
        <v>4.8</v>
      </c>
      <c r="BU48" s="1">
        <v>9.6999999999999993</v>
      </c>
      <c r="BV48" s="1">
        <v>8.9</v>
      </c>
      <c r="BW48" s="1">
        <v>4.3</v>
      </c>
      <c r="BX48" s="1">
        <v>2.9</v>
      </c>
      <c r="BY48" s="1">
        <v>1.8</v>
      </c>
      <c r="BZ48" s="1">
        <v>1.9</v>
      </c>
      <c r="CA48" s="1">
        <f t="shared" si="42"/>
        <v>20.200000000000003</v>
      </c>
      <c r="CB48" s="1">
        <f t="shared" si="43"/>
        <v>59.899999999999991</v>
      </c>
      <c r="CC48" s="1">
        <f t="shared" si="44"/>
        <v>19.799999999999997</v>
      </c>
    </row>
    <row r="49" spans="1:81" s="19" customFormat="1" x14ac:dyDescent="0.25">
      <c r="A49" s="8" t="s">
        <v>994</v>
      </c>
      <c r="B49" t="s">
        <v>995</v>
      </c>
      <c r="C49" s="1" t="s">
        <v>996</v>
      </c>
      <c r="D49" t="s">
        <v>578</v>
      </c>
      <c r="E49" s="9" t="s">
        <v>579</v>
      </c>
      <c r="F49" s="9" t="s">
        <v>542</v>
      </c>
      <c r="G49" s="9" t="s">
        <v>997</v>
      </c>
      <c r="H49" s="9" t="s">
        <v>998</v>
      </c>
      <c r="I49" s="1">
        <v>5430364</v>
      </c>
      <c r="J49" s="1" t="s">
        <v>188</v>
      </c>
      <c r="K49" s="33">
        <v>1.627237878215593</v>
      </c>
      <c r="L49" s="1">
        <v>726</v>
      </c>
      <c r="M49" s="42">
        <f t="shared" si="12"/>
        <v>446.15480607919585</v>
      </c>
      <c r="N49" s="1">
        <v>298</v>
      </c>
      <c r="O49" s="22">
        <v>2.44</v>
      </c>
      <c r="P49" s="1">
        <v>726</v>
      </c>
      <c r="Q49" s="1">
        <v>72</v>
      </c>
      <c r="R49" s="1">
        <v>6</v>
      </c>
      <c r="S49" s="1">
        <v>22</v>
      </c>
      <c r="T49" s="1">
        <v>24</v>
      </c>
      <c r="U49" s="1">
        <v>17</v>
      </c>
      <c r="V49" s="1">
        <v>24</v>
      </c>
      <c r="W49" s="1">
        <v>12</v>
      </c>
      <c r="X49" s="1">
        <v>15</v>
      </c>
      <c r="Y49" s="1">
        <v>20</v>
      </c>
      <c r="Z49" s="1">
        <v>54</v>
      </c>
      <c r="AA49" s="1">
        <v>7</v>
      </c>
      <c r="AB49" s="1">
        <v>13</v>
      </c>
      <c r="AC49" s="1">
        <v>12</v>
      </c>
      <c r="AD49" s="1">
        <v>0</v>
      </c>
      <c r="AE49" s="1">
        <v>0</v>
      </c>
      <c r="AF49" s="1">
        <v>0</v>
      </c>
      <c r="AG49" s="6">
        <f t="shared" si="35"/>
        <v>33.557046979865774</v>
      </c>
      <c r="AH49" s="6">
        <f t="shared" si="36"/>
        <v>13.758389261744966</v>
      </c>
      <c r="AI49" s="6">
        <f t="shared" si="37"/>
        <v>23.825503355704697</v>
      </c>
      <c r="AJ49" s="6">
        <f t="shared" si="38"/>
        <v>18.120805369127517</v>
      </c>
      <c r="AK49" s="6">
        <f t="shared" si="39"/>
        <v>10.738255033557047</v>
      </c>
      <c r="AL49" s="39">
        <v>14428</v>
      </c>
      <c r="AM49" s="39">
        <v>33333</v>
      </c>
      <c r="AN49" s="6">
        <f t="shared" si="40"/>
        <v>64.429530201342274</v>
      </c>
      <c r="AO49" s="1">
        <v>298</v>
      </c>
      <c r="AP49" s="1">
        <v>97</v>
      </c>
      <c r="AQ49" s="1">
        <v>129</v>
      </c>
      <c r="AR49" s="1">
        <v>169</v>
      </c>
      <c r="AS49" s="1">
        <v>3</v>
      </c>
      <c r="AT49" s="1">
        <v>9</v>
      </c>
      <c r="AU49" s="1">
        <v>63</v>
      </c>
      <c r="AV49" s="1">
        <v>20</v>
      </c>
      <c r="AW49" s="1">
        <v>21</v>
      </c>
      <c r="AX49" s="1">
        <v>24</v>
      </c>
      <c r="AY49" s="1">
        <v>39</v>
      </c>
      <c r="AZ49" s="1">
        <v>8</v>
      </c>
      <c r="BA49" s="1">
        <v>0</v>
      </c>
      <c r="BB49" s="1">
        <v>53</v>
      </c>
      <c r="BC49" s="1">
        <v>8</v>
      </c>
      <c r="BD49" s="1">
        <v>0</v>
      </c>
      <c r="BE49" s="1">
        <v>21</v>
      </c>
      <c r="BF49" s="1">
        <v>0</v>
      </c>
      <c r="BG49" s="1">
        <v>0</v>
      </c>
      <c r="BH49" s="6">
        <f t="shared" si="41"/>
        <v>29.194630872483224</v>
      </c>
      <c r="BI49" s="1">
        <v>14.3</v>
      </c>
      <c r="BJ49" s="1">
        <v>6.3</v>
      </c>
      <c r="BK49" s="1">
        <v>2.9</v>
      </c>
      <c r="BL49" s="1">
        <v>5.2</v>
      </c>
      <c r="BM49" s="1">
        <v>10.6</v>
      </c>
      <c r="BN49" s="1">
        <v>6.1</v>
      </c>
      <c r="BO49" s="1">
        <v>6.2</v>
      </c>
      <c r="BP49" s="1">
        <v>5.0999999999999996</v>
      </c>
      <c r="BQ49" s="1">
        <v>5.5</v>
      </c>
      <c r="BR49" s="1">
        <v>11.3</v>
      </c>
      <c r="BS49" s="1">
        <v>8.1</v>
      </c>
      <c r="BT49" s="1">
        <v>4</v>
      </c>
      <c r="BU49" s="1">
        <v>4.3</v>
      </c>
      <c r="BV49" s="1">
        <v>3.2</v>
      </c>
      <c r="BW49" s="1">
        <v>2.2999999999999998</v>
      </c>
      <c r="BX49" s="1">
        <v>2.5</v>
      </c>
      <c r="BY49" s="1">
        <v>0.8</v>
      </c>
      <c r="BZ49" s="1">
        <v>1.2</v>
      </c>
      <c r="CA49" s="1">
        <f t="shared" si="42"/>
        <v>23.5</v>
      </c>
      <c r="CB49" s="1">
        <f t="shared" si="43"/>
        <v>66.400000000000006</v>
      </c>
      <c r="CC49" s="1">
        <f t="shared" si="44"/>
        <v>10</v>
      </c>
    </row>
    <row r="50" spans="1:81" x14ac:dyDescent="0.25">
      <c r="A50" s="8" t="s">
        <v>1272</v>
      </c>
      <c r="B50" t="s">
        <v>1273</v>
      </c>
      <c r="C50" s="1" t="s">
        <v>1274</v>
      </c>
      <c r="D50" t="s">
        <v>578</v>
      </c>
      <c r="E50" s="9" t="s">
        <v>579</v>
      </c>
      <c r="F50" s="9" t="s">
        <v>542</v>
      </c>
      <c r="G50" s="9" t="s">
        <v>1275</v>
      </c>
      <c r="H50" s="9" t="s">
        <v>1276</v>
      </c>
      <c r="I50" s="1">
        <v>5452780</v>
      </c>
      <c r="J50" s="1" t="s">
        <v>240</v>
      </c>
      <c r="K50" s="33">
        <v>0.40584699649928635</v>
      </c>
      <c r="L50" s="1">
        <v>318</v>
      </c>
      <c r="M50" s="42">
        <f t="shared" si="12"/>
        <v>783.54651566470113</v>
      </c>
      <c r="N50" s="1">
        <v>135</v>
      </c>
      <c r="O50" s="22">
        <v>2.36</v>
      </c>
      <c r="P50" s="1">
        <v>318</v>
      </c>
      <c r="Q50" s="1">
        <v>6</v>
      </c>
      <c r="R50" s="1">
        <v>17</v>
      </c>
      <c r="S50" s="1">
        <v>15</v>
      </c>
      <c r="T50" s="1">
        <v>9</v>
      </c>
      <c r="U50" s="1">
        <v>5</v>
      </c>
      <c r="V50" s="1">
        <v>19</v>
      </c>
      <c r="W50" s="1">
        <v>21</v>
      </c>
      <c r="X50" s="1">
        <v>9</v>
      </c>
      <c r="Y50" s="1">
        <v>6</v>
      </c>
      <c r="Z50" s="1">
        <v>15</v>
      </c>
      <c r="AA50" s="1">
        <v>5</v>
      </c>
      <c r="AB50" s="1">
        <v>4</v>
      </c>
      <c r="AC50" s="1">
        <v>4</v>
      </c>
      <c r="AD50" s="1">
        <v>0</v>
      </c>
      <c r="AE50" s="1">
        <v>0</v>
      </c>
      <c r="AF50" s="1">
        <v>0</v>
      </c>
      <c r="AG50" s="6">
        <f t="shared" si="35"/>
        <v>28.148148148148149</v>
      </c>
      <c r="AH50" s="6">
        <f t="shared" si="36"/>
        <v>10.37037037037037</v>
      </c>
      <c r="AI50" s="6">
        <f t="shared" si="37"/>
        <v>40.74074074074074</v>
      </c>
      <c r="AJ50" s="6">
        <f t="shared" si="38"/>
        <v>11.111111111111111</v>
      </c>
      <c r="AK50" s="6">
        <f t="shared" si="39"/>
        <v>9.6296296296296298</v>
      </c>
      <c r="AL50" s="39">
        <v>16185</v>
      </c>
      <c r="AM50" s="39">
        <v>34327</v>
      </c>
      <c r="AN50" s="6">
        <f t="shared" si="40"/>
        <v>74.81481481481481</v>
      </c>
      <c r="AO50" s="1">
        <v>135</v>
      </c>
      <c r="AP50" s="1">
        <v>27</v>
      </c>
      <c r="AQ50" s="1">
        <v>100</v>
      </c>
      <c r="AR50" s="1">
        <v>35</v>
      </c>
      <c r="AS50" s="1">
        <v>4</v>
      </c>
      <c r="AT50" s="1">
        <v>7</v>
      </c>
      <c r="AU50" s="1">
        <v>20</v>
      </c>
      <c r="AV50" s="1">
        <v>16</v>
      </c>
      <c r="AW50" s="1">
        <v>10</v>
      </c>
      <c r="AX50" s="1">
        <v>7</v>
      </c>
      <c r="AY50" s="1">
        <v>15</v>
      </c>
      <c r="AZ50" s="1">
        <v>16</v>
      </c>
      <c r="BA50" s="1">
        <v>5</v>
      </c>
      <c r="BB50" s="1">
        <v>18</v>
      </c>
      <c r="BC50" s="1">
        <v>2</v>
      </c>
      <c r="BD50" s="1">
        <v>0</v>
      </c>
      <c r="BE50" s="1">
        <v>8</v>
      </c>
      <c r="BF50" s="1">
        <v>0</v>
      </c>
      <c r="BG50" s="1">
        <v>0</v>
      </c>
      <c r="BH50" s="6">
        <f t="shared" si="41"/>
        <v>23.703703703703706</v>
      </c>
      <c r="BI50" s="1">
        <v>11</v>
      </c>
      <c r="BJ50" s="1">
        <v>11.3</v>
      </c>
      <c r="BK50" s="1">
        <v>4.4000000000000004</v>
      </c>
      <c r="BL50" s="1">
        <v>3.5</v>
      </c>
      <c r="BM50" s="1">
        <v>5.3</v>
      </c>
      <c r="BN50" s="1">
        <v>7.5</v>
      </c>
      <c r="BO50" s="1">
        <v>6</v>
      </c>
      <c r="BP50" s="1">
        <v>6.9</v>
      </c>
      <c r="BQ50" s="1">
        <v>2.8</v>
      </c>
      <c r="BR50" s="1">
        <v>7.5</v>
      </c>
      <c r="BS50" s="1">
        <v>4.7</v>
      </c>
      <c r="BT50" s="1">
        <v>4.0999999999999996</v>
      </c>
      <c r="BU50" s="1">
        <v>8.8000000000000007</v>
      </c>
      <c r="BV50" s="1">
        <v>5</v>
      </c>
      <c r="BW50" s="1">
        <v>5.7</v>
      </c>
      <c r="BX50" s="1">
        <v>0.9</v>
      </c>
      <c r="BY50" s="1">
        <v>1.6</v>
      </c>
      <c r="BZ50" s="1">
        <v>2.8</v>
      </c>
      <c r="CA50" s="1">
        <f t="shared" si="42"/>
        <v>26.700000000000003</v>
      </c>
      <c r="CB50" s="1">
        <f t="shared" si="43"/>
        <v>57.100000000000009</v>
      </c>
      <c r="CC50" s="1">
        <f t="shared" si="44"/>
        <v>16</v>
      </c>
    </row>
    <row r="51" spans="1:81" s="11" customFormat="1" x14ac:dyDescent="0.25">
      <c r="A51" s="10" t="s">
        <v>1302</v>
      </c>
      <c r="B51" s="11" t="s">
        <v>1303</v>
      </c>
      <c r="C51" s="12" t="s">
        <v>1304</v>
      </c>
      <c r="D51" s="11" t="s">
        <v>1305</v>
      </c>
      <c r="E51" s="13" t="s">
        <v>579</v>
      </c>
      <c r="F51" s="13" t="s">
        <v>542</v>
      </c>
      <c r="G51" s="13" t="s">
        <v>1306</v>
      </c>
      <c r="H51" s="13" t="s">
        <v>1307</v>
      </c>
      <c r="I51" s="12">
        <v>5455468</v>
      </c>
      <c r="J51" s="12" t="s">
        <v>246</v>
      </c>
      <c r="K51" s="36">
        <v>1.2139037221606599</v>
      </c>
      <c r="L51" s="12">
        <v>1273</v>
      </c>
      <c r="M51" s="24">
        <f t="shared" si="12"/>
        <v>1048.6828376587832</v>
      </c>
      <c r="N51" s="12">
        <v>485</v>
      </c>
      <c r="O51" s="24">
        <v>2.0099999999999998</v>
      </c>
      <c r="P51" s="12">
        <v>975</v>
      </c>
      <c r="Q51" s="12">
        <v>136</v>
      </c>
      <c r="R51" s="12">
        <v>60</v>
      </c>
      <c r="S51" s="12">
        <v>48</v>
      </c>
      <c r="T51" s="12">
        <v>31</v>
      </c>
      <c r="U51" s="12">
        <v>24</v>
      </c>
      <c r="V51" s="12">
        <v>16</v>
      </c>
      <c r="W51" s="12">
        <v>15</v>
      </c>
      <c r="X51" s="12">
        <v>15</v>
      </c>
      <c r="Y51" s="12">
        <v>15</v>
      </c>
      <c r="Z51" s="12">
        <v>11</v>
      </c>
      <c r="AA51" s="12">
        <v>29</v>
      </c>
      <c r="AB51" s="12">
        <v>29</v>
      </c>
      <c r="AC51" s="12">
        <v>24</v>
      </c>
      <c r="AD51" s="12">
        <v>10</v>
      </c>
      <c r="AE51" s="12">
        <v>10</v>
      </c>
      <c r="AF51" s="12">
        <v>10</v>
      </c>
      <c r="AG51" s="14">
        <v>50.309278350515463</v>
      </c>
      <c r="AH51" s="14">
        <v>11.340206185567011</v>
      </c>
      <c r="AI51" s="14">
        <v>12.577319587628866</v>
      </c>
      <c r="AJ51" s="14">
        <v>2.268041237113402</v>
      </c>
      <c r="AK51" s="14">
        <v>23.092783505154639</v>
      </c>
      <c r="AL51" s="41">
        <v>18832</v>
      </c>
      <c r="AM51" s="41">
        <v>19786</v>
      </c>
      <c r="AN51" s="14">
        <v>71.134020618556704</v>
      </c>
      <c r="AO51" s="12">
        <v>485</v>
      </c>
      <c r="AP51" s="12">
        <v>129</v>
      </c>
      <c r="AQ51" s="12">
        <v>202</v>
      </c>
      <c r="AR51" s="12">
        <v>283</v>
      </c>
      <c r="AS51" s="12">
        <v>14</v>
      </c>
      <c r="AT51" s="12">
        <v>49</v>
      </c>
      <c r="AU51" s="12">
        <v>148</v>
      </c>
      <c r="AV51" s="12">
        <v>24</v>
      </c>
      <c r="AW51" s="12">
        <v>22</v>
      </c>
      <c r="AX51" s="12">
        <v>18</v>
      </c>
      <c r="AY51" s="12">
        <v>24</v>
      </c>
      <c r="AZ51" s="12">
        <v>13</v>
      </c>
      <c r="BA51" s="12">
        <v>2</v>
      </c>
      <c r="BB51" s="12">
        <v>41</v>
      </c>
      <c r="BC51" s="12">
        <v>0</v>
      </c>
      <c r="BD51" s="12">
        <v>0</v>
      </c>
      <c r="BE51" s="12">
        <v>83</v>
      </c>
      <c r="BF51" s="12">
        <v>0</v>
      </c>
      <c r="BG51" s="12">
        <v>0</v>
      </c>
      <c r="BH51" s="14">
        <v>34.639175257731956</v>
      </c>
      <c r="BI51" s="12">
        <v>1.9</v>
      </c>
      <c r="BJ51" s="12">
        <v>8</v>
      </c>
      <c r="BK51" s="12">
        <v>5.7</v>
      </c>
      <c r="BL51" s="12">
        <v>13.5</v>
      </c>
      <c r="BM51" s="12">
        <v>16.899999999999999</v>
      </c>
      <c r="BN51" s="12">
        <v>5.0999999999999996</v>
      </c>
      <c r="BO51" s="12">
        <v>2.9</v>
      </c>
      <c r="BP51" s="12">
        <v>6.7</v>
      </c>
      <c r="BQ51" s="12">
        <v>3.3</v>
      </c>
      <c r="BR51" s="12">
        <v>3.5</v>
      </c>
      <c r="BS51" s="12">
        <v>4.5999999999999996</v>
      </c>
      <c r="BT51" s="12">
        <v>6</v>
      </c>
      <c r="BU51" s="12">
        <v>6.1</v>
      </c>
      <c r="BV51" s="12">
        <v>4.4000000000000004</v>
      </c>
      <c r="BW51" s="12">
        <v>3.7</v>
      </c>
      <c r="BX51" s="12">
        <v>2.2999999999999998</v>
      </c>
      <c r="BY51" s="12">
        <v>2.7</v>
      </c>
      <c r="BZ51" s="12">
        <v>2.6</v>
      </c>
      <c r="CA51" s="12">
        <v>15.600000000000001</v>
      </c>
      <c r="CB51" s="12">
        <v>68.599999999999994</v>
      </c>
      <c r="CC51" s="12">
        <v>15.700000000000001</v>
      </c>
    </row>
    <row r="52" spans="1:81" s="19" customFormat="1" x14ac:dyDescent="0.25">
      <c r="A52" s="8" t="s">
        <v>1331</v>
      </c>
      <c r="B52" t="s">
        <v>1332</v>
      </c>
      <c r="C52" s="1" t="s">
        <v>1333</v>
      </c>
      <c r="D52" t="s">
        <v>578</v>
      </c>
      <c r="E52" s="9" t="s">
        <v>579</v>
      </c>
      <c r="F52" s="9" t="s">
        <v>542</v>
      </c>
      <c r="G52" s="9" t="s">
        <v>1334</v>
      </c>
      <c r="H52" s="9" t="s">
        <v>1335</v>
      </c>
      <c r="I52" s="1">
        <v>5456404</v>
      </c>
      <c r="J52" s="1" t="s">
        <v>251</v>
      </c>
      <c r="K52" s="33">
        <v>1.3983466896374823</v>
      </c>
      <c r="L52" s="1">
        <v>1101</v>
      </c>
      <c r="M52" s="42">
        <f t="shared" si="12"/>
        <v>787.35839127665213</v>
      </c>
      <c r="N52" s="1">
        <v>518</v>
      </c>
      <c r="O52" s="22">
        <v>2.13</v>
      </c>
      <c r="P52" s="1">
        <v>1101</v>
      </c>
      <c r="Q52" s="1">
        <v>99</v>
      </c>
      <c r="R52" s="1">
        <v>69</v>
      </c>
      <c r="S52" s="1">
        <v>79</v>
      </c>
      <c r="T52" s="1">
        <v>16</v>
      </c>
      <c r="U52" s="1">
        <v>22</v>
      </c>
      <c r="V52" s="1">
        <v>34</v>
      </c>
      <c r="W52" s="1">
        <v>10</v>
      </c>
      <c r="X52" s="1">
        <v>30</v>
      </c>
      <c r="Y52" s="1">
        <v>27</v>
      </c>
      <c r="Z52" s="1">
        <v>19</v>
      </c>
      <c r="AA52" s="1">
        <v>22</v>
      </c>
      <c r="AB52" s="1">
        <v>49</v>
      </c>
      <c r="AC52" s="1">
        <v>23</v>
      </c>
      <c r="AD52" s="1">
        <v>3</v>
      </c>
      <c r="AE52" s="1">
        <v>13</v>
      </c>
      <c r="AF52" s="1">
        <v>3</v>
      </c>
      <c r="AG52" s="6">
        <f>(Q52+R52+S52)/N52*100</f>
        <v>47.683397683397679</v>
      </c>
      <c r="AH52" s="6">
        <f>(T52+U52)/N52*100</f>
        <v>7.3359073359073363</v>
      </c>
      <c r="AI52" s="6">
        <f>(V52+W52+X52+Y52)/N52*100</f>
        <v>19.498069498069498</v>
      </c>
      <c r="AJ52" s="6">
        <f>Z52/N52*100</f>
        <v>3.6679536679536682</v>
      </c>
      <c r="AK52" s="6">
        <f>(AA52+AB52+AC52+AD52+AE52+AF52)/N52*100</f>
        <v>21.814671814671815</v>
      </c>
      <c r="AL52" s="39">
        <v>19257</v>
      </c>
      <c r="AM52" s="39">
        <v>22308</v>
      </c>
      <c r="AN52" s="6">
        <f>(Q52+R52+S52+T52+U52+V52+W52+X52)/N52*100</f>
        <v>69.3050193050193</v>
      </c>
      <c r="AO52" s="1">
        <v>518</v>
      </c>
      <c r="AP52" s="1">
        <v>112</v>
      </c>
      <c r="AQ52" s="1">
        <v>294</v>
      </c>
      <c r="AR52" s="1">
        <v>224</v>
      </c>
      <c r="AS52" s="1">
        <v>41</v>
      </c>
      <c r="AT52" s="1">
        <v>45</v>
      </c>
      <c r="AU52" s="1">
        <v>150</v>
      </c>
      <c r="AV52" s="1">
        <v>45</v>
      </c>
      <c r="AW52" s="1">
        <v>13</v>
      </c>
      <c r="AX52" s="1">
        <v>11</v>
      </c>
      <c r="AY52" s="1">
        <v>53</v>
      </c>
      <c r="AZ52" s="1">
        <v>14</v>
      </c>
      <c r="BA52" s="1">
        <v>0</v>
      </c>
      <c r="BB52" s="1">
        <v>41</v>
      </c>
      <c r="BC52" s="1">
        <v>0</v>
      </c>
      <c r="BD52" s="1">
        <v>0</v>
      </c>
      <c r="BE52" s="1">
        <v>77</v>
      </c>
      <c r="BF52" s="1">
        <v>14</v>
      </c>
      <c r="BG52" s="1">
        <v>0</v>
      </c>
      <c r="BH52" s="6">
        <f>(AU52+AX52+BA52+BD52+BG52)/N52*100</f>
        <v>31.081081081081081</v>
      </c>
      <c r="BI52" s="1">
        <v>11.4</v>
      </c>
      <c r="BJ52" s="1">
        <v>6.2</v>
      </c>
      <c r="BK52" s="1">
        <v>0.9</v>
      </c>
      <c r="BL52" s="1">
        <v>3.8</v>
      </c>
      <c r="BM52" s="1">
        <v>4</v>
      </c>
      <c r="BN52" s="1">
        <v>9.1</v>
      </c>
      <c r="BO52" s="1">
        <v>7.9</v>
      </c>
      <c r="BP52" s="1">
        <v>5.0999999999999996</v>
      </c>
      <c r="BQ52" s="1">
        <v>3.3</v>
      </c>
      <c r="BR52" s="1">
        <v>6</v>
      </c>
      <c r="BS52" s="1">
        <v>7.9</v>
      </c>
      <c r="BT52" s="1">
        <v>7.1</v>
      </c>
      <c r="BU52" s="1">
        <v>5.3</v>
      </c>
      <c r="BV52" s="1">
        <v>8.4</v>
      </c>
      <c r="BW52" s="1">
        <v>4.5</v>
      </c>
      <c r="BX52" s="1">
        <v>3.2</v>
      </c>
      <c r="BY52" s="1">
        <v>2</v>
      </c>
      <c r="BZ52" s="1">
        <v>3.9</v>
      </c>
      <c r="CA52" s="1">
        <f>BI52+BJ52+BK52</f>
        <v>18.5</v>
      </c>
      <c r="CB52" s="1">
        <f>BL52+BM52+BN52+BO52+BP52+BQ52+BR52+BS52+BT52+BU52</f>
        <v>59.499999999999993</v>
      </c>
      <c r="CC52" s="1">
        <f>BV52+BW52+BX52+BY52+BZ52</f>
        <v>22</v>
      </c>
    </row>
    <row r="53" spans="1:81" x14ac:dyDescent="0.25">
      <c r="A53" s="8" t="s">
        <v>1387</v>
      </c>
      <c r="B53" t="s">
        <v>1388</v>
      </c>
      <c r="C53" s="1" t="s">
        <v>1389</v>
      </c>
      <c r="D53" t="s">
        <v>578</v>
      </c>
      <c r="E53" s="9" t="s">
        <v>579</v>
      </c>
      <c r="F53" s="9" t="s">
        <v>542</v>
      </c>
      <c r="G53" s="9" t="s">
        <v>1390</v>
      </c>
      <c r="H53" s="9" t="s">
        <v>1391</v>
      </c>
      <c r="I53" s="1">
        <v>5460028</v>
      </c>
      <c r="J53" s="1" t="s">
        <v>261</v>
      </c>
      <c r="K53" s="33">
        <v>9.6222691491939898</v>
      </c>
      <c r="L53" s="1">
        <v>8565</v>
      </c>
      <c r="M53" s="42">
        <f t="shared" si="12"/>
        <v>890.12267971297058</v>
      </c>
      <c r="N53" s="1">
        <v>3574</v>
      </c>
      <c r="O53" s="22">
        <v>2.35</v>
      </c>
      <c r="P53" s="1">
        <v>8387</v>
      </c>
      <c r="Q53" s="1">
        <v>362</v>
      </c>
      <c r="R53" s="1">
        <v>326</v>
      </c>
      <c r="S53" s="1">
        <v>268</v>
      </c>
      <c r="T53" s="1">
        <v>390</v>
      </c>
      <c r="U53" s="1">
        <v>155</v>
      </c>
      <c r="V53" s="1">
        <v>159</v>
      </c>
      <c r="W53" s="1">
        <v>123</v>
      </c>
      <c r="X53" s="1">
        <v>125</v>
      </c>
      <c r="Y53" s="1">
        <v>163</v>
      </c>
      <c r="Z53" s="1">
        <v>509</v>
      </c>
      <c r="AA53" s="1">
        <v>327</v>
      </c>
      <c r="AB53" s="1">
        <v>353</v>
      </c>
      <c r="AC53" s="1">
        <v>166</v>
      </c>
      <c r="AD53" s="1">
        <v>103</v>
      </c>
      <c r="AE53" s="1">
        <v>28</v>
      </c>
      <c r="AF53" s="1">
        <v>17</v>
      </c>
      <c r="AG53" s="6">
        <f>(Q53+R53+S53)/N53*100</f>
        <v>26.748740906547287</v>
      </c>
      <c r="AH53" s="6">
        <f>(T53+U53)/N53*100</f>
        <v>15.249020705092335</v>
      </c>
      <c r="AI53" s="6">
        <f>(V53+W53+X53+Y53)/N53*100</f>
        <v>15.948517067711249</v>
      </c>
      <c r="AJ53" s="6">
        <f>Z53/N53*100</f>
        <v>14.241745942921098</v>
      </c>
      <c r="AK53" s="6">
        <f>(AA53+AB53+AC53+AD53+AE53+AF53)/N53*100</f>
        <v>27.811975377728039</v>
      </c>
      <c r="AL53" s="39">
        <v>20501</v>
      </c>
      <c r="AM53" s="39">
        <v>40110</v>
      </c>
      <c r="AN53" s="6">
        <f>(Q53+R53+S53+T53+U53+V53+W53+X53)/N53*100</f>
        <v>53.385562395075546</v>
      </c>
      <c r="AO53" s="1">
        <v>3574</v>
      </c>
      <c r="AP53" s="1">
        <v>528</v>
      </c>
      <c r="AQ53" s="1">
        <v>2533</v>
      </c>
      <c r="AR53" s="1">
        <v>1041</v>
      </c>
      <c r="AS53" s="1">
        <v>82</v>
      </c>
      <c r="AT53" s="1">
        <v>142</v>
      </c>
      <c r="AU53" s="1">
        <v>655</v>
      </c>
      <c r="AV53" s="1">
        <v>229</v>
      </c>
      <c r="AW53" s="1">
        <v>165</v>
      </c>
      <c r="AX53" s="1">
        <v>280</v>
      </c>
      <c r="AY53" s="1">
        <v>269</v>
      </c>
      <c r="AZ53" s="1">
        <v>45</v>
      </c>
      <c r="BA53" s="1">
        <v>97</v>
      </c>
      <c r="BB53" s="1">
        <v>678</v>
      </c>
      <c r="BC53" s="1">
        <v>133</v>
      </c>
      <c r="BD53" s="1">
        <v>25</v>
      </c>
      <c r="BE53" s="1">
        <v>614</v>
      </c>
      <c r="BF53" s="1">
        <v>30</v>
      </c>
      <c r="BG53" s="1">
        <v>0</v>
      </c>
      <c r="BH53" s="6">
        <f>(AU53+AX53+BA53+BD53+BG53)/N53*100</f>
        <v>29.574706211527701</v>
      </c>
      <c r="BI53" s="1">
        <v>6.2</v>
      </c>
      <c r="BJ53" s="1">
        <v>5</v>
      </c>
      <c r="BK53" s="1">
        <v>8.3000000000000007</v>
      </c>
      <c r="BL53" s="1">
        <v>6</v>
      </c>
      <c r="BM53" s="1">
        <v>5.5</v>
      </c>
      <c r="BN53" s="1">
        <v>4.9000000000000004</v>
      </c>
      <c r="BO53" s="1">
        <v>5.9</v>
      </c>
      <c r="BP53" s="1">
        <v>5.2</v>
      </c>
      <c r="BQ53" s="1">
        <v>7.5</v>
      </c>
      <c r="BR53" s="1">
        <v>3.6</v>
      </c>
      <c r="BS53" s="1">
        <v>5.7</v>
      </c>
      <c r="BT53" s="1">
        <v>7.2</v>
      </c>
      <c r="BU53" s="1">
        <v>9.1</v>
      </c>
      <c r="BV53" s="1">
        <v>7.1</v>
      </c>
      <c r="BW53" s="1">
        <v>5.4</v>
      </c>
      <c r="BX53" s="1">
        <v>2.5</v>
      </c>
      <c r="BY53" s="1">
        <v>2.2999999999999998</v>
      </c>
      <c r="BZ53" s="1">
        <v>2.7</v>
      </c>
      <c r="CA53" s="1">
        <f>BI53+BJ53+BK53</f>
        <v>19.5</v>
      </c>
      <c r="CB53" s="1">
        <f>BL53+BM53+BN53+BO53+BP53+BQ53+BR53+BS53+BT53+BU53</f>
        <v>60.600000000000009</v>
      </c>
      <c r="CC53" s="1">
        <f>BV53+BW53+BX53+BY53+BZ53</f>
        <v>20</v>
      </c>
    </row>
    <row r="54" spans="1:81" x14ac:dyDescent="0.25">
      <c r="A54" s="8" t="s">
        <v>1424</v>
      </c>
      <c r="B54" t="s">
        <v>1425</v>
      </c>
      <c r="C54" s="1" t="s">
        <v>1426</v>
      </c>
      <c r="D54" t="s">
        <v>578</v>
      </c>
      <c r="E54" s="9" t="s">
        <v>579</v>
      </c>
      <c r="F54" s="9" t="s">
        <v>542</v>
      </c>
      <c r="G54" s="9" t="s">
        <v>1427</v>
      </c>
      <c r="H54" s="9" t="s">
        <v>1428</v>
      </c>
      <c r="I54" s="1">
        <v>5462356</v>
      </c>
      <c r="J54" s="1" t="s">
        <v>268</v>
      </c>
      <c r="K54" s="33">
        <v>0.29967247953424159</v>
      </c>
      <c r="L54" s="1">
        <v>176</v>
      </c>
      <c r="M54" s="42">
        <f t="shared" si="12"/>
        <v>587.30785113649267</v>
      </c>
      <c r="N54" s="1">
        <v>74</v>
      </c>
      <c r="O54" s="22">
        <v>2.38</v>
      </c>
      <c r="P54" s="1">
        <v>176</v>
      </c>
      <c r="Q54" s="1">
        <v>10</v>
      </c>
      <c r="R54" s="1">
        <v>2</v>
      </c>
      <c r="S54" s="1">
        <v>12</v>
      </c>
      <c r="T54" s="1">
        <v>19</v>
      </c>
      <c r="U54" s="1">
        <v>0</v>
      </c>
      <c r="V54" s="1">
        <v>0</v>
      </c>
      <c r="W54" s="1">
        <v>13</v>
      </c>
      <c r="X54" s="1">
        <v>0</v>
      </c>
      <c r="Y54" s="1">
        <v>0</v>
      </c>
      <c r="Z54" s="1">
        <v>6</v>
      </c>
      <c r="AA54" s="1">
        <v>7</v>
      </c>
      <c r="AB54" s="1">
        <v>0</v>
      </c>
      <c r="AC54" s="1">
        <v>0</v>
      </c>
      <c r="AD54" s="1">
        <v>0</v>
      </c>
      <c r="AE54" s="1">
        <v>0</v>
      </c>
      <c r="AF54" s="1">
        <v>5</v>
      </c>
      <c r="AG54" s="6">
        <f>(Q54+R54+S54)/N54*100</f>
        <v>32.432432432432435</v>
      </c>
      <c r="AH54" s="6">
        <f>(T54+U54)/N54*100</f>
        <v>25.675675675675674</v>
      </c>
      <c r="AI54" s="6">
        <f>(V54+W54+X54+Y54)/N54*100</f>
        <v>17.567567567567568</v>
      </c>
      <c r="AJ54" s="6">
        <f>Z54/N54*100</f>
        <v>8.1081081081081088</v>
      </c>
      <c r="AK54" s="6">
        <f>(AA54+AB54+AC54+AD54+AE54+AF54)/N54*100</f>
        <v>16.216216216216218</v>
      </c>
      <c r="AL54" s="39">
        <v>18508</v>
      </c>
      <c r="AM54" s="39">
        <v>22857</v>
      </c>
      <c r="AN54" s="6">
        <f>(Q54+R54+S54+T54+U54+V54+W54+X54)/N54*100</f>
        <v>75.675675675675677</v>
      </c>
      <c r="AO54" s="1">
        <v>74</v>
      </c>
      <c r="AP54" s="1">
        <v>20</v>
      </c>
      <c r="AQ54" s="1">
        <v>52</v>
      </c>
      <c r="AR54" s="1">
        <v>22</v>
      </c>
      <c r="AS54" s="1">
        <v>5</v>
      </c>
      <c r="AT54" s="1">
        <v>4</v>
      </c>
      <c r="AU54" s="1">
        <v>9</v>
      </c>
      <c r="AV54" s="1">
        <v>2</v>
      </c>
      <c r="AW54" s="1">
        <v>12</v>
      </c>
      <c r="AX54" s="1">
        <v>5</v>
      </c>
      <c r="AY54" s="1">
        <v>5</v>
      </c>
      <c r="AZ54" s="1">
        <v>8</v>
      </c>
      <c r="BA54" s="1">
        <v>0</v>
      </c>
      <c r="BB54" s="1">
        <v>11</v>
      </c>
      <c r="BC54" s="1">
        <v>0</v>
      </c>
      <c r="BD54" s="1">
        <v>2</v>
      </c>
      <c r="BE54" s="1">
        <v>5</v>
      </c>
      <c r="BF54" s="1">
        <v>0</v>
      </c>
      <c r="BG54" s="1">
        <v>0</v>
      </c>
      <c r="BH54" s="6">
        <f>(AU54+AX54+BA54+BD54+BG54)/N54*100</f>
        <v>21.621621621621621</v>
      </c>
      <c r="BI54" s="1">
        <v>1.7</v>
      </c>
      <c r="BJ54" s="1">
        <v>3.4</v>
      </c>
      <c r="BK54" s="1">
        <v>10.199999999999999</v>
      </c>
      <c r="BL54" s="1">
        <v>2.8</v>
      </c>
      <c r="BM54" s="1">
        <v>2.8</v>
      </c>
      <c r="BN54" s="1">
        <v>5.0999999999999996</v>
      </c>
      <c r="BO54" s="1">
        <v>12.5</v>
      </c>
      <c r="BP54" s="1">
        <v>6.3</v>
      </c>
      <c r="BQ54" s="1">
        <v>8.5</v>
      </c>
      <c r="BR54" s="1">
        <v>9.6999999999999993</v>
      </c>
      <c r="BS54" s="1">
        <v>8</v>
      </c>
      <c r="BT54" s="1">
        <v>10.8</v>
      </c>
      <c r="BU54" s="1">
        <v>0</v>
      </c>
      <c r="BV54" s="1">
        <v>6.3</v>
      </c>
      <c r="BW54" s="1">
        <v>2.8</v>
      </c>
      <c r="BX54" s="1">
        <v>2.8</v>
      </c>
      <c r="BY54" s="1">
        <v>2.2999999999999998</v>
      </c>
      <c r="BZ54" s="1">
        <v>4</v>
      </c>
      <c r="CA54" s="1">
        <f>BI54+BJ54+BK54</f>
        <v>15.299999999999999</v>
      </c>
      <c r="CB54" s="1">
        <f>BL54+BM54+BN54+BO54+BP54+BQ54+BR54+BS54+BT54+BU54</f>
        <v>66.5</v>
      </c>
      <c r="CC54" s="1">
        <f>BV54+BW54+BX54+BY54+BZ54</f>
        <v>18.2</v>
      </c>
    </row>
    <row r="55" spans="1:81" s="11" customFormat="1" x14ac:dyDescent="0.25">
      <c r="A55" s="10" t="s">
        <v>1611</v>
      </c>
      <c r="B55" s="11" t="s">
        <v>1612</v>
      </c>
      <c r="C55" s="12" t="s">
        <v>1613</v>
      </c>
      <c r="D55" s="11" t="s">
        <v>578</v>
      </c>
      <c r="E55" s="13" t="s">
        <v>656</v>
      </c>
      <c r="F55" s="13" t="s">
        <v>542</v>
      </c>
      <c r="G55" s="13" t="s">
        <v>1614</v>
      </c>
      <c r="H55" s="13" t="s">
        <v>1615</v>
      </c>
      <c r="I55" s="12">
        <v>5474740</v>
      </c>
      <c r="J55" s="12" t="s">
        <v>304</v>
      </c>
      <c r="K55" s="36">
        <v>0.49741281841510315</v>
      </c>
      <c r="L55" s="12">
        <v>915</v>
      </c>
      <c r="M55" s="24">
        <f t="shared" si="12"/>
        <v>1839.5183359275838</v>
      </c>
      <c r="N55" s="12">
        <v>351</v>
      </c>
      <c r="O55" s="24">
        <v>2.6068376068376069</v>
      </c>
      <c r="P55" s="12">
        <v>915</v>
      </c>
      <c r="Q55" s="12">
        <v>19</v>
      </c>
      <c r="R55" s="12">
        <v>48</v>
      </c>
      <c r="S55" s="12">
        <v>15</v>
      </c>
      <c r="T55" s="12">
        <v>23</v>
      </c>
      <c r="U55" s="12">
        <v>24</v>
      </c>
      <c r="V55" s="12">
        <v>30</v>
      </c>
      <c r="W55" s="12">
        <v>53</v>
      </c>
      <c r="X55" s="12">
        <v>31</v>
      </c>
      <c r="Y55" s="12">
        <v>5</v>
      </c>
      <c r="Z55" s="12">
        <v>21</v>
      </c>
      <c r="AA55" s="12">
        <v>43</v>
      </c>
      <c r="AB55" s="12">
        <v>16</v>
      </c>
      <c r="AC55" s="12">
        <v>18</v>
      </c>
      <c r="AD55" s="12">
        <v>7</v>
      </c>
      <c r="AE55" s="12">
        <v>0</v>
      </c>
      <c r="AF55" s="12">
        <v>0</v>
      </c>
      <c r="AG55" s="14">
        <v>23.361823361823362</v>
      </c>
      <c r="AH55" s="14">
        <v>13.390313390313391</v>
      </c>
      <c r="AI55" s="14">
        <v>33.903133903133906</v>
      </c>
      <c r="AJ55" s="14">
        <v>5.982905982905983</v>
      </c>
      <c r="AK55" s="14">
        <v>23.931623931623932</v>
      </c>
      <c r="AL55" s="41">
        <v>16820</v>
      </c>
      <c r="AM55" s="41">
        <v>36731</v>
      </c>
      <c r="AN55" s="14">
        <v>69.230769230769226</v>
      </c>
      <c r="AO55" s="12">
        <v>351</v>
      </c>
      <c r="AP55" s="12">
        <v>83</v>
      </c>
      <c r="AQ55" s="12">
        <v>188</v>
      </c>
      <c r="AR55" s="12">
        <v>164</v>
      </c>
      <c r="AS55" s="12">
        <v>12</v>
      </c>
      <c r="AT55" s="12">
        <v>27</v>
      </c>
      <c r="AU55" s="12">
        <v>25</v>
      </c>
      <c r="AV55" s="12">
        <v>21</v>
      </c>
      <c r="AW55" s="12">
        <v>45</v>
      </c>
      <c r="AX55" s="12">
        <v>7</v>
      </c>
      <c r="AY55" s="12">
        <v>38</v>
      </c>
      <c r="AZ55" s="12">
        <v>17</v>
      </c>
      <c r="BA55" s="12">
        <v>12</v>
      </c>
      <c r="BB55" s="12">
        <v>53</v>
      </c>
      <c r="BC55" s="12">
        <v>0</v>
      </c>
      <c r="BD55" s="12">
        <v>11</v>
      </c>
      <c r="BE55" s="12">
        <v>40</v>
      </c>
      <c r="BF55" s="12">
        <v>0</v>
      </c>
      <c r="BG55" s="12">
        <v>0</v>
      </c>
      <c r="BH55" s="14">
        <v>15.669515669515668</v>
      </c>
      <c r="BI55" s="12">
        <v>7.1</v>
      </c>
      <c r="BJ55" s="12">
        <v>8.4</v>
      </c>
      <c r="BK55" s="12">
        <v>5.5</v>
      </c>
      <c r="BL55" s="12">
        <v>7.3</v>
      </c>
      <c r="BM55" s="12">
        <v>4.5</v>
      </c>
      <c r="BN55" s="12">
        <v>11.7</v>
      </c>
      <c r="BO55" s="12">
        <v>4.2</v>
      </c>
      <c r="BP55" s="12">
        <v>1.6</v>
      </c>
      <c r="BQ55" s="12">
        <v>5.7</v>
      </c>
      <c r="BR55" s="12">
        <v>6.8</v>
      </c>
      <c r="BS55" s="12">
        <v>4.0999999999999996</v>
      </c>
      <c r="BT55" s="12">
        <v>7</v>
      </c>
      <c r="BU55" s="12">
        <v>6.9</v>
      </c>
      <c r="BV55" s="12">
        <v>6.7</v>
      </c>
      <c r="BW55" s="12">
        <v>1.7</v>
      </c>
      <c r="BX55" s="12">
        <v>1.7</v>
      </c>
      <c r="BY55" s="12">
        <v>5.6</v>
      </c>
      <c r="BZ55" s="12">
        <v>3.3</v>
      </c>
      <c r="CA55" s="12">
        <v>21</v>
      </c>
      <c r="CB55" s="12">
        <v>59.8</v>
      </c>
      <c r="CC55" s="12">
        <v>19</v>
      </c>
    </row>
    <row r="56" spans="1:81" s="11" customFormat="1" x14ac:dyDescent="0.25">
      <c r="A56" s="8" t="s">
        <v>1672</v>
      </c>
      <c r="B56" t="s">
        <v>1673</v>
      </c>
      <c r="C56" s="1" t="s">
        <v>1674</v>
      </c>
      <c r="D56" t="s">
        <v>578</v>
      </c>
      <c r="E56" s="9" t="s">
        <v>579</v>
      </c>
      <c r="F56" s="9" t="s">
        <v>542</v>
      </c>
      <c r="G56" s="9" t="s">
        <v>1675</v>
      </c>
      <c r="H56" s="9" t="s">
        <v>1676</v>
      </c>
      <c r="I56" s="1">
        <v>5480284</v>
      </c>
      <c r="J56" s="1" t="s">
        <v>316</v>
      </c>
      <c r="K56" s="33">
        <v>9.4192843463469136E-2</v>
      </c>
      <c r="L56" s="1">
        <v>7</v>
      </c>
      <c r="M56" s="42">
        <f t="shared" si="12"/>
        <v>74.315624654805262</v>
      </c>
      <c r="N56" s="1">
        <v>4</v>
      </c>
      <c r="O56" s="22">
        <v>1.75</v>
      </c>
      <c r="P56" s="1">
        <v>7</v>
      </c>
      <c r="Q56" s="1">
        <v>0</v>
      </c>
      <c r="R56" s="1">
        <v>0</v>
      </c>
      <c r="S56" s="1">
        <v>0</v>
      </c>
      <c r="T56" s="1">
        <v>0</v>
      </c>
      <c r="U56" s="1">
        <v>0</v>
      </c>
      <c r="V56" s="1">
        <v>0</v>
      </c>
      <c r="W56" s="1">
        <v>0</v>
      </c>
      <c r="X56" s="1">
        <v>1</v>
      </c>
      <c r="Y56" s="1">
        <v>0</v>
      </c>
      <c r="Z56" s="1">
        <v>0</v>
      </c>
      <c r="AA56" s="1">
        <v>2</v>
      </c>
      <c r="AB56" s="1">
        <v>0</v>
      </c>
      <c r="AC56" s="1">
        <v>0</v>
      </c>
      <c r="AD56" s="1">
        <v>0</v>
      </c>
      <c r="AE56" s="1">
        <v>1</v>
      </c>
      <c r="AF56" s="1">
        <v>0</v>
      </c>
      <c r="AG56" s="6">
        <f t="shared" ref="AG56:AG66" si="53">(Q56+R56+S56)/N56*100</f>
        <v>0</v>
      </c>
      <c r="AH56" s="6">
        <f t="shared" ref="AH56:AH66" si="54">(T56+U56)/N56*100</f>
        <v>0</v>
      </c>
      <c r="AI56" s="6">
        <f t="shared" ref="AI56:AI66" si="55">(V56+W56+X56+Y56)/N56*100</f>
        <v>25</v>
      </c>
      <c r="AJ56" s="6">
        <f t="shared" ref="AJ56:AJ66" si="56">Z56/N56*100</f>
        <v>0</v>
      </c>
      <c r="AK56" s="6">
        <f t="shared" ref="AK56:AK66" si="57">(AA56+AB56+AC56+AD56+AE56+AF56)/N56*100</f>
        <v>75</v>
      </c>
      <c r="AL56" s="39">
        <v>81300</v>
      </c>
      <c r="AM56" s="39" t="s">
        <v>2111</v>
      </c>
      <c r="AN56" s="6">
        <f t="shared" ref="AN56:AN66" si="58">(Q56+R56+S56+T56+U56+V56+W56+X56)/N56*100</f>
        <v>25</v>
      </c>
      <c r="AO56" s="1">
        <v>4</v>
      </c>
      <c r="AP56" s="1">
        <v>4</v>
      </c>
      <c r="AQ56" s="1">
        <v>4</v>
      </c>
      <c r="AR56" s="1">
        <v>0</v>
      </c>
      <c r="AS56" s="1">
        <v>0</v>
      </c>
      <c r="AT56" s="1">
        <v>0</v>
      </c>
      <c r="AU56" s="1">
        <v>0</v>
      </c>
      <c r="AV56" s="1">
        <v>0</v>
      </c>
      <c r="AW56" s="1">
        <v>0</v>
      </c>
      <c r="AX56" s="1">
        <v>0</v>
      </c>
      <c r="AY56" s="1">
        <v>1</v>
      </c>
      <c r="AZ56" s="1">
        <v>0</v>
      </c>
      <c r="BA56" s="1">
        <v>0</v>
      </c>
      <c r="BB56" s="1">
        <v>2</v>
      </c>
      <c r="BC56" s="1">
        <v>0</v>
      </c>
      <c r="BD56" s="1">
        <v>0</v>
      </c>
      <c r="BE56" s="1">
        <v>1</v>
      </c>
      <c r="BF56" s="1">
        <v>0</v>
      </c>
      <c r="BG56" s="1">
        <v>0</v>
      </c>
      <c r="BH56" s="6">
        <f t="shared" ref="BH56:BH66" si="59">(AU56+AX56+BA56+BD56+BG56)/N56*100</f>
        <v>0</v>
      </c>
      <c r="BI56" s="1">
        <v>0</v>
      </c>
      <c r="BJ56" s="1">
        <v>0</v>
      </c>
      <c r="BK56" s="1">
        <v>0</v>
      </c>
      <c r="BL56" s="1">
        <v>0</v>
      </c>
      <c r="BM56" s="1">
        <v>0</v>
      </c>
      <c r="BN56" s="1">
        <v>0</v>
      </c>
      <c r="BO56" s="1">
        <v>0</v>
      </c>
      <c r="BP56" s="1">
        <v>0</v>
      </c>
      <c r="BQ56" s="1">
        <v>0</v>
      </c>
      <c r="BR56" s="1">
        <v>0</v>
      </c>
      <c r="BS56" s="1">
        <v>0</v>
      </c>
      <c r="BT56" s="1">
        <v>42.9</v>
      </c>
      <c r="BU56" s="1">
        <v>28.6</v>
      </c>
      <c r="BV56" s="1">
        <v>0</v>
      </c>
      <c r="BW56" s="1">
        <v>28.6</v>
      </c>
      <c r="BX56" s="1">
        <v>0</v>
      </c>
      <c r="BY56" s="1">
        <v>0</v>
      </c>
      <c r="BZ56" s="1">
        <v>0</v>
      </c>
      <c r="CA56" s="1">
        <f t="shared" ref="CA56:CA66" si="60">BI56+BJ56+BK56</f>
        <v>0</v>
      </c>
      <c r="CB56" s="1">
        <f t="shared" ref="CB56:CB66" si="61">BL56+BM56+BN56+BO56+BP56+BQ56+BR56+BS56+BT56+BU56</f>
        <v>71.5</v>
      </c>
      <c r="CC56" s="1">
        <f t="shared" ref="CC56:CC66" si="62">BV56+BW56+BX56+BY56+BZ56</f>
        <v>28.6</v>
      </c>
    </row>
    <row r="57" spans="1:81" s="19" customFormat="1" x14ac:dyDescent="0.25">
      <c r="A57" s="18" t="s">
        <v>22</v>
      </c>
      <c r="B57" s="44" t="s">
        <v>2118</v>
      </c>
      <c r="I57" s="18">
        <v>54019</v>
      </c>
      <c r="J57" s="18" t="s">
        <v>21</v>
      </c>
      <c r="K57" s="35">
        <f>SUM(K46:K56)</f>
        <v>668.20398871588839</v>
      </c>
      <c r="L57" s="18">
        <v>44602</v>
      </c>
      <c r="M57" s="23">
        <f t="shared" si="12"/>
        <v>66.749077756499574</v>
      </c>
      <c r="N57" s="18">
        <v>17697</v>
      </c>
      <c r="O57" s="23">
        <v>2.42</v>
      </c>
      <c r="P57" s="18">
        <v>42891</v>
      </c>
      <c r="Q57" s="18">
        <v>1664</v>
      </c>
      <c r="R57" s="18">
        <v>1485</v>
      </c>
      <c r="S57" s="18">
        <v>1215</v>
      </c>
      <c r="T57" s="18">
        <v>1451</v>
      </c>
      <c r="U57" s="18">
        <v>1036</v>
      </c>
      <c r="V57" s="18">
        <v>926</v>
      </c>
      <c r="W57" s="18">
        <v>1200</v>
      </c>
      <c r="X57" s="18">
        <v>1061</v>
      </c>
      <c r="Y57" s="18">
        <v>863</v>
      </c>
      <c r="Z57" s="18">
        <v>1851</v>
      </c>
      <c r="AA57" s="18">
        <v>1407</v>
      </c>
      <c r="AB57" s="18">
        <v>1598</v>
      </c>
      <c r="AC57" s="18">
        <v>927</v>
      </c>
      <c r="AD57" s="18">
        <v>493</v>
      </c>
      <c r="AE57" s="18">
        <v>302</v>
      </c>
      <c r="AF57" s="18">
        <v>218</v>
      </c>
      <c r="AG57" s="20">
        <f t="shared" si="53"/>
        <v>24.659546815844493</v>
      </c>
      <c r="AH57" s="20">
        <f t="shared" si="54"/>
        <v>14.053229360908629</v>
      </c>
      <c r="AI57" s="20">
        <f t="shared" si="55"/>
        <v>22.885234785556875</v>
      </c>
      <c r="AJ57" s="20">
        <f t="shared" si="56"/>
        <v>10.459399898287845</v>
      </c>
      <c r="AK57" s="20">
        <f t="shared" si="57"/>
        <v>27.942589139402159</v>
      </c>
      <c r="AL57" s="38">
        <v>20758</v>
      </c>
      <c r="AM57" s="38">
        <v>39297</v>
      </c>
      <c r="AN57" s="20">
        <f t="shared" si="58"/>
        <v>56.721478216646894</v>
      </c>
      <c r="AO57" s="18">
        <v>17697</v>
      </c>
      <c r="AP57" s="18">
        <v>3866</v>
      </c>
      <c r="AQ57" s="18">
        <v>13889</v>
      </c>
      <c r="AR57" s="18">
        <v>3808</v>
      </c>
      <c r="AS57" s="18">
        <v>755</v>
      </c>
      <c r="AT57" s="18">
        <v>646</v>
      </c>
      <c r="AU57" s="18">
        <v>2437</v>
      </c>
      <c r="AV57" s="18">
        <v>1561</v>
      </c>
      <c r="AW57" s="18">
        <v>889</v>
      </c>
      <c r="AX57" s="18">
        <v>890</v>
      </c>
      <c r="AY57" s="18">
        <v>2040</v>
      </c>
      <c r="AZ57" s="18">
        <v>624</v>
      </c>
      <c r="BA57" s="18">
        <v>287</v>
      </c>
      <c r="BB57" s="18">
        <v>2854</v>
      </c>
      <c r="BC57" s="18">
        <v>295</v>
      </c>
      <c r="BD57" s="18">
        <v>80</v>
      </c>
      <c r="BE57" s="18">
        <v>3271</v>
      </c>
      <c r="BF57" s="18">
        <v>234</v>
      </c>
      <c r="BG57" s="18">
        <v>0</v>
      </c>
      <c r="BH57" s="20">
        <f t="shared" si="59"/>
        <v>20.873594394530144</v>
      </c>
      <c r="BI57" s="18">
        <v>5.9</v>
      </c>
      <c r="BJ57" s="18">
        <v>5.6</v>
      </c>
      <c r="BK57" s="18">
        <v>5.9</v>
      </c>
      <c r="BL57" s="18">
        <v>5.6</v>
      </c>
      <c r="BM57" s="18">
        <v>5.2</v>
      </c>
      <c r="BN57" s="18">
        <v>5.9</v>
      </c>
      <c r="BO57" s="18">
        <v>5.5</v>
      </c>
      <c r="BP57" s="18">
        <v>6.4</v>
      </c>
      <c r="BQ57" s="18">
        <v>6.3</v>
      </c>
      <c r="BR57" s="18">
        <v>6.4</v>
      </c>
      <c r="BS57" s="18">
        <v>6.7</v>
      </c>
      <c r="BT57" s="18">
        <v>7.5</v>
      </c>
      <c r="BU57" s="18">
        <v>8.1999999999999993</v>
      </c>
      <c r="BV57" s="18">
        <v>7.4</v>
      </c>
      <c r="BW57" s="18">
        <v>3.8</v>
      </c>
      <c r="BX57" s="18">
        <v>2.9</v>
      </c>
      <c r="BY57" s="18">
        <v>2.5</v>
      </c>
      <c r="BZ57" s="18">
        <v>2.5</v>
      </c>
      <c r="CA57" s="18">
        <f t="shared" si="60"/>
        <v>17.399999999999999</v>
      </c>
      <c r="CB57" s="18">
        <f t="shared" si="61"/>
        <v>63.7</v>
      </c>
      <c r="CC57" s="18">
        <f t="shared" si="62"/>
        <v>19.100000000000001</v>
      </c>
    </row>
    <row r="58" spans="1:81" s="26" customFormat="1" x14ac:dyDescent="0.25">
      <c r="A58" s="25" t="s">
        <v>1867</v>
      </c>
      <c r="B58" s="26" t="s">
        <v>1868</v>
      </c>
      <c r="C58" s="27" t="s">
        <v>1869</v>
      </c>
      <c r="D58" s="26" t="s">
        <v>1017</v>
      </c>
      <c r="E58" s="28" t="s">
        <v>1018</v>
      </c>
      <c r="F58" s="28" t="s">
        <v>542</v>
      </c>
      <c r="G58" s="28" t="s">
        <v>1870</v>
      </c>
      <c r="H58" s="28" t="s">
        <v>1871</v>
      </c>
      <c r="I58" s="27" t="s">
        <v>2111</v>
      </c>
      <c r="J58" s="27" t="s">
        <v>2111</v>
      </c>
      <c r="K58" s="34">
        <v>337.97915340146409</v>
      </c>
      <c r="L58" s="27">
        <f>L61-L60-L59</f>
        <v>6202</v>
      </c>
      <c r="M58" s="29">
        <f t="shared" si="12"/>
        <v>18.350244201697954</v>
      </c>
      <c r="N58" s="27">
        <f t="shared" ref="N58:AF58" si="63">N61-N60-N59</f>
        <v>1968</v>
      </c>
      <c r="O58" s="29">
        <f>P58/N58</f>
        <v>2.4375</v>
      </c>
      <c r="P58" s="27">
        <f t="shared" si="63"/>
        <v>4797</v>
      </c>
      <c r="Q58" s="27">
        <f t="shared" si="63"/>
        <v>131</v>
      </c>
      <c r="R58" s="27">
        <f t="shared" si="63"/>
        <v>209</v>
      </c>
      <c r="S58" s="27">
        <f t="shared" si="63"/>
        <v>140</v>
      </c>
      <c r="T58" s="27">
        <f t="shared" si="63"/>
        <v>159</v>
      </c>
      <c r="U58" s="27">
        <f t="shared" si="63"/>
        <v>99</v>
      </c>
      <c r="V58" s="27">
        <f t="shared" si="63"/>
        <v>122</v>
      </c>
      <c r="W58" s="27">
        <f t="shared" si="63"/>
        <v>93</v>
      </c>
      <c r="X58" s="27">
        <f t="shared" si="63"/>
        <v>136</v>
      </c>
      <c r="Y58" s="27">
        <f t="shared" si="63"/>
        <v>83</v>
      </c>
      <c r="Z58" s="27">
        <f t="shared" si="63"/>
        <v>146</v>
      </c>
      <c r="AA58" s="27">
        <f t="shared" si="63"/>
        <v>196</v>
      </c>
      <c r="AB58" s="27">
        <f t="shared" si="63"/>
        <v>152</v>
      </c>
      <c r="AC58" s="27">
        <f t="shared" si="63"/>
        <v>101</v>
      </c>
      <c r="AD58" s="27">
        <f t="shared" si="63"/>
        <v>125</v>
      </c>
      <c r="AE58" s="27">
        <f t="shared" si="63"/>
        <v>53</v>
      </c>
      <c r="AF58" s="27">
        <f t="shared" si="63"/>
        <v>23</v>
      </c>
      <c r="AG58" s="30">
        <f t="shared" si="53"/>
        <v>24.390243902439025</v>
      </c>
      <c r="AH58" s="30">
        <f t="shared" si="54"/>
        <v>13.109756097560975</v>
      </c>
      <c r="AI58" s="30">
        <f t="shared" si="55"/>
        <v>22.052845528455283</v>
      </c>
      <c r="AJ58" s="30">
        <f t="shared" si="56"/>
        <v>7.4186991869918701</v>
      </c>
      <c r="AK58" s="30">
        <f t="shared" si="57"/>
        <v>33.028455284552841</v>
      </c>
      <c r="AL58" s="40">
        <v>18207</v>
      </c>
      <c r="AM58" s="40">
        <v>37175</v>
      </c>
      <c r="AN58" s="30">
        <f t="shared" si="58"/>
        <v>55.335365853658537</v>
      </c>
      <c r="AO58" s="27">
        <f>AO61-AO60-AO59</f>
        <v>1968</v>
      </c>
      <c r="AP58" s="27">
        <f t="shared" ref="AP58:BG58" si="64">AP61-AP60-AP59</f>
        <v>673</v>
      </c>
      <c r="AQ58" s="27">
        <f t="shared" si="64"/>
        <v>1722</v>
      </c>
      <c r="AR58" s="27">
        <f t="shared" si="64"/>
        <v>246</v>
      </c>
      <c r="AS58" s="27">
        <f t="shared" si="64"/>
        <v>177</v>
      </c>
      <c r="AT58" s="27">
        <f t="shared" si="64"/>
        <v>43</v>
      </c>
      <c r="AU58" s="27">
        <f t="shared" si="64"/>
        <v>157</v>
      </c>
      <c r="AV58" s="27">
        <f t="shared" si="64"/>
        <v>254</v>
      </c>
      <c r="AW58" s="27">
        <f t="shared" si="64"/>
        <v>12</v>
      </c>
      <c r="AX58" s="27">
        <f t="shared" si="64"/>
        <v>70</v>
      </c>
      <c r="AY58" s="27">
        <f t="shared" si="64"/>
        <v>250</v>
      </c>
      <c r="AZ58" s="27">
        <f t="shared" si="64"/>
        <v>25</v>
      </c>
      <c r="BA58" s="27">
        <f t="shared" si="64"/>
        <v>20</v>
      </c>
      <c r="BB58" s="27">
        <f t="shared" si="64"/>
        <v>315</v>
      </c>
      <c r="BC58" s="27">
        <f t="shared" si="64"/>
        <v>27</v>
      </c>
      <c r="BD58" s="27">
        <f t="shared" si="64"/>
        <v>0</v>
      </c>
      <c r="BE58" s="27">
        <f t="shared" si="64"/>
        <v>445</v>
      </c>
      <c r="BF58" s="27">
        <f t="shared" si="64"/>
        <v>9</v>
      </c>
      <c r="BG58" s="27">
        <f t="shared" si="64"/>
        <v>0</v>
      </c>
      <c r="BH58" s="30">
        <f t="shared" si="59"/>
        <v>12.550813008130083</v>
      </c>
      <c r="BI58" s="27">
        <v>4.9000000000000004</v>
      </c>
      <c r="BJ58" s="27">
        <v>4.9000000000000004</v>
      </c>
      <c r="BK58" s="27">
        <v>2.8</v>
      </c>
      <c r="BL58" s="27">
        <v>8.6</v>
      </c>
      <c r="BM58" s="27">
        <v>10.199999999999999</v>
      </c>
      <c r="BN58" s="27">
        <v>6.3</v>
      </c>
      <c r="BO58" s="27">
        <v>6.9</v>
      </c>
      <c r="BP58" s="27">
        <v>7.5</v>
      </c>
      <c r="BQ58" s="27">
        <v>6.6</v>
      </c>
      <c r="BR58" s="27">
        <v>7</v>
      </c>
      <c r="BS58" s="27">
        <v>6.2</v>
      </c>
      <c r="BT58" s="27">
        <v>6.1</v>
      </c>
      <c r="BU58" s="27">
        <v>6.4</v>
      </c>
      <c r="BV58" s="27">
        <v>4.7</v>
      </c>
      <c r="BW58" s="27">
        <v>3.6</v>
      </c>
      <c r="BX58" s="27">
        <v>3.3</v>
      </c>
      <c r="BY58" s="27">
        <v>2.2999999999999998</v>
      </c>
      <c r="BZ58" s="27">
        <v>1.6</v>
      </c>
      <c r="CA58" s="27">
        <f t="shared" si="60"/>
        <v>12.600000000000001</v>
      </c>
      <c r="CB58" s="27">
        <f t="shared" si="61"/>
        <v>71.800000000000011</v>
      </c>
      <c r="CC58" s="27">
        <f t="shared" si="62"/>
        <v>15.500000000000002</v>
      </c>
    </row>
    <row r="59" spans="1:81" x14ac:dyDescent="0.25">
      <c r="A59" s="8" t="s">
        <v>1014</v>
      </c>
      <c r="B59" t="s">
        <v>1015</v>
      </c>
      <c r="C59" s="1" t="s">
        <v>1016</v>
      </c>
      <c r="D59" t="s">
        <v>1017</v>
      </c>
      <c r="E59" s="9" t="s">
        <v>1018</v>
      </c>
      <c r="F59" s="9" t="s">
        <v>542</v>
      </c>
      <c r="G59" s="9" t="s">
        <v>1019</v>
      </c>
      <c r="H59" s="9" t="s">
        <v>1020</v>
      </c>
      <c r="I59" s="1">
        <v>5432044</v>
      </c>
      <c r="J59" s="1" t="s">
        <v>192</v>
      </c>
      <c r="K59" s="33">
        <v>1.0333316465859355</v>
      </c>
      <c r="L59" s="1">
        <v>1906</v>
      </c>
      <c r="M59" s="42">
        <f t="shared" si="12"/>
        <v>1844.5191399076061</v>
      </c>
      <c r="N59" s="1">
        <v>672</v>
      </c>
      <c r="O59" s="22">
        <v>2.41</v>
      </c>
      <c r="P59" s="1">
        <v>1622</v>
      </c>
      <c r="Q59" s="1">
        <v>194</v>
      </c>
      <c r="R59" s="1">
        <v>58</v>
      </c>
      <c r="S59" s="1">
        <v>56</v>
      </c>
      <c r="T59" s="1">
        <v>51</v>
      </c>
      <c r="U59" s="1">
        <v>32</v>
      </c>
      <c r="V59" s="1">
        <v>41</v>
      </c>
      <c r="W59" s="1">
        <v>2</v>
      </c>
      <c r="X59" s="1">
        <v>19</v>
      </c>
      <c r="Y59" s="1">
        <v>30</v>
      </c>
      <c r="Z59" s="1">
        <v>35</v>
      </c>
      <c r="AA59" s="1">
        <v>40</v>
      </c>
      <c r="AB59" s="1">
        <v>66</v>
      </c>
      <c r="AC59" s="1">
        <v>22</v>
      </c>
      <c r="AD59" s="1">
        <v>6</v>
      </c>
      <c r="AE59" s="1">
        <v>16</v>
      </c>
      <c r="AF59" s="1">
        <v>4</v>
      </c>
      <c r="AG59" s="6">
        <f t="shared" si="53"/>
        <v>45.833333333333329</v>
      </c>
      <c r="AH59" s="6">
        <f t="shared" si="54"/>
        <v>12.351190476190476</v>
      </c>
      <c r="AI59" s="6">
        <f t="shared" si="55"/>
        <v>13.690476190476192</v>
      </c>
      <c r="AJ59" s="6">
        <f t="shared" si="56"/>
        <v>5.2083333333333339</v>
      </c>
      <c r="AK59" s="6">
        <f t="shared" si="57"/>
        <v>22.916666666666664</v>
      </c>
      <c r="AL59" s="39">
        <v>16369</v>
      </c>
      <c r="AM59" s="39">
        <v>22788</v>
      </c>
      <c r="AN59" s="6">
        <f t="shared" si="58"/>
        <v>67.410714285714292</v>
      </c>
      <c r="AO59" s="1">
        <v>672</v>
      </c>
      <c r="AP59" s="1">
        <v>121</v>
      </c>
      <c r="AQ59" s="1">
        <v>248</v>
      </c>
      <c r="AR59" s="1">
        <v>424</v>
      </c>
      <c r="AS59" s="1">
        <v>10</v>
      </c>
      <c r="AT59" s="1">
        <v>32</v>
      </c>
      <c r="AU59" s="1">
        <v>172</v>
      </c>
      <c r="AV59" s="1">
        <v>53</v>
      </c>
      <c r="AW59" s="1">
        <v>41</v>
      </c>
      <c r="AX59" s="1">
        <v>30</v>
      </c>
      <c r="AY59" s="1">
        <v>37</v>
      </c>
      <c r="AZ59" s="1">
        <v>14</v>
      </c>
      <c r="BA59" s="1">
        <v>0</v>
      </c>
      <c r="BB59" s="1">
        <v>64</v>
      </c>
      <c r="BC59" s="1">
        <v>11</v>
      </c>
      <c r="BD59" s="1">
        <v>0</v>
      </c>
      <c r="BE59" s="1">
        <v>105</v>
      </c>
      <c r="BF59" s="1">
        <v>5</v>
      </c>
      <c r="BG59" s="1">
        <v>0</v>
      </c>
      <c r="BH59" s="6">
        <f t="shared" si="59"/>
        <v>30.059523809523807</v>
      </c>
      <c r="BI59" s="1">
        <v>10.5</v>
      </c>
      <c r="BJ59" s="1">
        <v>1</v>
      </c>
      <c r="BK59" s="1">
        <v>4.9000000000000004</v>
      </c>
      <c r="BL59" s="1">
        <v>14.8</v>
      </c>
      <c r="BM59" s="1">
        <v>27.7</v>
      </c>
      <c r="BN59" s="1">
        <v>6.8</v>
      </c>
      <c r="BO59" s="1">
        <v>3.5</v>
      </c>
      <c r="BP59" s="1">
        <v>5</v>
      </c>
      <c r="BQ59" s="1">
        <v>3.1</v>
      </c>
      <c r="BR59" s="1">
        <v>3</v>
      </c>
      <c r="BS59" s="1">
        <v>1.9</v>
      </c>
      <c r="BT59" s="1">
        <v>1</v>
      </c>
      <c r="BU59" s="1">
        <v>5.4</v>
      </c>
      <c r="BV59" s="1">
        <v>3.1</v>
      </c>
      <c r="BW59" s="1">
        <v>1.6</v>
      </c>
      <c r="BX59" s="1">
        <v>1.8</v>
      </c>
      <c r="BY59" s="1">
        <v>1.9</v>
      </c>
      <c r="BZ59" s="1">
        <v>2.8</v>
      </c>
      <c r="CA59" s="1">
        <f t="shared" si="60"/>
        <v>16.399999999999999</v>
      </c>
      <c r="CB59" s="1">
        <f t="shared" si="61"/>
        <v>72.2</v>
      </c>
      <c r="CC59" s="1">
        <f t="shared" si="62"/>
        <v>11.2</v>
      </c>
    </row>
    <row r="60" spans="1:81" x14ac:dyDescent="0.25">
      <c r="A60" s="8" t="s">
        <v>1591</v>
      </c>
      <c r="B60" t="s">
        <v>1592</v>
      </c>
      <c r="C60" s="1" t="s">
        <v>1593</v>
      </c>
      <c r="D60" t="s">
        <v>1017</v>
      </c>
      <c r="E60" s="9" t="s">
        <v>1018</v>
      </c>
      <c r="F60" s="9" t="s">
        <v>542</v>
      </c>
      <c r="G60" s="9" t="s">
        <v>1594</v>
      </c>
      <c r="H60" s="9" t="s">
        <v>1595</v>
      </c>
      <c r="I60" s="1">
        <v>5471620</v>
      </c>
      <c r="J60" s="1" t="s">
        <v>300</v>
      </c>
      <c r="K60" s="33">
        <v>0.34856505414426586</v>
      </c>
      <c r="L60" s="1">
        <v>197</v>
      </c>
      <c r="M60" s="42">
        <f t="shared" si="12"/>
        <v>565.17426993259244</v>
      </c>
      <c r="N60" s="1">
        <v>63</v>
      </c>
      <c r="O60" s="22">
        <v>3.13</v>
      </c>
      <c r="P60" s="1">
        <v>197</v>
      </c>
      <c r="Q60" s="1">
        <v>0</v>
      </c>
      <c r="R60" s="1">
        <v>2</v>
      </c>
      <c r="S60" s="1">
        <v>0</v>
      </c>
      <c r="T60" s="1">
        <v>1</v>
      </c>
      <c r="U60" s="1">
        <v>5</v>
      </c>
      <c r="V60" s="1">
        <v>8</v>
      </c>
      <c r="W60" s="1">
        <v>2</v>
      </c>
      <c r="X60" s="1">
        <v>0</v>
      </c>
      <c r="Y60" s="1">
        <v>14</v>
      </c>
      <c r="Z60" s="1">
        <v>8</v>
      </c>
      <c r="AA60" s="1">
        <v>4</v>
      </c>
      <c r="AB60" s="1">
        <v>9</v>
      </c>
      <c r="AC60" s="1">
        <v>10</v>
      </c>
      <c r="AD60" s="1">
        <v>0</v>
      </c>
      <c r="AE60" s="1">
        <v>0</v>
      </c>
      <c r="AF60" s="1">
        <v>0</v>
      </c>
      <c r="AG60" s="6">
        <f t="shared" si="53"/>
        <v>3.1746031746031744</v>
      </c>
      <c r="AH60" s="6">
        <f t="shared" si="54"/>
        <v>9.5238095238095237</v>
      </c>
      <c r="AI60" s="6">
        <f t="shared" si="55"/>
        <v>38.095238095238095</v>
      </c>
      <c r="AJ60" s="6">
        <f t="shared" si="56"/>
        <v>12.698412698412698</v>
      </c>
      <c r="AK60" s="6">
        <f t="shared" si="57"/>
        <v>36.507936507936506</v>
      </c>
      <c r="AL60" s="39">
        <v>20281</v>
      </c>
      <c r="AM60" s="39">
        <v>47411</v>
      </c>
      <c r="AN60" s="6">
        <f t="shared" si="58"/>
        <v>28.571428571428569</v>
      </c>
      <c r="AO60" s="1">
        <v>63</v>
      </c>
      <c r="AP60" s="1">
        <v>14</v>
      </c>
      <c r="AQ60" s="1">
        <v>38</v>
      </c>
      <c r="AR60" s="1">
        <v>25</v>
      </c>
      <c r="AS60" s="1">
        <v>0</v>
      </c>
      <c r="AT60" s="1">
        <v>0</v>
      </c>
      <c r="AU60" s="1">
        <v>2</v>
      </c>
      <c r="AV60" s="1">
        <v>2</v>
      </c>
      <c r="AW60" s="1">
        <v>9</v>
      </c>
      <c r="AX60" s="1">
        <v>0</v>
      </c>
      <c r="AY60" s="1">
        <v>16</v>
      </c>
      <c r="AZ60" s="1">
        <v>0</v>
      </c>
      <c r="BA60" s="1">
        <v>0</v>
      </c>
      <c r="BB60" s="1">
        <v>6</v>
      </c>
      <c r="BC60" s="1">
        <v>5</v>
      </c>
      <c r="BD60" s="1">
        <v>0</v>
      </c>
      <c r="BE60" s="1">
        <v>17</v>
      </c>
      <c r="BF60" s="1">
        <v>2</v>
      </c>
      <c r="BG60" s="1">
        <v>0</v>
      </c>
      <c r="BH60" s="6">
        <f t="shared" si="59"/>
        <v>3.1746031746031744</v>
      </c>
      <c r="BI60" s="1">
        <v>10.7</v>
      </c>
      <c r="BJ60" s="1">
        <v>9.6</v>
      </c>
      <c r="BK60" s="1">
        <v>1</v>
      </c>
      <c r="BL60" s="1">
        <v>3</v>
      </c>
      <c r="BM60" s="1">
        <v>19.3</v>
      </c>
      <c r="BN60" s="1">
        <v>6.1</v>
      </c>
      <c r="BO60" s="1">
        <v>6.1</v>
      </c>
      <c r="BP60" s="1">
        <v>1.5</v>
      </c>
      <c r="BQ60" s="1">
        <v>9.6</v>
      </c>
      <c r="BR60" s="1">
        <v>2.5</v>
      </c>
      <c r="BS60" s="1">
        <v>14.7</v>
      </c>
      <c r="BT60" s="1">
        <v>2.5</v>
      </c>
      <c r="BU60" s="1">
        <v>5.6</v>
      </c>
      <c r="BV60" s="1">
        <v>0</v>
      </c>
      <c r="BW60" s="1">
        <v>2.5</v>
      </c>
      <c r="BX60" s="1">
        <v>1.5</v>
      </c>
      <c r="BY60" s="1">
        <v>0</v>
      </c>
      <c r="BZ60" s="1">
        <v>3.6</v>
      </c>
      <c r="CA60" s="1">
        <f t="shared" si="60"/>
        <v>21.299999999999997</v>
      </c>
      <c r="CB60" s="1">
        <f t="shared" si="61"/>
        <v>70.899999999999991</v>
      </c>
      <c r="CC60" s="1">
        <f t="shared" si="62"/>
        <v>7.6</v>
      </c>
    </row>
    <row r="61" spans="1:81" s="19" customFormat="1" x14ac:dyDescent="0.25">
      <c r="A61" s="18" t="s">
        <v>24</v>
      </c>
      <c r="B61" s="44" t="s">
        <v>2118</v>
      </c>
      <c r="I61" s="18">
        <v>54021</v>
      </c>
      <c r="J61" s="18" t="s">
        <v>23</v>
      </c>
      <c r="K61" s="35">
        <f>SUM(K58:K60)</f>
        <v>339.36105010219433</v>
      </c>
      <c r="L61" s="18">
        <v>8305</v>
      </c>
      <c r="M61" s="23">
        <f t="shared" si="12"/>
        <v>24.472460812751059</v>
      </c>
      <c r="N61" s="18">
        <v>2703</v>
      </c>
      <c r="O61" s="23">
        <v>2.4500000000000002</v>
      </c>
      <c r="P61" s="18">
        <v>6616</v>
      </c>
      <c r="Q61" s="18">
        <v>325</v>
      </c>
      <c r="R61" s="18">
        <v>269</v>
      </c>
      <c r="S61" s="18">
        <v>196</v>
      </c>
      <c r="T61" s="18">
        <v>211</v>
      </c>
      <c r="U61" s="18">
        <v>136</v>
      </c>
      <c r="V61" s="18">
        <v>171</v>
      </c>
      <c r="W61" s="18">
        <v>97</v>
      </c>
      <c r="X61" s="18">
        <v>155</v>
      </c>
      <c r="Y61" s="18">
        <v>127</v>
      </c>
      <c r="Z61" s="18">
        <v>189</v>
      </c>
      <c r="AA61" s="18">
        <v>240</v>
      </c>
      <c r="AB61" s="18">
        <v>227</v>
      </c>
      <c r="AC61" s="18">
        <v>133</v>
      </c>
      <c r="AD61" s="18">
        <v>131</v>
      </c>
      <c r="AE61" s="18">
        <v>69</v>
      </c>
      <c r="AF61" s="18">
        <v>27</v>
      </c>
      <c r="AG61" s="20">
        <f t="shared" si="53"/>
        <v>29.2267850536441</v>
      </c>
      <c r="AH61" s="20">
        <f t="shared" si="54"/>
        <v>12.837587865334813</v>
      </c>
      <c r="AI61" s="20">
        <f t="shared" si="55"/>
        <v>20.347761746207919</v>
      </c>
      <c r="AJ61" s="20">
        <f t="shared" si="56"/>
        <v>6.9922308546059933</v>
      </c>
      <c r="AK61" s="20">
        <f t="shared" si="57"/>
        <v>30.595634480207178</v>
      </c>
      <c r="AL61" s="38">
        <v>18207</v>
      </c>
      <c r="AM61" s="38">
        <v>37175</v>
      </c>
      <c r="AN61" s="20">
        <f t="shared" si="58"/>
        <v>57.713651498335182</v>
      </c>
      <c r="AO61" s="18">
        <v>2703</v>
      </c>
      <c r="AP61" s="18">
        <v>808</v>
      </c>
      <c r="AQ61" s="18">
        <v>2008</v>
      </c>
      <c r="AR61" s="18">
        <v>695</v>
      </c>
      <c r="AS61" s="18">
        <v>187</v>
      </c>
      <c r="AT61" s="18">
        <v>75</v>
      </c>
      <c r="AU61" s="18">
        <v>331</v>
      </c>
      <c r="AV61" s="18">
        <v>309</v>
      </c>
      <c r="AW61" s="18">
        <v>62</v>
      </c>
      <c r="AX61" s="18">
        <v>100</v>
      </c>
      <c r="AY61" s="18">
        <v>303</v>
      </c>
      <c r="AZ61" s="18">
        <v>39</v>
      </c>
      <c r="BA61" s="18">
        <v>20</v>
      </c>
      <c r="BB61" s="18">
        <v>385</v>
      </c>
      <c r="BC61" s="18">
        <v>43</v>
      </c>
      <c r="BD61" s="18">
        <v>0</v>
      </c>
      <c r="BE61" s="18">
        <v>567</v>
      </c>
      <c r="BF61" s="18">
        <v>16</v>
      </c>
      <c r="BG61" s="18">
        <v>0</v>
      </c>
      <c r="BH61" s="20">
        <f t="shared" si="59"/>
        <v>16.685164631890494</v>
      </c>
      <c r="BI61" s="18">
        <v>4.9000000000000004</v>
      </c>
      <c r="BJ61" s="18">
        <v>4.9000000000000004</v>
      </c>
      <c r="BK61" s="18">
        <v>2.8</v>
      </c>
      <c r="BL61" s="18">
        <v>8.6</v>
      </c>
      <c r="BM61" s="18">
        <v>10.199999999999999</v>
      </c>
      <c r="BN61" s="18">
        <v>6.3</v>
      </c>
      <c r="BO61" s="18">
        <v>6.9</v>
      </c>
      <c r="BP61" s="18">
        <v>7.5</v>
      </c>
      <c r="BQ61" s="18">
        <v>6.6</v>
      </c>
      <c r="BR61" s="18">
        <v>7</v>
      </c>
      <c r="BS61" s="18">
        <v>6.2</v>
      </c>
      <c r="BT61" s="18">
        <v>6.1</v>
      </c>
      <c r="BU61" s="18">
        <v>6.4</v>
      </c>
      <c r="BV61" s="18">
        <v>4.7</v>
      </c>
      <c r="BW61" s="18">
        <v>3.6</v>
      </c>
      <c r="BX61" s="18">
        <v>3.3</v>
      </c>
      <c r="BY61" s="18">
        <v>2.2999999999999998</v>
      </c>
      <c r="BZ61" s="18">
        <v>1.6</v>
      </c>
      <c r="CA61" s="18">
        <f t="shared" si="60"/>
        <v>12.600000000000001</v>
      </c>
      <c r="CB61" s="18">
        <f t="shared" si="61"/>
        <v>71.800000000000011</v>
      </c>
      <c r="CC61" s="18">
        <f t="shared" si="62"/>
        <v>15.500000000000002</v>
      </c>
    </row>
    <row r="62" spans="1:81" s="26" customFormat="1" x14ac:dyDescent="0.25">
      <c r="A62" s="25" t="s">
        <v>1872</v>
      </c>
      <c r="B62" s="26" t="s">
        <v>1873</v>
      </c>
      <c r="C62" s="27" t="s">
        <v>1874</v>
      </c>
      <c r="D62" s="26" t="s">
        <v>627</v>
      </c>
      <c r="E62" s="28" t="s">
        <v>628</v>
      </c>
      <c r="F62" s="28" t="s">
        <v>542</v>
      </c>
      <c r="G62" s="28" t="s">
        <v>1875</v>
      </c>
      <c r="H62" s="28" t="s">
        <v>1876</v>
      </c>
      <c r="I62" s="27" t="s">
        <v>2111</v>
      </c>
      <c r="J62" s="27" t="s">
        <v>2111</v>
      </c>
      <c r="K62" s="34">
        <v>478.08018286196523</v>
      </c>
      <c r="L62" s="27">
        <f>L65-L64-L63</f>
        <v>8923</v>
      </c>
      <c r="M62" s="29">
        <f t="shared" si="12"/>
        <v>18.6642331555841</v>
      </c>
      <c r="N62" s="27">
        <f t="shared" ref="N62:AF62" si="65">N65-N64-N63</f>
        <v>3251</v>
      </c>
      <c r="O62" s="29">
        <f>P62/N62</f>
        <v>2.7410027683789604</v>
      </c>
      <c r="P62" s="27">
        <f t="shared" si="65"/>
        <v>8911</v>
      </c>
      <c r="Q62" s="27">
        <f t="shared" si="65"/>
        <v>150</v>
      </c>
      <c r="R62" s="27">
        <f t="shared" si="65"/>
        <v>327</v>
      </c>
      <c r="S62" s="27">
        <f t="shared" si="65"/>
        <v>186</v>
      </c>
      <c r="T62" s="27">
        <f t="shared" si="65"/>
        <v>226</v>
      </c>
      <c r="U62" s="27">
        <f t="shared" si="65"/>
        <v>175</v>
      </c>
      <c r="V62" s="27">
        <f t="shared" si="65"/>
        <v>233</v>
      </c>
      <c r="W62" s="27">
        <f t="shared" si="65"/>
        <v>273</v>
      </c>
      <c r="X62" s="27">
        <f t="shared" si="65"/>
        <v>111</v>
      </c>
      <c r="Y62" s="27">
        <f t="shared" si="65"/>
        <v>172</v>
      </c>
      <c r="Z62" s="27">
        <f t="shared" si="65"/>
        <v>210</v>
      </c>
      <c r="AA62" s="27">
        <f t="shared" si="65"/>
        <v>400</v>
      </c>
      <c r="AB62" s="27">
        <f t="shared" si="65"/>
        <v>414</v>
      </c>
      <c r="AC62" s="27">
        <f t="shared" si="65"/>
        <v>187</v>
      </c>
      <c r="AD62" s="27">
        <f t="shared" si="65"/>
        <v>80</v>
      </c>
      <c r="AE62" s="27">
        <f t="shared" si="65"/>
        <v>47</v>
      </c>
      <c r="AF62" s="27">
        <f t="shared" si="65"/>
        <v>60</v>
      </c>
      <c r="AG62" s="30">
        <f t="shared" si="53"/>
        <v>20.393725007689941</v>
      </c>
      <c r="AH62" s="30">
        <f t="shared" si="54"/>
        <v>12.334666256536449</v>
      </c>
      <c r="AI62" s="30">
        <f t="shared" si="55"/>
        <v>24.269455552137803</v>
      </c>
      <c r="AJ62" s="30">
        <f t="shared" si="56"/>
        <v>6.459550907413103</v>
      </c>
      <c r="AK62" s="30">
        <f t="shared" si="57"/>
        <v>36.542602276222702</v>
      </c>
      <c r="AL62" s="40">
        <v>21705</v>
      </c>
      <c r="AM62" s="40">
        <v>40093</v>
      </c>
      <c r="AN62" s="30">
        <f t="shared" si="58"/>
        <v>51.707167025530609</v>
      </c>
      <c r="AO62" s="27">
        <f>AO65-AO64-AO63</f>
        <v>3251</v>
      </c>
      <c r="AP62" s="27">
        <f t="shared" ref="AP62:BG62" si="66">AP65-AP64-AP63</f>
        <v>1833</v>
      </c>
      <c r="AQ62" s="27">
        <f t="shared" si="66"/>
        <v>2807</v>
      </c>
      <c r="AR62" s="27">
        <f t="shared" si="66"/>
        <v>444</v>
      </c>
      <c r="AS62" s="27">
        <f t="shared" si="66"/>
        <v>145</v>
      </c>
      <c r="AT62" s="27">
        <f t="shared" si="66"/>
        <v>179</v>
      </c>
      <c r="AU62" s="27">
        <f t="shared" si="66"/>
        <v>306</v>
      </c>
      <c r="AV62" s="27">
        <f t="shared" si="66"/>
        <v>385</v>
      </c>
      <c r="AW62" s="27">
        <f t="shared" si="66"/>
        <v>173</v>
      </c>
      <c r="AX62" s="27">
        <f t="shared" si="66"/>
        <v>76</v>
      </c>
      <c r="AY62" s="27">
        <f t="shared" si="66"/>
        <v>365</v>
      </c>
      <c r="AZ62" s="27">
        <f t="shared" si="66"/>
        <v>145</v>
      </c>
      <c r="BA62" s="27">
        <f t="shared" si="66"/>
        <v>18</v>
      </c>
      <c r="BB62" s="27">
        <f t="shared" si="66"/>
        <v>502</v>
      </c>
      <c r="BC62" s="27">
        <f t="shared" si="66"/>
        <v>90</v>
      </c>
      <c r="BD62" s="27">
        <f t="shared" si="66"/>
        <v>18</v>
      </c>
      <c r="BE62" s="27">
        <f t="shared" si="66"/>
        <v>746</v>
      </c>
      <c r="BF62" s="27">
        <f t="shared" si="66"/>
        <v>42</v>
      </c>
      <c r="BG62" s="27">
        <f t="shared" si="66"/>
        <v>0</v>
      </c>
      <c r="BH62" s="30">
        <f t="shared" si="59"/>
        <v>12.857582282374654</v>
      </c>
      <c r="BI62" s="27">
        <v>5.2</v>
      </c>
      <c r="BJ62" s="27">
        <v>5.0999999999999996</v>
      </c>
      <c r="BK62" s="27">
        <v>5.5</v>
      </c>
      <c r="BL62" s="27">
        <v>5.7</v>
      </c>
      <c r="BM62" s="27">
        <v>5.7</v>
      </c>
      <c r="BN62" s="27">
        <v>5</v>
      </c>
      <c r="BO62" s="27">
        <v>4.7</v>
      </c>
      <c r="BP62" s="27">
        <v>6.1</v>
      </c>
      <c r="BQ62" s="27">
        <v>5.2</v>
      </c>
      <c r="BR62" s="27">
        <v>6.8</v>
      </c>
      <c r="BS62" s="27">
        <v>7.5</v>
      </c>
      <c r="BT62" s="27">
        <v>7.8</v>
      </c>
      <c r="BU62" s="27">
        <v>6.9</v>
      </c>
      <c r="BV62" s="27">
        <v>7.5</v>
      </c>
      <c r="BW62" s="27">
        <v>6.4</v>
      </c>
      <c r="BX62" s="27">
        <v>3.9</v>
      </c>
      <c r="BY62" s="27">
        <v>2.1</v>
      </c>
      <c r="BZ62" s="27">
        <v>2.9</v>
      </c>
      <c r="CA62" s="27">
        <f t="shared" si="60"/>
        <v>15.8</v>
      </c>
      <c r="CB62" s="27">
        <f t="shared" si="61"/>
        <v>61.399999999999991</v>
      </c>
      <c r="CC62" s="27">
        <f t="shared" si="62"/>
        <v>22.8</v>
      </c>
    </row>
    <row r="63" spans="1:81" x14ac:dyDescent="0.25">
      <c r="A63" s="8" t="s">
        <v>1434</v>
      </c>
      <c r="B63" t="s">
        <v>1435</v>
      </c>
      <c r="C63" s="1" t="s">
        <v>1436</v>
      </c>
      <c r="D63" t="s">
        <v>627</v>
      </c>
      <c r="E63" s="9" t="s">
        <v>628</v>
      </c>
      <c r="F63" s="9" t="s">
        <v>542</v>
      </c>
      <c r="G63" s="9" t="s">
        <v>1437</v>
      </c>
      <c r="H63" s="9" t="s">
        <v>1438</v>
      </c>
      <c r="I63" s="1">
        <v>5462956</v>
      </c>
      <c r="J63" s="1" t="s">
        <v>270</v>
      </c>
      <c r="K63" s="33">
        <v>1.6170087740928973</v>
      </c>
      <c r="L63" s="1">
        <v>2495</v>
      </c>
      <c r="M63" s="42">
        <f t="shared" si="12"/>
        <v>1542.9724562871556</v>
      </c>
      <c r="N63" s="1">
        <v>1017</v>
      </c>
      <c r="O63" s="22">
        <v>2.34</v>
      </c>
      <c r="P63" s="1">
        <v>2378</v>
      </c>
      <c r="Q63" s="1">
        <v>71</v>
      </c>
      <c r="R63" s="1">
        <v>132</v>
      </c>
      <c r="S63" s="1">
        <v>122</v>
      </c>
      <c r="T63" s="1">
        <v>98</v>
      </c>
      <c r="U63" s="1">
        <v>47</v>
      </c>
      <c r="V63" s="1">
        <v>21</v>
      </c>
      <c r="W63" s="1">
        <v>53</v>
      </c>
      <c r="X63" s="1">
        <v>86</v>
      </c>
      <c r="Y63" s="1">
        <v>57</v>
      </c>
      <c r="Z63" s="1">
        <v>76</v>
      </c>
      <c r="AA63" s="1">
        <v>67</v>
      </c>
      <c r="AB63" s="1">
        <v>92</v>
      </c>
      <c r="AC63" s="1">
        <v>61</v>
      </c>
      <c r="AD63" s="1">
        <v>9</v>
      </c>
      <c r="AE63" s="1">
        <v>20</v>
      </c>
      <c r="AF63" s="1">
        <v>5</v>
      </c>
      <c r="AG63" s="6">
        <f t="shared" si="53"/>
        <v>31.956735496558501</v>
      </c>
      <c r="AH63" s="6">
        <f t="shared" si="54"/>
        <v>14.257620452310718</v>
      </c>
      <c r="AI63" s="6">
        <f t="shared" si="55"/>
        <v>21.337266470009833</v>
      </c>
      <c r="AJ63" s="6">
        <f t="shared" si="56"/>
        <v>7.4729596853490659</v>
      </c>
      <c r="AK63" s="6">
        <f t="shared" si="57"/>
        <v>24.97541789577188</v>
      </c>
      <c r="AL63" s="39">
        <v>21047</v>
      </c>
      <c r="AM63" s="39">
        <v>36823</v>
      </c>
      <c r="AN63" s="6">
        <f t="shared" si="58"/>
        <v>61.946902654867252</v>
      </c>
      <c r="AO63" s="1">
        <v>1017</v>
      </c>
      <c r="AP63" s="1">
        <v>314</v>
      </c>
      <c r="AQ63" s="1">
        <v>590</v>
      </c>
      <c r="AR63" s="1">
        <v>427</v>
      </c>
      <c r="AS63" s="1">
        <v>27</v>
      </c>
      <c r="AT63" s="1">
        <v>68</v>
      </c>
      <c r="AU63" s="1">
        <v>209</v>
      </c>
      <c r="AV63" s="1">
        <v>51</v>
      </c>
      <c r="AW63" s="1">
        <v>46</v>
      </c>
      <c r="AX63" s="1">
        <v>63</v>
      </c>
      <c r="AY63" s="1">
        <v>93</v>
      </c>
      <c r="AZ63" s="1">
        <v>75</v>
      </c>
      <c r="BA63" s="1">
        <v>19</v>
      </c>
      <c r="BB63" s="1">
        <v>121</v>
      </c>
      <c r="BC63" s="1">
        <v>0</v>
      </c>
      <c r="BD63" s="1">
        <v>11</v>
      </c>
      <c r="BE63" s="1">
        <v>165</v>
      </c>
      <c r="BF63" s="1">
        <v>10</v>
      </c>
      <c r="BG63" s="1">
        <v>0</v>
      </c>
      <c r="BH63" s="6">
        <f t="shared" si="59"/>
        <v>29.695181907571289</v>
      </c>
      <c r="BI63" s="1">
        <v>3.5</v>
      </c>
      <c r="BJ63" s="1">
        <v>3.3</v>
      </c>
      <c r="BK63" s="1">
        <v>4.8</v>
      </c>
      <c r="BL63" s="1">
        <v>4.0999999999999996</v>
      </c>
      <c r="BM63" s="1">
        <v>7.1</v>
      </c>
      <c r="BN63" s="1">
        <v>6.9</v>
      </c>
      <c r="BO63" s="1">
        <v>6.5</v>
      </c>
      <c r="BP63" s="1">
        <v>3.2</v>
      </c>
      <c r="BQ63" s="1">
        <v>3.5</v>
      </c>
      <c r="BR63" s="1">
        <v>3.6</v>
      </c>
      <c r="BS63" s="1">
        <v>9.9</v>
      </c>
      <c r="BT63" s="1">
        <v>8.6999999999999993</v>
      </c>
      <c r="BU63" s="1">
        <v>8.3000000000000007</v>
      </c>
      <c r="BV63" s="1">
        <v>5.9</v>
      </c>
      <c r="BW63" s="1">
        <v>6.5</v>
      </c>
      <c r="BX63" s="1">
        <v>6.3</v>
      </c>
      <c r="BY63" s="1">
        <v>3.2</v>
      </c>
      <c r="BZ63" s="1">
        <v>4.5999999999999996</v>
      </c>
      <c r="CA63" s="1">
        <f t="shared" si="60"/>
        <v>11.6</v>
      </c>
      <c r="CB63" s="1">
        <f t="shared" si="61"/>
        <v>61.8</v>
      </c>
      <c r="CC63" s="1">
        <f t="shared" si="62"/>
        <v>26.5</v>
      </c>
    </row>
    <row r="64" spans="1:81" x14ac:dyDescent="0.25">
      <c r="A64" s="8" t="s">
        <v>624</v>
      </c>
      <c r="B64" t="s">
        <v>625</v>
      </c>
      <c r="C64" s="1" t="s">
        <v>626</v>
      </c>
      <c r="D64" t="s">
        <v>627</v>
      </c>
      <c r="E64" s="9" t="s">
        <v>628</v>
      </c>
      <c r="F64" s="9" t="s">
        <v>542</v>
      </c>
      <c r="G64" s="9" t="s">
        <v>629</v>
      </c>
      <c r="H64" s="9" t="s">
        <v>630</v>
      </c>
      <c r="I64" s="1">
        <v>5404924</v>
      </c>
      <c r="J64" s="1" t="s">
        <v>125</v>
      </c>
      <c r="K64" s="33">
        <v>0.30455001998465342</v>
      </c>
      <c r="L64" s="1">
        <v>255</v>
      </c>
      <c r="M64" s="42">
        <f t="shared" si="12"/>
        <v>837.30088086301782</v>
      </c>
      <c r="N64" s="1">
        <v>104</v>
      </c>
      <c r="O64" s="22">
        <v>2.4500000000000002</v>
      </c>
      <c r="P64" s="1">
        <v>255</v>
      </c>
      <c r="Q64" s="1">
        <v>5</v>
      </c>
      <c r="R64" s="1">
        <v>17</v>
      </c>
      <c r="S64" s="1">
        <v>11</v>
      </c>
      <c r="T64" s="1">
        <v>6</v>
      </c>
      <c r="U64" s="1">
        <v>4</v>
      </c>
      <c r="V64" s="1">
        <v>15</v>
      </c>
      <c r="W64" s="1">
        <v>9</v>
      </c>
      <c r="X64" s="1">
        <v>5</v>
      </c>
      <c r="Y64" s="1">
        <v>7</v>
      </c>
      <c r="Z64" s="1">
        <v>2</v>
      </c>
      <c r="AA64" s="1">
        <v>14</v>
      </c>
      <c r="AB64" s="1">
        <v>4</v>
      </c>
      <c r="AC64" s="1">
        <v>4</v>
      </c>
      <c r="AD64" s="1">
        <v>0</v>
      </c>
      <c r="AE64" s="1">
        <v>0</v>
      </c>
      <c r="AF64" s="1">
        <v>1</v>
      </c>
      <c r="AG64" s="6">
        <f t="shared" si="53"/>
        <v>31.73076923076923</v>
      </c>
      <c r="AH64" s="6">
        <f t="shared" si="54"/>
        <v>9.6153846153846168</v>
      </c>
      <c r="AI64" s="6">
        <f t="shared" si="55"/>
        <v>34.615384615384613</v>
      </c>
      <c r="AJ64" s="6">
        <f t="shared" si="56"/>
        <v>1.9230769230769231</v>
      </c>
      <c r="AK64" s="6">
        <f t="shared" si="57"/>
        <v>22.115384615384613</v>
      </c>
      <c r="AL64" s="39">
        <v>19243</v>
      </c>
      <c r="AM64" s="39">
        <v>32045</v>
      </c>
      <c r="AN64" s="6">
        <f t="shared" si="58"/>
        <v>69.230769230769226</v>
      </c>
      <c r="AO64" s="1">
        <v>104</v>
      </c>
      <c r="AP64" s="1">
        <v>39</v>
      </c>
      <c r="AQ64" s="1">
        <v>89</v>
      </c>
      <c r="AR64" s="1">
        <v>15</v>
      </c>
      <c r="AS64" s="1">
        <v>13</v>
      </c>
      <c r="AT64" s="1">
        <v>8</v>
      </c>
      <c r="AU64" s="1">
        <v>10</v>
      </c>
      <c r="AV64" s="1">
        <v>18</v>
      </c>
      <c r="AW64" s="1">
        <v>7</v>
      </c>
      <c r="AX64" s="1">
        <v>0</v>
      </c>
      <c r="AY64" s="1">
        <v>16</v>
      </c>
      <c r="AZ64" s="1">
        <v>3</v>
      </c>
      <c r="BA64" s="1">
        <v>2</v>
      </c>
      <c r="BB64" s="1">
        <v>16</v>
      </c>
      <c r="BC64" s="1">
        <v>0</v>
      </c>
      <c r="BD64" s="1">
        <v>0</v>
      </c>
      <c r="BE64" s="1">
        <v>9</v>
      </c>
      <c r="BF64" s="1">
        <v>0</v>
      </c>
      <c r="BG64" s="1">
        <v>0</v>
      </c>
      <c r="BH64" s="6">
        <f t="shared" si="59"/>
        <v>11.538461538461538</v>
      </c>
      <c r="BI64" s="1">
        <v>4.3</v>
      </c>
      <c r="BJ64" s="1">
        <v>5.0999999999999996</v>
      </c>
      <c r="BK64" s="1">
        <v>2.4</v>
      </c>
      <c r="BL64" s="1">
        <v>3.5</v>
      </c>
      <c r="BM64" s="1">
        <v>3.1</v>
      </c>
      <c r="BN64" s="1">
        <v>6.3</v>
      </c>
      <c r="BO64" s="1">
        <v>12.9</v>
      </c>
      <c r="BP64" s="1">
        <v>5.0999999999999996</v>
      </c>
      <c r="BQ64" s="1">
        <v>3.1</v>
      </c>
      <c r="BR64" s="1">
        <v>6.3</v>
      </c>
      <c r="BS64" s="1">
        <v>5.5</v>
      </c>
      <c r="BT64" s="1">
        <v>3.1</v>
      </c>
      <c r="BU64" s="1">
        <v>15.7</v>
      </c>
      <c r="BV64" s="1">
        <v>6.7</v>
      </c>
      <c r="BW64" s="1">
        <v>6.7</v>
      </c>
      <c r="BX64" s="1">
        <v>3.5</v>
      </c>
      <c r="BY64" s="1">
        <v>1.2</v>
      </c>
      <c r="BZ64" s="1">
        <v>5.5</v>
      </c>
      <c r="CA64" s="1">
        <f t="shared" si="60"/>
        <v>11.799999999999999</v>
      </c>
      <c r="CB64" s="1">
        <f t="shared" si="61"/>
        <v>64.599999999999994</v>
      </c>
      <c r="CC64" s="1">
        <f t="shared" si="62"/>
        <v>23.599999999999998</v>
      </c>
    </row>
    <row r="65" spans="1:81" s="19" customFormat="1" x14ac:dyDescent="0.25">
      <c r="A65" s="18" t="s">
        <v>26</v>
      </c>
      <c r="B65" s="44" t="s">
        <v>2118</v>
      </c>
      <c r="I65" s="18">
        <v>54023</v>
      </c>
      <c r="J65" s="18" t="s">
        <v>25</v>
      </c>
      <c r="K65" s="35">
        <f>SUM(K62:K64)</f>
        <v>480.00174165604278</v>
      </c>
      <c r="L65" s="18">
        <v>11673</v>
      </c>
      <c r="M65" s="23">
        <f t="shared" si="12"/>
        <v>24.318661760949567</v>
      </c>
      <c r="N65" s="18">
        <v>4372</v>
      </c>
      <c r="O65" s="23">
        <v>2.64</v>
      </c>
      <c r="P65" s="18">
        <v>11544</v>
      </c>
      <c r="Q65" s="18">
        <v>226</v>
      </c>
      <c r="R65" s="18">
        <v>476</v>
      </c>
      <c r="S65" s="18">
        <v>319</v>
      </c>
      <c r="T65" s="18">
        <v>330</v>
      </c>
      <c r="U65" s="18">
        <v>226</v>
      </c>
      <c r="V65" s="18">
        <v>269</v>
      </c>
      <c r="W65" s="18">
        <v>335</v>
      </c>
      <c r="X65" s="18">
        <v>202</v>
      </c>
      <c r="Y65" s="18">
        <v>236</v>
      </c>
      <c r="Z65" s="18">
        <v>288</v>
      </c>
      <c r="AA65" s="18">
        <v>481</v>
      </c>
      <c r="AB65" s="18">
        <v>510</v>
      </c>
      <c r="AC65" s="18">
        <v>252</v>
      </c>
      <c r="AD65" s="18">
        <v>89</v>
      </c>
      <c r="AE65" s="18">
        <v>67</v>
      </c>
      <c r="AF65" s="18">
        <v>66</v>
      </c>
      <c r="AG65" s="20">
        <f t="shared" si="53"/>
        <v>23.353156450137234</v>
      </c>
      <c r="AH65" s="20">
        <f t="shared" si="54"/>
        <v>12.717291857273558</v>
      </c>
      <c r="AI65" s="20">
        <f t="shared" si="55"/>
        <v>23.833485818847208</v>
      </c>
      <c r="AJ65" s="20">
        <f t="shared" si="56"/>
        <v>6.5873741994510517</v>
      </c>
      <c r="AK65" s="20">
        <f t="shared" si="57"/>
        <v>33.508691674290944</v>
      </c>
      <c r="AL65" s="38">
        <v>21705</v>
      </c>
      <c r="AM65" s="38">
        <v>40093</v>
      </c>
      <c r="AN65" s="20">
        <f t="shared" si="58"/>
        <v>54.505946935041173</v>
      </c>
      <c r="AO65" s="18">
        <v>4372</v>
      </c>
      <c r="AP65" s="18">
        <v>2186</v>
      </c>
      <c r="AQ65" s="18">
        <v>3486</v>
      </c>
      <c r="AR65" s="18">
        <v>886</v>
      </c>
      <c r="AS65" s="18">
        <v>185</v>
      </c>
      <c r="AT65" s="18">
        <v>255</v>
      </c>
      <c r="AU65" s="18">
        <v>525</v>
      </c>
      <c r="AV65" s="18">
        <v>454</v>
      </c>
      <c r="AW65" s="18">
        <v>226</v>
      </c>
      <c r="AX65" s="18">
        <v>139</v>
      </c>
      <c r="AY65" s="18">
        <v>474</v>
      </c>
      <c r="AZ65" s="18">
        <v>223</v>
      </c>
      <c r="BA65" s="18">
        <v>39</v>
      </c>
      <c r="BB65" s="18">
        <v>639</v>
      </c>
      <c r="BC65" s="18">
        <v>90</v>
      </c>
      <c r="BD65" s="18">
        <v>29</v>
      </c>
      <c r="BE65" s="18">
        <v>920</v>
      </c>
      <c r="BF65" s="18">
        <v>52</v>
      </c>
      <c r="BG65" s="18">
        <v>0</v>
      </c>
      <c r="BH65" s="20">
        <f t="shared" si="59"/>
        <v>16.742909423604758</v>
      </c>
      <c r="BI65" s="18">
        <v>5.2</v>
      </c>
      <c r="BJ65" s="18">
        <v>5.0999999999999996</v>
      </c>
      <c r="BK65" s="18">
        <v>5.5</v>
      </c>
      <c r="BL65" s="18">
        <v>5.7</v>
      </c>
      <c r="BM65" s="18">
        <v>5.7</v>
      </c>
      <c r="BN65" s="18">
        <v>5</v>
      </c>
      <c r="BO65" s="18">
        <v>4.7</v>
      </c>
      <c r="BP65" s="18">
        <v>6.1</v>
      </c>
      <c r="BQ65" s="18">
        <v>5.2</v>
      </c>
      <c r="BR65" s="18">
        <v>6.8</v>
      </c>
      <c r="BS65" s="18">
        <v>7.5</v>
      </c>
      <c r="BT65" s="18">
        <v>7.8</v>
      </c>
      <c r="BU65" s="18">
        <v>6.9</v>
      </c>
      <c r="BV65" s="18">
        <v>7.5</v>
      </c>
      <c r="BW65" s="18">
        <v>6.4</v>
      </c>
      <c r="BX65" s="18">
        <v>3.9</v>
      </c>
      <c r="BY65" s="18">
        <v>2.1</v>
      </c>
      <c r="BZ65" s="18">
        <v>2.9</v>
      </c>
      <c r="CA65" s="18">
        <f t="shared" si="60"/>
        <v>15.8</v>
      </c>
      <c r="CB65" s="18">
        <f t="shared" si="61"/>
        <v>61.399999999999991</v>
      </c>
      <c r="CC65" s="18">
        <f t="shared" si="62"/>
        <v>22.8</v>
      </c>
    </row>
    <row r="66" spans="1:81" s="26" customFormat="1" x14ac:dyDescent="0.25">
      <c r="A66" s="25" t="s">
        <v>1877</v>
      </c>
      <c r="B66" s="26" t="s">
        <v>1878</v>
      </c>
      <c r="C66" s="27" t="s">
        <v>1879</v>
      </c>
      <c r="D66" s="26" t="s">
        <v>935</v>
      </c>
      <c r="E66" s="28" t="s">
        <v>556</v>
      </c>
      <c r="F66" s="28" t="s">
        <v>542</v>
      </c>
      <c r="G66" s="28" t="s">
        <v>1880</v>
      </c>
      <c r="H66" s="28" t="s">
        <v>1881</v>
      </c>
      <c r="I66" s="27" t="s">
        <v>2111</v>
      </c>
      <c r="J66" s="27" t="s">
        <v>2111</v>
      </c>
      <c r="K66" s="34">
        <v>1012.870577843085</v>
      </c>
      <c r="L66" s="27">
        <f>L75-L74-L73-L72-L71-L70-L69-L68-L67</f>
        <v>23726</v>
      </c>
      <c r="M66" s="29">
        <f t="shared" si="12"/>
        <v>23.424512982225906</v>
      </c>
      <c r="N66" s="27">
        <f t="shared" ref="N66:AF66" si="67">N75-N74-N73-N72-N71-N70-N69-N68-N67</f>
        <v>9852</v>
      </c>
      <c r="O66" s="29">
        <f>P66/N66</f>
        <v>2.3670320747056435</v>
      </c>
      <c r="P66" s="27">
        <f t="shared" si="67"/>
        <v>23320</v>
      </c>
      <c r="Q66" s="27">
        <f t="shared" si="67"/>
        <v>797</v>
      </c>
      <c r="R66" s="27">
        <f t="shared" si="67"/>
        <v>457</v>
      </c>
      <c r="S66" s="27">
        <f t="shared" si="67"/>
        <v>860</v>
      </c>
      <c r="T66" s="27">
        <f t="shared" si="67"/>
        <v>748</v>
      </c>
      <c r="U66" s="27">
        <f t="shared" si="67"/>
        <v>697</v>
      </c>
      <c r="V66" s="27">
        <f t="shared" si="67"/>
        <v>586</v>
      </c>
      <c r="W66" s="27">
        <f t="shared" si="67"/>
        <v>525</v>
      </c>
      <c r="X66" s="27">
        <f t="shared" si="67"/>
        <v>494</v>
      </c>
      <c r="Y66" s="27">
        <f t="shared" si="67"/>
        <v>688</v>
      </c>
      <c r="Z66" s="27">
        <f t="shared" si="67"/>
        <v>889</v>
      </c>
      <c r="AA66" s="27">
        <f t="shared" si="67"/>
        <v>1034</v>
      </c>
      <c r="AB66" s="27">
        <f t="shared" si="67"/>
        <v>972</v>
      </c>
      <c r="AC66" s="27">
        <f t="shared" si="67"/>
        <v>499</v>
      </c>
      <c r="AD66" s="27">
        <f t="shared" si="67"/>
        <v>235</v>
      </c>
      <c r="AE66" s="27">
        <f t="shared" si="67"/>
        <v>220</v>
      </c>
      <c r="AF66" s="27">
        <f t="shared" si="67"/>
        <v>153</v>
      </c>
      <c r="AG66" s="30">
        <f t="shared" si="53"/>
        <v>21.457572066585463</v>
      </c>
      <c r="AH66" s="30">
        <f t="shared" si="54"/>
        <v>14.667072675598863</v>
      </c>
      <c r="AI66" s="30">
        <f t="shared" si="55"/>
        <v>23.274462038164838</v>
      </c>
      <c r="AJ66" s="30">
        <f t="shared" si="56"/>
        <v>9.0235485180673987</v>
      </c>
      <c r="AK66" s="30">
        <f t="shared" si="57"/>
        <v>31.597645148193259</v>
      </c>
      <c r="AL66" s="40">
        <v>23777</v>
      </c>
      <c r="AM66" s="40">
        <v>40483</v>
      </c>
      <c r="AN66" s="30">
        <f t="shared" si="58"/>
        <v>52.415753146569223</v>
      </c>
      <c r="AO66" s="27">
        <f>AO75-AO74-AO73-AO72-AO71-AO70-AO69-AO68-AO67</f>
        <v>9852</v>
      </c>
      <c r="AP66" s="27">
        <f t="shared" ref="AP66:BG66" si="68">AP75-AP74-AP73-AP72-AP71-AP70-AP69-AP68-AP67</f>
        <v>2965</v>
      </c>
      <c r="AQ66" s="27">
        <f t="shared" si="68"/>
        <v>7780</v>
      </c>
      <c r="AR66" s="27">
        <f t="shared" si="68"/>
        <v>2073</v>
      </c>
      <c r="AS66" s="27">
        <f t="shared" si="68"/>
        <v>445</v>
      </c>
      <c r="AT66" s="27">
        <f t="shared" si="68"/>
        <v>365</v>
      </c>
      <c r="AU66" s="27">
        <f t="shared" si="68"/>
        <v>939</v>
      </c>
      <c r="AV66" s="27">
        <f t="shared" si="68"/>
        <v>1005</v>
      </c>
      <c r="AW66" s="27">
        <f t="shared" si="68"/>
        <v>282</v>
      </c>
      <c r="AX66" s="27">
        <f t="shared" si="68"/>
        <v>686</v>
      </c>
      <c r="AY66" s="27">
        <f t="shared" si="68"/>
        <v>1155</v>
      </c>
      <c r="AZ66" s="27">
        <f t="shared" si="68"/>
        <v>329</v>
      </c>
      <c r="BA66" s="27">
        <f t="shared" si="68"/>
        <v>150</v>
      </c>
      <c r="BB66" s="27">
        <f t="shared" si="68"/>
        <v>1380</v>
      </c>
      <c r="BC66" s="27">
        <f t="shared" si="68"/>
        <v>466</v>
      </c>
      <c r="BD66" s="27">
        <f t="shared" si="68"/>
        <v>76</v>
      </c>
      <c r="BE66" s="27">
        <f t="shared" si="68"/>
        <v>1940</v>
      </c>
      <c r="BF66" s="27">
        <f t="shared" si="68"/>
        <v>94</v>
      </c>
      <c r="BG66" s="27">
        <f t="shared" si="68"/>
        <v>30</v>
      </c>
      <c r="BH66" s="30">
        <f t="shared" si="59"/>
        <v>19.092570036540803</v>
      </c>
      <c r="BI66" s="27">
        <v>5.2</v>
      </c>
      <c r="BJ66" s="27">
        <v>4.9000000000000004</v>
      </c>
      <c r="BK66" s="27">
        <v>6</v>
      </c>
      <c r="BL66" s="27">
        <v>5.3</v>
      </c>
      <c r="BM66" s="27">
        <v>5.3</v>
      </c>
      <c r="BN66" s="27">
        <v>5.6</v>
      </c>
      <c r="BO66" s="27">
        <v>5.6</v>
      </c>
      <c r="BP66" s="27">
        <v>5</v>
      </c>
      <c r="BQ66" s="27">
        <v>6.6</v>
      </c>
      <c r="BR66" s="27">
        <v>6.6</v>
      </c>
      <c r="BS66" s="27">
        <v>7</v>
      </c>
      <c r="BT66" s="27">
        <v>7.4</v>
      </c>
      <c r="BU66" s="27">
        <v>7.8</v>
      </c>
      <c r="BV66" s="27">
        <v>7.7</v>
      </c>
      <c r="BW66" s="27">
        <v>4.7</v>
      </c>
      <c r="BX66" s="27">
        <v>4.7</v>
      </c>
      <c r="BY66" s="27">
        <v>2.7</v>
      </c>
      <c r="BZ66" s="27">
        <v>2.1</v>
      </c>
      <c r="CA66" s="27">
        <f t="shared" si="60"/>
        <v>16.100000000000001</v>
      </c>
      <c r="CB66" s="27">
        <f t="shared" si="61"/>
        <v>62.199999999999996</v>
      </c>
      <c r="CC66" s="27">
        <f t="shared" si="62"/>
        <v>21.900000000000002</v>
      </c>
    </row>
    <row r="67" spans="1:81" s="11" customFormat="1" x14ac:dyDescent="0.25">
      <c r="A67" s="10" t="s">
        <v>552</v>
      </c>
      <c r="B67" s="11" t="s">
        <v>553</v>
      </c>
      <c r="C67" s="12" t="s">
        <v>554</v>
      </c>
      <c r="D67" s="11" t="s">
        <v>555</v>
      </c>
      <c r="E67" s="13" t="s">
        <v>556</v>
      </c>
      <c r="F67" s="13" t="s">
        <v>542</v>
      </c>
      <c r="G67" s="13" t="s">
        <v>557</v>
      </c>
      <c r="H67" s="13" t="s">
        <v>558</v>
      </c>
      <c r="I67" s="12">
        <v>5400772</v>
      </c>
      <c r="J67" s="12" t="s">
        <v>115</v>
      </c>
      <c r="K67" s="36">
        <v>0.65208017480021607</v>
      </c>
      <c r="L67" s="12">
        <v>864</v>
      </c>
      <c r="M67" s="24">
        <f t="shared" si="12"/>
        <v>1324.9904434906518</v>
      </c>
      <c r="N67" s="12">
        <v>408</v>
      </c>
      <c r="O67" s="24">
        <v>2.12</v>
      </c>
      <c r="P67" s="12">
        <v>864</v>
      </c>
      <c r="Q67" s="12">
        <v>42</v>
      </c>
      <c r="R67" s="12">
        <v>55</v>
      </c>
      <c r="S67" s="12">
        <v>59</v>
      </c>
      <c r="T67" s="12">
        <v>29</v>
      </c>
      <c r="U67" s="12">
        <v>18</v>
      </c>
      <c r="V67" s="12">
        <v>16</v>
      </c>
      <c r="W67" s="12">
        <v>24</v>
      </c>
      <c r="X67" s="12">
        <v>29</v>
      </c>
      <c r="Y67" s="12">
        <v>21</v>
      </c>
      <c r="Z67" s="12">
        <v>21</v>
      </c>
      <c r="AA67" s="12">
        <v>36</v>
      </c>
      <c r="AB67" s="12">
        <v>27</v>
      </c>
      <c r="AC67" s="12">
        <v>6</v>
      </c>
      <c r="AD67" s="12">
        <v>23</v>
      </c>
      <c r="AE67" s="12">
        <v>0</v>
      </c>
      <c r="AF67" s="12">
        <v>0</v>
      </c>
      <c r="AG67" s="14">
        <v>26</v>
      </c>
      <c r="AH67" s="14">
        <v>8</v>
      </c>
      <c r="AI67" s="14">
        <v>15</v>
      </c>
      <c r="AJ67" s="14">
        <v>3</v>
      </c>
      <c r="AK67" s="14">
        <v>15</v>
      </c>
      <c r="AL67" s="41">
        <v>19066</v>
      </c>
      <c r="AM67" s="41">
        <v>27407</v>
      </c>
      <c r="AN67" s="14">
        <v>66.666666666666657</v>
      </c>
      <c r="AO67" s="12">
        <v>408</v>
      </c>
      <c r="AP67" s="12">
        <v>62</v>
      </c>
      <c r="AQ67" s="12">
        <v>229</v>
      </c>
      <c r="AR67" s="12">
        <v>178</v>
      </c>
      <c r="AS67" s="12">
        <v>0</v>
      </c>
      <c r="AT67" s="12">
        <v>19</v>
      </c>
      <c r="AU67" s="12">
        <v>100</v>
      </c>
      <c r="AV67" s="12">
        <v>38</v>
      </c>
      <c r="AW67" s="12">
        <v>2</v>
      </c>
      <c r="AX67" s="12">
        <v>23</v>
      </c>
      <c r="AY67" s="12">
        <v>24</v>
      </c>
      <c r="AZ67" s="12">
        <v>39</v>
      </c>
      <c r="BA67" s="12">
        <v>12</v>
      </c>
      <c r="BB67" s="12">
        <v>47</v>
      </c>
      <c r="BC67" s="12">
        <v>8</v>
      </c>
      <c r="BD67" s="12">
        <v>3</v>
      </c>
      <c r="BE67" s="12">
        <v>47</v>
      </c>
      <c r="BF67" s="12">
        <v>10</v>
      </c>
      <c r="BG67" s="12">
        <v>0</v>
      </c>
      <c r="BH67" s="14">
        <v>33.82352941176471</v>
      </c>
      <c r="BI67" s="12">
        <v>8.5</v>
      </c>
      <c r="BJ67" s="12">
        <v>6.8</v>
      </c>
      <c r="BK67" s="12">
        <v>5.6</v>
      </c>
      <c r="BL67" s="12">
        <v>2.5</v>
      </c>
      <c r="BM67" s="12">
        <v>3.2</v>
      </c>
      <c r="BN67" s="12">
        <v>9.4</v>
      </c>
      <c r="BO67" s="12">
        <v>8.6</v>
      </c>
      <c r="BP67" s="12">
        <v>4</v>
      </c>
      <c r="BQ67" s="12">
        <v>7.2</v>
      </c>
      <c r="BR67" s="12">
        <v>4.5999999999999996</v>
      </c>
      <c r="BS67" s="12">
        <v>3.2</v>
      </c>
      <c r="BT67" s="12">
        <v>9.4</v>
      </c>
      <c r="BU67" s="12">
        <v>4</v>
      </c>
      <c r="BV67" s="12">
        <v>7.8</v>
      </c>
      <c r="BW67" s="12">
        <v>8.3000000000000007</v>
      </c>
      <c r="BX67" s="12">
        <v>3.3</v>
      </c>
      <c r="BY67" s="12">
        <v>2.1</v>
      </c>
      <c r="BZ67" s="12">
        <v>1.3</v>
      </c>
      <c r="CA67" s="12">
        <v>20.9</v>
      </c>
      <c r="CB67" s="12">
        <v>56.100000000000009</v>
      </c>
      <c r="CC67" s="12">
        <v>22.800000000000004</v>
      </c>
    </row>
    <row r="68" spans="1:81" x14ac:dyDescent="0.25">
      <c r="A68" s="8" t="s">
        <v>932</v>
      </c>
      <c r="B68" t="s">
        <v>933</v>
      </c>
      <c r="C68" s="1" t="s">
        <v>934</v>
      </c>
      <c r="D68" t="s">
        <v>935</v>
      </c>
      <c r="E68" s="9" t="s">
        <v>556</v>
      </c>
      <c r="F68" s="9" t="s">
        <v>542</v>
      </c>
      <c r="G68" s="9" t="s">
        <v>936</v>
      </c>
      <c r="H68" s="9" t="s">
        <v>937</v>
      </c>
      <c r="I68" s="1">
        <v>5426692</v>
      </c>
      <c r="J68" s="1" t="s">
        <v>177</v>
      </c>
      <c r="K68" s="33">
        <v>0.52707964902439042</v>
      </c>
      <c r="L68" s="1">
        <v>173</v>
      </c>
      <c r="M68" s="42">
        <f t="shared" ref="M68:M131" si="69">L68/K68</f>
        <v>328.22363815453343</v>
      </c>
      <c r="N68" s="1">
        <v>70</v>
      </c>
      <c r="O68" s="22">
        <v>2.4700000000000002</v>
      </c>
      <c r="P68" s="1">
        <v>173</v>
      </c>
      <c r="Q68" s="1">
        <v>3</v>
      </c>
      <c r="R68" s="1">
        <v>2</v>
      </c>
      <c r="S68" s="1">
        <v>7</v>
      </c>
      <c r="T68" s="1">
        <v>2</v>
      </c>
      <c r="U68" s="1">
        <v>6</v>
      </c>
      <c r="V68" s="1">
        <v>9</v>
      </c>
      <c r="W68" s="1">
        <v>1</v>
      </c>
      <c r="X68" s="1">
        <v>0</v>
      </c>
      <c r="Y68" s="1">
        <v>7</v>
      </c>
      <c r="Z68" s="1">
        <v>8</v>
      </c>
      <c r="AA68" s="1">
        <v>8</v>
      </c>
      <c r="AB68" s="1">
        <v>6</v>
      </c>
      <c r="AC68" s="1">
        <v>6</v>
      </c>
      <c r="AD68" s="1">
        <v>0</v>
      </c>
      <c r="AE68" s="1">
        <v>5</v>
      </c>
      <c r="AF68" s="1">
        <v>0</v>
      </c>
      <c r="AG68" s="6">
        <f t="shared" ref="AG68:AG82" si="70">(Q68+R68+S68)/N68*100</f>
        <v>17.142857142857142</v>
      </c>
      <c r="AH68" s="6">
        <f t="shared" ref="AH68:AH82" si="71">(T68+U68)/N68*100</f>
        <v>11.428571428571429</v>
      </c>
      <c r="AI68" s="6">
        <f t="shared" ref="AI68:AI82" si="72">(V68+W68+X68+Y68)/N68*100</f>
        <v>24.285714285714285</v>
      </c>
      <c r="AJ68" s="6">
        <f t="shared" ref="AJ68:AJ82" si="73">Z68/N68*100</f>
        <v>11.428571428571429</v>
      </c>
      <c r="AK68" s="6">
        <f t="shared" ref="AK68:AK82" si="74">(AA68+AB68+AC68+AD68+AE68+AF68)/N68*100</f>
        <v>35.714285714285715</v>
      </c>
      <c r="AL68" s="39">
        <v>23228</v>
      </c>
      <c r="AM68" s="39">
        <v>47500</v>
      </c>
      <c r="AN68" s="6">
        <f t="shared" ref="AN68:AN83" si="75">(Q68+R68+S68+T68+U68+V68+W68+X68)/N68*100</f>
        <v>42.857142857142854</v>
      </c>
      <c r="AO68" s="1">
        <v>70</v>
      </c>
      <c r="AP68" s="1">
        <v>31</v>
      </c>
      <c r="AQ68" s="1">
        <v>58</v>
      </c>
      <c r="AR68" s="1">
        <v>12</v>
      </c>
      <c r="AS68" s="1">
        <v>4</v>
      </c>
      <c r="AT68" s="1">
        <v>2</v>
      </c>
      <c r="AU68" s="1">
        <v>6</v>
      </c>
      <c r="AV68" s="1">
        <v>2</v>
      </c>
      <c r="AW68" s="1">
        <v>7</v>
      </c>
      <c r="AX68" s="1">
        <v>2</v>
      </c>
      <c r="AY68" s="1">
        <v>7</v>
      </c>
      <c r="AZ68" s="1">
        <v>0</v>
      </c>
      <c r="BA68" s="1">
        <v>0</v>
      </c>
      <c r="BB68" s="1">
        <v>15</v>
      </c>
      <c r="BC68" s="1">
        <v>1</v>
      </c>
      <c r="BD68" s="1">
        <v>0</v>
      </c>
      <c r="BE68" s="1">
        <v>16</v>
      </c>
      <c r="BF68" s="1">
        <v>0</v>
      </c>
      <c r="BG68" s="1">
        <v>0</v>
      </c>
      <c r="BH68" s="6">
        <f t="shared" ref="BH68:BH83" si="76">(AU68+AX68+BA68+BD68+BG68)/N68*100</f>
        <v>11.428571428571429</v>
      </c>
      <c r="BI68" s="1">
        <v>7.5</v>
      </c>
      <c r="BJ68" s="1">
        <v>2.9</v>
      </c>
      <c r="BK68" s="1">
        <v>2.9</v>
      </c>
      <c r="BL68" s="1">
        <v>6.4</v>
      </c>
      <c r="BM68" s="1">
        <v>1.2</v>
      </c>
      <c r="BN68" s="1">
        <v>2.9</v>
      </c>
      <c r="BO68" s="1">
        <v>7.5</v>
      </c>
      <c r="BP68" s="1">
        <v>4</v>
      </c>
      <c r="BQ68" s="1">
        <v>0.6</v>
      </c>
      <c r="BR68" s="1">
        <v>6.9</v>
      </c>
      <c r="BS68" s="1">
        <v>19.7</v>
      </c>
      <c r="BT68" s="1">
        <v>13.9</v>
      </c>
      <c r="BU68" s="1">
        <v>9.1999999999999993</v>
      </c>
      <c r="BV68" s="1">
        <v>5.8</v>
      </c>
      <c r="BW68" s="1">
        <v>4.5999999999999996</v>
      </c>
      <c r="BX68" s="1">
        <v>1.2</v>
      </c>
      <c r="BY68" s="1">
        <v>1.7</v>
      </c>
      <c r="BZ68" s="1">
        <v>1.2</v>
      </c>
      <c r="CA68" s="1">
        <f t="shared" ref="CA68:CA82" si="77">BI68+BJ68+BK68</f>
        <v>13.3</v>
      </c>
      <c r="CB68" s="1">
        <f t="shared" ref="CB68:CB82" si="78">BL68+BM68+BN68+BO68+BP68+BQ68+BR68+BS68+BT68+BU68</f>
        <v>72.3</v>
      </c>
      <c r="CC68" s="1">
        <f t="shared" ref="CC68:CC82" si="79">BV68+BW68+BX68+BY68+BZ68</f>
        <v>14.499999999999996</v>
      </c>
    </row>
    <row r="69" spans="1:81" x14ac:dyDescent="0.25">
      <c r="A69" s="8" t="s">
        <v>1192</v>
      </c>
      <c r="B69" t="s">
        <v>1193</v>
      </c>
      <c r="C69" s="1" t="s">
        <v>1194</v>
      </c>
      <c r="D69" t="s">
        <v>935</v>
      </c>
      <c r="E69" s="9" t="s">
        <v>556</v>
      </c>
      <c r="F69" s="9" t="s">
        <v>542</v>
      </c>
      <c r="G69" s="9" t="s">
        <v>1195</v>
      </c>
      <c r="H69" s="9" t="s">
        <v>1196</v>
      </c>
      <c r="I69" s="1">
        <v>5446636</v>
      </c>
      <c r="J69" s="1" t="s">
        <v>224</v>
      </c>
      <c r="K69" s="33">
        <v>3.8065896998189359</v>
      </c>
      <c r="L69" s="1">
        <v>3923</v>
      </c>
      <c r="M69" s="42">
        <f t="shared" si="69"/>
        <v>1030.5812575982648</v>
      </c>
      <c r="N69" s="1">
        <v>2001</v>
      </c>
      <c r="O69" s="22">
        <v>1.94</v>
      </c>
      <c r="P69" s="1">
        <v>3888</v>
      </c>
      <c r="Q69" s="1">
        <v>242</v>
      </c>
      <c r="R69" s="1">
        <v>153</v>
      </c>
      <c r="S69" s="1">
        <v>155</v>
      </c>
      <c r="T69" s="1">
        <v>131</v>
      </c>
      <c r="U69" s="1">
        <v>133</v>
      </c>
      <c r="V69" s="1">
        <v>124</v>
      </c>
      <c r="W69" s="1">
        <v>72</v>
      </c>
      <c r="X69" s="1">
        <v>32</v>
      </c>
      <c r="Y69" s="1">
        <v>65</v>
      </c>
      <c r="Z69" s="1">
        <v>71</v>
      </c>
      <c r="AA69" s="1">
        <v>150</v>
      </c>
      <c r="AB69" s="1">
        <v>165</v>
      </c>
      <c r="AC69" s="1">
        <v>213</v>
      </c>
      <c r="AD69" s="1">
        <v>50</v>
      </c>
      <c r="AE69" s="1">
        <v>160</v>
      </c>
      <c r="AF69" s="1">
        <v>85</v>
      </c>
      <c r="AG69" s="6">
        <f t="shared" si="70"/>
        <v>27.486256871564219</v>
      </c>
      <c r="AH69" s="6">
        <f t="shared" si="71"/>
        <v>13.193403298350825</v>
      </c>
      <c r="AI69" s="6">
        <f t="shared" si="72"/>
        <v>14.642678660669665</v>
      </c>
      <c r="AJ69" s="6">
        <f t="shared" si="73"/>
        <v>3.5482258870564722</v>
      </c>
      <c r="AK69" s="6">
        <f t="shared" si="74"/>
        <v>41.12943528235882</v>
      </c>
      <c r="AL69" s="39">
        <v>33544</v>
      </c>
      <c r="AM69" s="39">
        <v>39448</v>
      </c>
      <c r="AN69" s="6">
        <f t="shared" si="75"/>
        <v>52.073963018490751</v>
      </c>
      <c r="AO69" s="1">
        <v>2001</v>
      </c>
      <c r="AP69" s="1">
        <v>168</v>
      </c>
      <c r="AQ69" s="1">
        <v>1163</v>
      </c>
      <c r="AR69" s="1">
        <v>838</v>
      </c>
      <c r="AS69" s="1">
        <v>27</v>
      </c>
      <c r="AT69" s="1">
        <v>42</v>
      </c>
      <c r="AU69" s="1">
        <v>381</v>
      </c>
      <c r="AV69" s="1">
        <v>66</v>
      </c>
      <c r="AW69" s="1">
        <v>167</v>
      </c>
      <c r="AX69" s="1">
        <v>155</v>
      </c>
      <c r="AY69" s="1">
        <v>76</v>
      </c>
      <c r="AZ69" s="1">
        <v>93</v>
      </c>
      <c r="BA69" s="1">
        <v>0</v>
      </c>
      <c r="BB69" s="1">
        <v>157</v>
      </c>
      <c r="BC69" s="1">
        <v>25</v>
      </c>
      <c r="BD69" s="1">
        <v>15</v>
      </c>
      <c r="BE69" s="1">
        <v>531</v>
      </c>
      <c r="BF69" s="1">
        <v>132</v>
      </c>
      <c r="BG69" s="1">
        <v>10</v>
      </c>
      <c r="BH69" s="6">
        <f t="shared" si="76"/>
        <v>28.035982008995504</v>
      </c>
      <c r="BI69" s="1">
        <v>8.5</v>
      </c>
      <c r="BJ69" s="1">
        <v>3.4</v>
      </c>
      <c r="BK69" s="1">
        <v>4.5</v>
      </c>
      <c r="BL69" s="1">
        <v>2.9</v>
      </c>
      <c r="BM69" s="1">
        <v>7</v>
      </c>
      <c r="BN69" s="1">
        <v>4.5999999999999996</v>
      </c>
      <c r="BO69" s="1">
        <v>6.7</v>
      </c>
      <c r="BP69" s="1">
        <v>3.8</v>
      </c>
      <c r="BQ69" s="1">
        <v>9.6999999999999993</v>
      </c>
      <c r="BR69" s="1">
        <v>5</v>
      </c>
      <c r="BS69" s="1">
        <v>5.7</v>
      </c>
      <c r="BT69" s="1">
        <v>3.4</v>
      </c>
      <c r="BU69" s="1">
        <v>8.1999999999999993</v>
      </c>
      <c r="BV69" s="1">
        <v>11.5</v>
      </c>
      <c r="BW69" s="1">
        <v>3.3</v>
      </c>
      <c r="BX69" s="1">
        <v>5.3</v>
      </c>
      <c r="BY69" s="1">
        <v>4.0999999999999996</v>
      </c>
      <c r="BZ69" s="1">
        <v>2.5</v>
      </c>
      <c r="CA69" s="1">
        <f t="shared" si="77"/>
        <v>16.399999999999999</v>
      </c>
      <c r="CB69" s="1">
        <f t="shared" si="78"/>
        <v>57</v>
      </c>
      <c r="CC69" s="1">
        <f t="shared" si="79"/>
        <v>26.700000000000003</v>
      </c>
    </row>
    <row r="70" spans="1:81" s="19" customFormat="1" x14ac:dyDescent="0.25">
      <c r="A70" s="8" t="s">
        <v>1495</v>
      </c>
      <c r="B70" t="s">
        <v>1496</v>
      </c>
      <c r="C70" s="1" t="s">
        <v>1497</v>
      </c>
      <c r="D70" t="s">
        <v>935</v>
      </c>
      <c r="E70" s="9" t="s">
        <v>556</v>
      </c>
      <c r="F70" s="9" t="s">
        <v>542</v>
      </c>
      <c r="G70" s="9" t="s">
        <v>1498</v>
      </c>
      <c r="H70" s="9" t="s">
        <v>1499</v>
      </c>
      <c r="I70" s="1">
        <v>5466412</v>
      </c>
      <c r="J70" s="1" t="s">
        <v>282</v>
      </c>
      <c r="K70" s="33">
        <v>0.34529447937626484</v>
      </c>
      <c r="L70" s="1">
        <v>157</v>
      </c>
      <c r="M70" s="42">
        <f t="shared" si="69"/>
        <v>454.68436183399928</v>
      </c>
      <c r="N70" s="1">
        <v>72</v>
      </c>
      <c r="O70" s="22">
        <v>2.1800000000000002</v>
      </c>
      <c r="P70" s="1">
        <v>157</v>
      </c>
      <c r="Q70" s="1">
        <v>9</v>
      </c>
      <c r="R70" s="1">
        <v>4</v>
      </c>
      <c r="S70" s="1">
        <v>14</v>
      </c>
      <c r="T70" s="1">
        <v>7</v>
      </c>
      <c r="U70" s="1">
        <v>4</v>
      </c>
      <c r="V70" s="1">
        <v>6</v>
      </c>
      <c r="W70" s="1">
        <v>0</v>
      </c>
      <c r="X70" s="1">
        <v>5</v>
      </c>
      <c r="Y70" s="1">
        <v>5</v>
      </c>
      <c r="Z70" s="1">
        <v>0</v>
      </c>
      <c r="AA70" s="1">
        <v>4</v>
      </c>
      <c r="AB70" s="1">
        <v>7</v>
      </c>
      <c r="AC70" s="1">
        <v>7</v>
      </c>
      <c r="AD70" s="1">
        <v>0</v>
      </c>
      <c r="AE70" s="1">
        <v>0</v>
      </c>
      <c r="AF70" s="1">
        <v>0</v>
      </c>
      <c r="AG70" s="6">
        <f t="shared" si="70"/>
        <v>37.5</v>
      </c>
      <c r="AH70" s="6">
        <f t="shared" si="71"/>
        <v>15.277777777777779</v>
      </c>
      <c r="AI70" s="6">
        <f t="shared" si="72"/>
        <v>22.222222222222221</v>
      </c>
      <c r="AJ70" s="6">
        <f t="shared" si="73"/>
        <v>0</v>
      </c>
      <c r="AK70" s="6">
        <f t="shared" si="74"/>
        <v>25</v>
      </c>
      <c r="AL70" s="39">
        <v>18403</v>
      </c>
      <c r="AM70" s="39">
        <v>26250</v>
      </c>
      <c r="AN70" s="6">
        <f t="shared" si="75"/>
        <v>68.055555555555557</v>
      </c>
      <c r="AO70" s="1">
        <v>72</v>
      </c>
      <c r="AP70" s="1">
        <v>51</v>
      </c>
      <c r="AQ70" s="1">
        <v>58</v>
      </c>
      <c r="AR70" s="1">
        <v>14</v>
      </c>
      <c r="AS70" s="1">
        <v>10</v>
      </c>
      <c r="AT70" s="1">
        <v>5</v>
      </c>
      <c r="AU70" s="1">
        <v>4</v>
      </c>
      <c r="AV70" s="1">
        <v>12</v>
      </c>
      <c r="AW70" s="1">
        <v>5</v>
      </c>
      <c r="AX70" s="1">
        <v>0</v>
      </c>
      <c r="AY70" s="1">
        <v>10</v>
      </c>
      <c r="AZ70" s="1">
        <v>0</v>
      </c>
      <c r="BA70" s="1">
        <v>0</v>
      </c>
      <c r="BB70" s="1">
        <v>4</v>
      </c>
      <c r="BC70" s="1">
        <v>0</v>
      </c>
      <c r="BD70" s="1">
        <v>0</v>
      </c>
      <c r="BE70" s="1">
        <v>14</v>
      </c>
      <c r="BF70" s="1">
        <v>0</v>
      </c>
      <c r="BG70" s="1">
        <v>0</v>
      </c>
      <c r="BH70" s="6">
        <f t="shared" si="76"/>
        <v>5.5555555555555554</v>
      </c>
      <c r="BI70" s="1">
        <v>0</v>
      </c>
      <c r="BJ70" s="1">
        <v>5.0999999999999996</v>
      </c>
      <c r="BK70" s="1">
        <v>3.2</v>
      </c>
      <c r="BL70" s="1">
        <v>4.5</v>
      </c>
      <c r="BM70" s="1">
        <v>5.7</v>
      </c>
      <c r="BN70" s="1">
        <v>6.4</v>
      </c>
      <c r="BO70" s="1">
        <v>1.3</v>
      </c>
      <c r="BP70" s="1">
        <v>7</v>
      </c>
      <c r="BQ70" s="1">
        <v>1.3</v>
      </c>
      <c r="BR70" s="1">
        <v>12.7</v>
      </c>
      <c r="BS70" s="1">
        <v>3.8</v>
      </c>
      <c r="BT70" s="1">
        <v>15.9</v>
      </c>
      <c r="BU70" s="1">
        <v>11.5</v>
      </c>
      <c r="BV70" s="1">
        <v>8.3000000000000007</v>
      </c>
      <c r="BW70" s="1">
        <v>5.0999999999999996</v>
      </c>
      <c r="BX70" s="1">
        <v>8.3000000000000007</v>
      </c>
      <c r="BY70" s="1">
        <v>0</v>
      </c>
      <c r="BZ70" s="1">
        <v>0</v>
      </c>
      <c r="CA70" s="1">
        <f t="shared" si="77"/>
        <v>8.3000000000000007</v>
      </c>
      <c r="CB70" s="1">
        <f t="shared" si="78"/>
        <v>70.099999999999994</v>
      </c>
      <c r="CC70" s="1">
        <f t="shared" si="79"/>
        <v>21.700000000000003</v>
      </c>
    </row>
    <row r="71" spans="1:81" x14ac:dyDescent="0.25">
      <c r="A71" s="8" t="s">
        <v>1500</v>
      </c>
      <c r="B71" t="s">
        <v>1501</v>
      </c>
      <c r="C71" s="1" t="s">
        <v>1502</v>
      </c>
      <c r="D71" t="s">
        <v>935</v>
      </c>
      <c r="E71" s="9" t="s">
        <v>556</v>
      </c>
      <c r="F71" s="9" t="s">
        <v>542</v>
      </c>
      <c r="G71" s="9" t="s">
        <v>1503</v>
      </c>
      <c r="H71" s="9" t="s">
        <v>1504</v>
      </c>
      <c r="I71" s="1">
        <v>5466652</v>
      </c>
      <c r="J71" s="1" t="s">
        <v>283</v>
      </c>
      <c r="K71" s="33">
        <v>1.1154165403172291</v>
      </c>
      <c r="L71" s="1">
        <v>1339</v>
      </c>
      <c r="M71" s="42">
        <f t="shared" si="69"/>
        <v>1200.4483989624027</v>
      </c>
      <c r="N71" s="1">
        <v>608</v>
      </c>
      <c r="O71" s="22">
        <v>2.11</v>
      </c>
      <c r="P71" s="1">
        <v>1280</v>
      </c>
      <c r="Q71" s="1">
        <v>99</v>
      </c>
      <c r="R71" s="1">
        <v>62</v>
      </c>
      <c r="S71" s="1">
        <v>61</v>
      </c>
      <c r="T71" s="1">
        <v>62</v>
      </c>
      <c r="U71" s="1">
        <v>52</v>
      </c>
      <c r="V71" s="1">
        <v>8</v>
      </c>
      <c r="W71" s="1">
        <v>39</v>
      </c>
      <c r="X71" s="1">
        <v>32</v>
      </c>
      <c r="Y71" s="1">
        <v>35</v>
      </c>
      <c r="Z71" s="1">
        <v>52</v>
      </c>
      <c r="AA71" s="1">
        <v>28</v>
      </c>
      <c r="AB71" s="1">
        <v>36</v>
      </c>
      <c r="AC71" s="1">
        <v>27</v>
      </c>
      <c r="AD71" s="1">
        <v>0</v>
      </c>
      <c r="AE71" s="1">
        <v>15</v>
      </c>
      <c r="AF71" s="1">
        <v>0</v>
      </c>
      <c r="AG71" s="6">
        <f t="shared" si="70"/>
        <v>36.513157894736842</v>
      </c>
      <c r="AH71" s="6">
        <f t="shared" si="71"/>
        <v>18.75</v>
      </c>
      <c r="AI71" s="6">
        <f t="shared" si="72"/>
        <v>18.75</v>
      </c>
      <c r="AJ71" s="6">
        <f t="shared" si="73"/>
        <v>8.5526315789473681</v>
      </c>
      <c r="AK71" s="6">
        <f t="shared" si="74"/>
        <v>17.434210526315788</v>
      </c>
      <c r="AL71" s="39">
        <v>17818</v>
      </c>
      <c r="AM71" s="39">
        <v>27576</v>
      </c>
      <c r="AN71" s="6">
        <f t="shared" si="75"/>
        <v>68.256578947368425</v>
      </c>
      <c r="AO71" s="1">
        <v>608</v>
      </c>
      <c r="AP71" s="1">
        <v>179</v>
      </c>
      <c r="AQ71" s="1">
        <v>368</v>
      </c>
      <c r="AR71" s="1">
        <v>240</v>
      </c>
      <c r="AS71" s="1">
        <v>20</v>
      </c>
      <c r="AT71" s="1">
        <v>30</v>
      </c>
      <c r="AU71" s="1">
        <v>152</v>
      </c>
      <c r="AV71" s="1">
        <v>20</v>
      </c>
      <c r="AW71" s="1">
        <v>51</v>
      </c>
      <c r="AX71" s="1">
        <v>51</v>
      </c>
      <c r="AY71" s="1">
        <v>71</v>
      </c>
      <c r="AZ71" s="1">
        <v>18</v>
      </c>
      <c r="BA71" s="1">
        <v>6</v>
      </c>
      <c r="BB71" s="1">
        <v>58</v>
      </c>
      <c r="BC71" s="1">
        <v>10</v>
      </c>
      <c r="BD71" s="1">
        <v>8</v>
      </c>
      <c r="BE71" s="1">
        <v>75</v>
      </c>
      <c r="BF71" s="1">
        <v>3</v>
      </c>
      <c r="BG71" s="1">
        <v>0</v>
      </c>
      <c r="BH71" s="6">
        <f t="shared" si="76"/>
        <v>35.690789473684212</v>
      </c>
      <c r="BI71" s="1">
        <v>4.5999999999999996</v>
      </c>
      <c r="BJ71" s="1">
        <v>3.9</v>
      </c>
      <c r="BK71" s="1">
        <v>5.7</v>
      </c>
      <c r="BL71" s="1">
        <v>5.3</v>
      </c>
      <c r="BM71" s="1">
        <v>3.4</v>
      </c>
      <c r="BN71" s="1">
        <v>3.4</v>
      </c>
      <c r="BO71" s="1">
        <v>6.7</v>
      </c>
      <c r="BP71" s="1">
        <v>5.2</v>
      </c>
      <c r="BQ71" s="1">
        <v>5.8</v>
      </c>
      <c r="BR71" s="1">
        <v>5.5</v>
      </c>
      <c r="BS71" s="1">
        <v>9.3000000000000007</v>
      </c>
      <c r="BT71" s="1">
        <v>8.4</v>
      </c>
      <c r="BU71" s="1">
        <v>7.2</v>
      </c>
      <c r="BV71" s="1">
        <v>7.8</v>
      </c>
      <c r="BW71" s="1">
        <v>4.7</v>
      </c>
      <c r="BX71" s="1">
        <v>4.7</v>
      </c>
      <c r="BY71" s="1">
        <v>3.4</v>
      </c>
      <c r="BZ71" s="1">
        <v>5</v>
      </c>
      <c r="CA71" s="1">
        <f t="shared" si="77"/>
        <v>14.2</v>
      </c>
      <c r="CB71" s="1">
        <f t="shared" si="78"/>
        <v>60.199999999999996</v>
      </c>
      <c r="CC71" s="1">
        <f t="shared" si="79"/>
        <v>25.599999999999998</v>
      </c>
    </row>
    <row r="72" spans="1:81" x14ac:dyDescent="0.25">
      <c r="A72" s="8" t="s">
        <v>1561</v>
      </c>
      <c r="B72" t="s">
        <v>1562</v>
      </c>
      <c r="C72" s="1" t="s">
        <v>1563</v>
      </c>
      <c r="D72" t="s">
        <v>935</v>
      </c>
      <c r="E72" s="9" t="s">
        <v>556</v>
      </c>
      <c r="F72" s="9" t="s">
        <v>542</v>
      </c>
      <c r="G72" s="9" t="s">
        <v>1564</v>
      </c>
      <c r="H72" s="9" t="s">
        <v>1565</v>
      </c>
      <c r="I72" s="1">
        <v>5470156</v>
      </c>
      <c r="J72" s="1" t="s">
        <v>294</v>
      </c>
      <c r="K72" s="33">
        <v>1.7267242854880276</v>
      </c>
      <c r="L72" s="1">
        <v>1808</v>
      </c>
      <c r="M72" s="42">
        <f t="shared" si="69"/>
        <v>1047.0693064289655</v>
      </c>
      <c r="N72" s="1">
        <v>735</v>
      </c>
      <c r="O72" s="22">
        <v>2.34</v>
      </c>
      <c r="P72" s="1">
        <v>1718</v>
      </c>
      <c r="Q72" s="1">
        <v>56</v>
      </c>
      <c r="R72" s="1">
        <v>79</v>
      </c>
      <c r="S72" s="1">
        <v>30</v>
      </c>
      <c r="T72" s="1">
        <v>20</v>
      </c>
      <c r="U72" s="1">
        <v>70</v>
      </c>
      <c r="V72" s="1">
        <v>25</v>
      </c>
      <c r="W72" s="1">
        <v>44</v>
      </c>
      <c r="X72" s="1">
        <v>66</v>
      </c>
      <c r="Y72" s="1">
        <v>57</v>
      </c>
      <c r="Z72" s="1">
        <v>84</v>
      </c>
      <c r="AA72" s="1">
        <v>77</v>
      </c>
      <c r="AB72" s="1">
        <v>60</v>
      </c>
      <c r="AC72" s="1">
        <v>24</v>
      </c>
      <c r="AD72" s="1">
        <v>26</v>
      </c>
      <c r="AE72" s="1">
        <v>15</v>
      </c>
      <c r="AF72" s="1">
        <v>2</v>
      </c>
      <c r="AG72" s="6">
        <f t="shared" si="70"/>
        <v>22.448979591836736</v>
      </c>
      <c r="AH72" s="6">
        <f t="shared" si="71"/>
        <v>12.244897959183673</v>
      </c>
      <c r="AI72" s="6">
        <f t="shared" si="72"/>
        <v>26.122448979591837</v>
      </c>
      <c r="AJ72" s="6">
        <f t="shared" si="73"/>
        <v>11.428571428571429</v>
      </c>
      <c r="AK72" s="6">
        <f t="shared" si="74"/>
        <v>27.755102040816325</v>
      </c>
      <c r="AL72" s="39">
        <v>20979</v>
      </c>
      <c r="AM72" s="39">
        <v>43918</v>
      </c>
      <c r="AN72" s="6">
        <f t="shared" si="75"/>
        <v>53.061224489795919</v>
      </c>
      <c r="AO72" s="1">
        <v>735</v>
      </c>
      <c r="AP72" s="1">
        <v>81</v>
      </c>
      <c r="AQ72" s="1">
        <v>533</v>
      </c>
      <c r="AR72" s="1">
        <v>202</v>
      </c>
      <c r="AS72" s="1">
        <v>19</v>
      </c>
      <c r="AT72" s="1">
        <v>15</v>
      </c>
      <c r="AU72" s="1">
        <v>109</v>
      </c>
      <c r="AV72" s="1">
        <v>33</v>
      </c>
      <c r="AW72" s="1">
        <v>28</v>
      </c>
      <c r="AX72" s="1">
        <v>41</v>
      </c>
      <c r="AY72" s="1">
        <v>92</v>
      </c>
      <c r="AZ72" s="1">
        <v>49</v>
      </c>
      <c r="BA72" s="1">
        <v>26</v>
      </c>
      <c r="BB72" s="1">
        <v>121</v>
      </c>
      <c r="BC72" s="1">
        <v>35</v>
      </c>
      <c r="BD72" s="1">
        <v>5</v>
      </c>
      <c r="BE72" s="1">
        <v>101</v>
      </c>
      <c r="BF72" s="1">
        <v>7</v>
      </c>
      <c r="BG72" s="1">
        <v>6</v>
      </c>
      <c r="BH72" s="6">
        <f t="shared" si="76"/>
        <v>25.442176870748302</v>
      </c>
      <c r="BI72" s="1">
        <v>6.1</v>
      </c>
      <c r="BJ72" s="1">
        <v>5.9</v>
      </c>
      <c r="BK72" s="1">
        <v>6.5</v>
      </c>
      <c r="BL72" s="1">
        <v>4</v>
      </c>
      <c r="BM72" s="1">
        <v>5</v>
      </c>
      <c r="BN72" s="1">
        <v>6.3</v>
      </c>
      <c r="BO72" s="1">
        <v>6.5</v>
      </c>
      <c r="BP72" s="1">
        <v>4.3</v>
      </c>
      <c r="BQ72" s="1">
        <v>4.2</v>
      </c>
      <c r="BR72" s="1">
        <v>8.1</v>
      </c>
      <c r="BS72" s="1">
        <v>5.7</v>
      </c>
      <c r="BT72" s="1">
        <v>7.8</v>
      </c>
      <c r="BU72" s="1">
        <v>5.5</v>
      </c>
      <c r="BV72" s="1">
        <v>7</v>
      </c>
      <c r="BW72" s="1">
        <v>3.6</v>
      </c>
      <c r="BX72" s="1">
        <v>4</v>
      </c>
      <c r="BY72" s="1">
        <v>4.3</v>
      </c>
      <c r="BZ72" s="1">
        <v>5.2</v>
      </c>
      <c r="CA72" s="1">
        <f t="shared" si="77"/>
        <v>18.5</v>
      </c>
      <c r="CB72" s="1">
        <f t="shared" si="78"/>
        <v>57.4</v>
      </c>
      <c r="CC72" s="1">
        <f t="shared" si="79"/>
        <v>24.099999999999998</v>
      </c>
    </row>
    <row r="73" spans="1:81" x14ac:dyDescent="0.25">
      <c r="A73" s="8" t="s">
        <v>1571</v>
      </c>
      <c r="B73" t="s">
        <v>1572</v>
      </c>
      <c r="C73" s="1" t="s">
        <v>1573</v>
      </c>
      <c r="D73" t="s">
        <v>935</v>
      </c>
      <c r="E73" s="9" t="s">
        <v>556</v>
      </c>
      <c r="F73" s="9" t="s">
        <v>542</v>
      </c>
      <c r="G73" s="9" t="s">
        <v>1574</v>
      </c>
      <c r="H73" s="9" t="s">
        <v>1575</v>
      </c>
      <c r="I73" s="1">
        <v>5470828</v>
      </c>
      <c r="J73" s="1" t="s">
        <v>296</v>
      </c>
      <c r="K73" s="33">
        <v>0.7821781402963206</v>
      </c>
      <c r="L73" s="1">
        <v>866</v>
      </c>
      <c r="M73" s="42">
        <f t="shared" si="69"/>
        <v>1107.1646666984636</v>
      </c>
      <c r="N73" s="1">
        <v>363</v>
      </c>
      <c r="O73" s="22">
        <v>2.39</v>
      </c>
      <c r="P73" s="1">
        <v>866</v>
      </c>
      <c r="Q73" s="1">
        <v>67</v>
      </c>
      <c r="R73" s="1">
        <v>32</v>
      </c>
      <c r="S73" s="1">
        <v>20</v>
      </c>
      <c r="T73" s="1">
        <v>12</v>
      </c>
      <c r="U73" s="1">
        <v>36</v>
      </c>
      <c r="V73" s="1">
        <v>17</v>
      </c>
      <c r="W73" s="1">
        <v>25</v>
      </c>
      <c r="X73" s="1">
        <v>5</v>
      </c>
      <c r="Y73" s="1">
        <v>28</v>
      </c>
      <c r="Z73" s="1">
        <v>36</v>
      </c>
      <c r="AA73" s="1">
        <v>52</v>
      </c>
      <c r="AB73" s="1">
        <v>10</v>
      </c>
      <c r="AC73" s="1">
        <v>15</v>
      </c>
      <c r="AD73" s="1">
        <v>8</v>
      </c>
      <c r="AE73" s="1">
        <v>0</v>
      </c>
      <c r="AF73" s="1">
        <v>0</v>
      </c>
      <c r="AG73" s="6">
        <f t="shared" si="70"/>
        <v>32.782369146005507</v>
      </c>
      <c r="AH73" s="6">
        <f t="shared" si="71"/>
        <v>13.223140495867769</v>
      </c>
      <c r="AI73" s="6">
        <f t="shared" si="72"/>
        <v>20.66115702479339</v>
      </c>
      <c r="AJ73" s="6">
        <f t="shared" si="73"/>
        <v>9.9173553719008272</v>
      </c>
      <c r="AK73" s="6">
        <f t="shared" si="74"/>
        <v>23.415977961432507</v>
      </c>
      <c r="AL73" s="39">
        <v>17011</v>
      </c>
      <c r="AM73" s="39">
        <v>34306</v>
      </c>
      <c r="AN73" s="6">
        <f t="shared" si="75"/>
        <v>58.953168044077131</v>
      </c>
      <c r="AO73" s="1">
        <v>363</v>
      </c>
      <c r="AP73" s="1">
        <v>87</v>
      </c>
      <c r="AQ73" s="1">
        <v>223</v>
      </c>
      <c r="AR73" s="1">
        <v>140</v>
      </c>
      <c r="AS73" s="1">
        <v>4</v>
      </c>
      <c r="AT73" s="1">
        <v>12</v>
      </c>
      <c r="AU73" s="1">
        <v>82</v>
      </c>
      <c r="AV73" s="1">
        <v>19</v>
      </c>
      <c r="AW73" s="1">
        <v>44</v>
      </c>
      <c r="AX73" s="1">
        <v>2</v>
      </c>
      <c r="AY73" s="1">
        <v>40</v>
      </c>
      <c r="AZ73" s="1">
        <v>8</v>
      </c>
      <c r="BA73" s="1">
        <v>10</v>
      </c>
      <c r="BB73" s="1">
        <v>69</v>
      </c>
      <c r="BC73" s="1">
        <v>19</v>
      </c>
      <c r="BD73" s="1">
        <v>0</v>
      </c>
      <c r="BE73" s="1">
        <v>33</v>
      </c>
      <c r="BF73" s="1">
        <v>0</v>
      </c>
      <c r="BG73" s="1">
        <v>0</v>
      </c>
      <c r="BH73" s="6">
        <f t="shared" si="76"/>
        <v>25.895316804407713</v>
      </c>
      <c r="BI73" s="1">
        <v>6.1</v>
      </c>
      <c r="BJ73" s="1">
        <v>8.8000000000000007</v>
      </c>
      <c r="BK73" s="1">
        <v>4</v>
      </c>
      <c r="BL73" s="1">
        <v>4.2</v>
      </c>
      <c r="BM73" s="1">
        <v>3.6</v>
      </c>
      <c r="BN73" s="1">
        <v>8</v>
      </c>
      <c r="BO73" s="1">
        <v>4.4000000000000004</v>
      </c>
      <c r="BP73" s="1">
        <v>7.5</v>
      </c>
      <c r="BQ73" s="1">
        <v>4.8</v>
      </c>
      <c r="BR73" s="1">
        <v>3.7</v>
      </c>
      <c r="BS73" s="1">
        <v>5.4</v>
      </c>
      <c r="BT73" s="1">
        <v>6.6</v>
      </c>
      <c r="BU73" s="1">
        <v>10.6</v>
      </c>
      <c r="BV73" s="1">
        <v>12.6</v>
      </c>
      <c r="BW73" s="1">
        <v>4.5999999999999996</v>
      </c>
      <c r="BX73" s="1">
        <v>1.3</v>
      </c>
      <c r="BY73" s="1">
        <v>2.4</v>
      </c>
      <c r="BZ73" s="1">
        <v>1.4</v>
      </c>
      <c r="CA73" s="1">
        <f t="shared" si="77"/>
        <v>18.899999999999999</v>
      </c>
      <c r="CB73" s="1">
        <f t="shared" si="78"/>
        <v>58.800000000000004</v>
      </c>
      <c r="CC73" s="1">
        <f t="shared" si="79"/>
        <v>22.299999999999997</v>
      </c>
    </row>
    <row r="74" spans="1:81" s="11" customFormat="1" x14ac:dyDescent="0.25">
      <c r="A74" s="8" t="s">
        <v>1782</v>
      </c>
      <c r="B74" t="s">
        <v>1783</v>
      </c>
      <c r="C74" s="1" t="s">
        <v>1784</v>
      </c>
      <c r="D74" t="s">
        <v>935</v>
      </c>
      <c r="E74" s="9" t="s">
        <v>556</v>
      </c>
      <c r="F74" s="9" t="s">
        <v>542</v>
      </c>
      <c r="G74" s="9" t="s">
        <v>1785</v>
      </c>
      <c r="H74" s="9" t="s">
        <v>1786</v>
      </c>
      <c r="I74" s="1">
        <v>5486812</v>
      </c>
      <c r="J74" s="1" t="s">
        <v>337</v>
      </c>
      <c r="K74" s="33">
        <v>1.8961093395570863</v>
      </c>
      <c r="L74" s="1">
        <v>2667</v>
      </c>
      <c r="M74" s="42">
        <f t="shared" si="69"/>
        <v>1406.5644550978197</v>
      </c>
      <c r="N74" s="1">
        <v>1146</v>
      </c>
      <c r="O74" s="22">
        <v>2.27</v>
      </c>
      <c r="P74" s="1">
        <v>2605</v>
      </c>
      <c r="Q74" s="1">
        <v>98</v>
      </c>
      <c r="R74" s="1">
        <v>59</v>
      </c>
      <c r="S74" s="1">
        <v>73</v>
      </c>
      <c r="T74" s="1">
        <v>212</v>
      </c>
      <c r="U74" s="1">
        <v>94</v>
      </c>
      <c r="V74" s="1">
        <v>78</v>
      </c>
      <c r="W74" s="1">
        <v>34</v>
      </c>
      <c r="X74" s="1">
        <v>32</v>
      </c>
      <c r="Y74" s="1">
        <v>53</v>
      </c>
      <c r="Z74" s="1">
        <v>123</v>
      </c>
      <c r="AA74" s="1">
        <v>99</v>
      </c>
      <c r="AB74" s="1">
        <v>103</v>
      </c>
      <c r="AC74" s="1">
        <v>67</v>
      </c>
      <c r="AD74" s="1">
        <v>7</v>
      </c>
      <c r="AE74" s="1">
        <v>7</v>
      </c>
      <c r="AF74" s="1">
        <v>7</v>
      </c>
      <c r="AG74" s="6">
        <f t="shared" si="70"/>
        <v>20.069808027923212</v>
      </c>
      <c r="AH74" s="6">
        <f t="shared" si="71"/>
        <v>26.701570680628272</v>
      </c>
      <c r="AI74" s="6">
        <f t="shared" si="72"/>
        <v>17.190226876090751</v>
      </c>
      <c r="AJ74" s="6">
        <f t="shared" si="73"/>
        <v>10.732984293193718</v>
      </c>
      <c r="AK74" s="6">
        <f t="shared" si="74"/>
        <v>25.305410122164052</v>
      </c>
      <c r="AL74" s="39">
        <v>19462</v>
      </c>
      <c r="AM74" s="39">
        <v>31968</v>
      </c>
      <c r="AN74" s="6">
        <f t="shared" si="75"/>
        <v>59.336823734729492</v>
      </c>
      <c r="AO74" s="1">
        <v>1146</v>
      </c>
      <c r="AP74" s="1">
        <v>342</v>
      </c>
      <c r="AQ74" s="1">
        <v>665</v>
      </c>
      <c r="AR74" s="1">
        <v>481</v>
      </c>
      <c r="AS74" s="1">
        <v>11</v>
      </c>
      <c r="AT74" s="1">
        <v>0</v>
      </c>
      <c r="AU74" s="1">
        <v>192</v>
      </c>
      <c r="AV74" s="1">
        <v>102</v>
      </c>
      <c r="AW74" s="1">
        <v>64</v>
      </c>
      <c r="AX74" s="1">
        <v>203</v>
      </c>
      <c r="AY74" s="1">
        <v>75</v>
      </c>
      <c r="AZ74" s="1">
        <v>9</v>
      </c>
      <c r="BA74" s="1">
        <v>35</v>
      </c>
      <c r="BB74" s="1">
        <v>185</v>
      </c>
      <c r="BC74" s="1">
        <v>23</v>
      </c>
      <c r="BD74" s="1">
        <v>0</v>
      </c>
      <c r="BE74" s="1">
        <v>181</v>
      </c>
      <c r="BF74" s="1">
        <v>5</v>
      </c>
      <c r="BG74" s="1">
        <v>0</v>
      </c>
      <c r="BH74" s="6">
        <f t="shared" si="76"/>
        <v>37.521815008726009</v>
      </c>
      <c r="BI74" s="1">
        <v>5.7</v>
      </c>
      <c r="BJ74" s="1">
        <v>4.4000000000000004</v>
      </c>
      <c r="BK74" s="1">
        <v>7.9</v>
      </c>
      <c r="BL74" s="1">
        <v>7.3</v>
      </c>
      <c r="BM74" s="1">
        <v>6.6</v>
      </c>
      <c r="BN74" s="1">
        <v>5.2</v>
      </c>
      <c r="BO74" s="1">
        <v>5.0999999999999996</v>
      </c>
      <c r="BP74" s="1">
        <v>5.7</v>
      </c>
      <c r="BQ74" s="1">
        <v>5.7</v>
      </c>
      <c r="BR74" s="1">
        <v>6.4</v>
      </c>
      <c r="BS74" s="1">
        <v>7.3</v>
      </c>
      <c r="BT74" s="1">
        <v>6.5</v>
      </c>
      <c r="BU74" s="1">
        <v>4.2</v>
      </c>
      <c r="BV74" s="1">
        <v>5.3</v>
      </c>
      <c r="BW74" s="1">
        <v>5</v>
      </c>
      <c r="BX74" s="1">
        <v>5.9</v>
      </c>
      <c r="BY74" s="1">
        <v>2.4</v>
      </c>
      <c r="BZ74" s="1">
        <v>3.4</v>
      </c>
      <c r="CA74" s="1">
        <f t="shared" si="77"/>
        <v>18</v>
      </c>
      <c r="CB74" s="1">
        <f t="shared" si="78"/>
        <v>59.999999999999993</v>
      </c>
      <c r="CC74" s="1">
        <f t="shared" si="79"/>
        <v>22</v>
      </c>
    </row>
    <row r="75" spans="1:81" s="19" customFormat="1" x14ac:dyDescent="0.25">
      <c r="A75" s="18" t="s">
        <v>28</v>
      </c>
      <c r="B75" s="44" t="s">
        <v>2118</v>
      </c>
      <c r="I75" s="18">
        <v>54025</v>
      </c>
      <c r="J75" s="18" t="s">
        <v>27</v>
      </c>
      <c r="K75" s="35">
        <f>SUM(K66:K74)</f>
        <v>1023.7220501517635</v>
      </c>
      <c r="L75" s="18">
        <v>35523</v>
      </c>
      <c r="M75" s="23">
        <f t="shared" si="69"/>
        <v>34.699848454699037</v>
      </c>
      <c r="N75" s="18">
        <v>15255</v>
      </c>
      <c r="O75" s="23">
        <v>2.29</v>
      </c>
      <c r="P75" s="18">
        <v>34871</v>
      </c>
      <c r="Q75" s="18">
        <v>1413</v>
      </c>
      <c r="R75" s="18">
        <v>903</v>
      </c>
      <c r="S75" s="18">
        <v>1279</v>
      </c>
      <c r="T75" s="18">
        <v>1223</v>
      </c>
      <c r="U75" s="18">
        <v>1110</v>
      </c>
      <c r="V75" s="18">
        <v>869</v>
      </c>
      <c r="W75" s="18">
        <v>764</v>
      </c>
      <c r="X75" s="18">
        <v>695</v>
      </c>
      <c r="Y75" s="18">
        <v>959</v>
      </c>
      <c r="Z75" s="18">
        <v>1284</v>
      </c>
      <c r="AA75" s="18">
        <v>1488</v>
      </c>
      <c r="AB75" s="18">
        <v>1386</v>
      </c>
      <c r="AC75" s="18">
        <v>864</v>
      </c>
      <c r="AD75" s="18">
        <v>349</v>
      </c>
      <c r="AE75" s="18">
        <v>422</v>
      </c>
      <c r="AF75" s="18">
        <v>247</v>
      </c>
      <c r="AG75" s="20">
        <f t="shared" si="70"/>
        <v>23.566043920026221</v>
      </c>
      <c r="AH75" s="20">
        <f t="shared" si="71"/>
        <v>15.293346443788922</v>
      </c>
      <c r="AI75" s="20">
        <f t="shared" si="72"/>
        <v>21.54703375942314</v>
      </c>
      <c r="AJ75" s="20">
        <f t="shared" si="73"/>
        <v>8.4169124877089487</v>
      </c>
      <c r="AK75" s="20">
        <f t="shared" si="74"/>
        <v>31.176663389052774</v>
      </c>
      <c r="AL75" s="38">
        <v>23777</v>
      </c>
      <c r="AM75" s="38">
        <v>40483</v>
      </c>
      <c r="AN75" s="20">
        <f t="shared" si="75"/>
        <v>54.11996066863324</v>
      </c>
      <c r="AO75" s="18">
        <v>15255</v>
      </c>
      <c r="AP75" s="18">
        <v>3966</v>
      </c>
      <c r="AQ75" s="18">
        <v>11077</v>
      </c>
      <c r="AR75" s="18">
        <v>4178</v>
      </c>
      <c r="AS75" s="18">
        <v>540</v>
      </c>
      <c r="AT75" s="18">
        <v>490</v>
      </c>
      <c r="AU75" s="18">
        <v>1965</v>
      </c>
      <c r="AV75" s="18">
        <v>1297</v>
      </c>
      <c r="AW75" s="18">
        <v>650</v>
      </c>
      <c r="AX75" s="18">
        <v>1163</v>
      </c>
      <c r="AY75" s="18">
        <v>1550</v>
      </c>
      <c r="AZ75" s="18">
        <v>545</v>
      </c>
      <c r="BA75" s="18">
        <v>239</v>
      </c>
      <c r="BB75" s="18">
        <v>2036</v>
      </c>
      <c r="BC75" s="18">
        <v>587</v>
      </c>
      <c r="BD75" s="18">
        <v>107</v>
      </c>
      <c r="BE75" s="18">
        <v>2938</v>
      </c>
      <c r="BF75" s="18">
        <v>251</v>
      </c>
      <c r="BG75" s="18">
        <v>46</v>
      </c>
      <c r="BH75" s="20">
        <f t="shared" si="76"/>
        <v>23.074401835463782</v>
      </c>
      <c r="BI75" s="18">
        <v>5.2</v>
      </c>
      <c r="BJ75" s="18">
        <v>4.9000000000000004</v>
      </c>
      <c r="BK75" s="18">
        <v>6</v>
      </c>
      <c r="BL75" s="18">
        <v>5.3</v>
      </c>
      <c r="BM75" s="18">
        <v>5.3</v>
      </c>
      <c r="BN75" s="18">
        <v>5.6</v>
      </c>
      <c r="BO75" s="18">
        <v>5.6</v>
      </c>
      <c r="BP75" s="18">
        <v>5</v>
      </c>
      <c r="BQ75" s="18">
        <v>6.6</v>
      </c>
      <c r="BR75" s="18">
        <v>6.6</v>
      </c>
      <c r="BS75" s="18">
        <v>7</v>
      </c>
      <c r="BT75" s="18">
        <v>7.4</v>
      </c>
      <c r="BU75" s="18">
        <v>7.8</v>
      </c>
      <c r="BV75" s="18">
        <v>7.7</v>
      </c>
      <c r="BW75" s="18">
        <v>4.7</v>
      </c>
      <c r="BX75" s="18">
        <v>4.7</v>
      </c>
      <c r="BY75" s="18">
        <v>2.7</v>
      </c>
      <c r="BZ75" s="18">
        <v>2.1</v>
      </c>
      <c r="CA75" s="18">
        <f t="shared" si="77"/>
        <v>16.100000000000001</v>
      </c>
      <c r="CB75" s="18">
        <f t="shared" si="78"/>
        <v>62.199999999999996</v>
      </c>
      <c r="CC75" s="18">
        <f t="shared" si="79"/>
        <v>21.900000000000002</v>
      </c>
    </row>
    <row r="76" spans="1:81" s="26" customFormat="1" x14ac:dyDescent="0.25">
      <c r="A76" s="25" t="s">
        <v>2062</v>
      </c>
      <c r="B76" s="26" t="s">
        <v>2063</v>
      </c>
      <c r="C76" s="27" t="s">
        <v>2064</v>
      </c>
      <c r="D76" s="26" t="s">
        <v>773</v>
      </c>
      <c r="E76" s="28" t="s">
        <v>774</v>
      </c>
      <c r="F76" s="28" t="s">
        <v>542</v>
      </c>
      <c r="G76" s="28" t="s">
        <v>2065</v>
      </c>
      <c r="H76" s="28" t="s">
        <v>2066</v>
      </c>
      <c r="I76" s="27" t="s">
        <v>2111</v>
      </c>
      <c r="J76" s="27" t="s">
        <v>2111</v>
      </c>
      <c r="K76" s="34">
        <v>643.10431715894629</v>
      </c>
      <c r="L76" s="27">
        <f>L79-L78-L77</f>
        <v>20836</v>
      </c>
      <c r="M76" s="29">
        <f t="shared" si="69"/>
        <v>32.399098317435623</v>
      </c>
      <c r="N76" s="27">
        <f t="shared" ref="N76:AF76" si="80">N79-N78-N77</f>
        <v>8625</v>
      </c>
      <c r="O76" s="29">
        <f>P76/N76</f>
        <v>2.3707826086956523</v>
      </c>
      <c r="P76" s="27">
        <f t="shared" si="80"/>
        <v>20448</v>
      </c>
      <c r="Q76" s="27">
        <f t="shared" si="80"/>
        <v>643</v>
      </c>
      <c r="R76" s="27">
        <f t="shared" si="80"/>
        <v>720</v>
      </c>
      <c r="S76" s="27">
        <f t="shared" si="80"/>
        <v>663</v>
      </c>
      <c r="T76" s="27">
        <f t="shared" si="80"/>
        <v>646</v>
      </c>
      <c r="U76" s="27">
        <f t="shared" si="80"/>
        <v>575</v>
      </c>
      <c r="V76" s="27">
        <f t="shared" si="80"/>
        <v>761</v>
      </c>
      <c r="W76" s="27">
        <f t="shared" si="80"/>
        <v>501</v>
      </c>
      <c r="X76" s="27">
        <f t="shared" si="80"/>
        <v>406</v>
      </c>
      <c r="Y76" s="27">
        <f t="shared" si="80"/>
        <v>370</v>
      </c>
      <c r="Z76" s="27">
        <f t="shared" si="80"/>
        <v>683</v>
      </c>
      <c r="AA76" s="27">
        <f t="shared" si="80"/>
        <v>976</v>
      </c>
      <c r="AB76" s="27">
        <f t="shared" si="80"/>
        <v>751</v>
      </c>
      <c r="AC76" s="27">
        <f t="shared" si="80"/>
        <v>378</v>
      </c>
      <c r="AD76" s="27">
        <f t="shared" si="80"/>
        <v>302</v>
      </c>
      <c r="AE76" s="27">
        <f t="shared" si="80"/>
        <v>235</v>
      </c>
      <c r="AF76" s="27">
        <f t="shared" si="80"/>
        <v>15</v>
      </c>
      <c r="AG76" s="30">
        <f t="shared" si="70"/>
        <v>23.489855072463769</v>
      </c>
      <c r="AH76" s="30">
        <f t="shared" si="71"/>
        <v>14.156521739130435</v>
      </c>
      <c r="AI76" s="30">
        <f t="shared" si="72"/>
        <v>23.628985507246377</v>
      </c>
      <c r="AJ76" s="30">
        <f t="shared" si="73"/>
        <v>7.9188405797101442</v>
      </c>
      <c r="AK76" s="30">
        <f t="shared" si="74"/>
        <v>30.805797101449272</v>
      </c>
      <c r="AL76" s="40">
        <v>21771</v>
      </c>
      <c r="AM76" s="40">
        <v>36575</v>
      </c>
      <c r="AN76" s="30">
        <f t="shared" si="75"/>
        <v>56.985507246376812</v>
      </c>
      <c r="AO76" s="27">
        <f>AO79-AO78-AO77</f>
        <v>8625</v>
      </c>
      <c r="AP76" s="27">
        <f t="shared" ref="AP76:BG76" si="81">AP79-AP78-AP77</f>
        <v>4042</v>
      </c>
      <c r="AQ76" s="27">
        <f t="shared" si="81"/>
        <v>5747</v>
      </c>
      <c r="AR76" s="27">
        <f t="shared" si="81"/>
        <v>2878</v>
      </c>
      <c r="AS76" s="27">
        <f t="shared" si="81"/>
        <v>303</v>
      </c>
      <c r="AT76" s="27">
        <f t="shared" si="81"/>
        <v>163</v>
      </c>
      <c r="AU76" s="27">
        <f t="shared" si="81"/>
        <v>882</v>
      </c>
      <c r="AV76" s="27">
        <f t="shared" si="81"/>
        <v>615</v>
      </c>
      <c r="AW76" s="27">
        <f t="shared" si="81"/>
        <v>483</v>
      </c>
      <c r="AX76" s="27">
        <f t="shared" si="81"/>
        <v>599</v>
      </c>
      <c r="AY76" s="27">
        <f t="shared" si="81"/>
        <v>780</v>
      </c>
      <c r="AZ76" s="27">
        <f t="shared" si="81"/>
        <v>346</v>
      </c>
      <c r="BA76" s="27">
        <f t="shared" si="81"/>
        <v>95</v>
      </c>
      <c r="BB76" s="27">
        <f t="shared" si="81"/>
        <v>1079</v>
      </c>
      <c r="BC76" s="27">
        <f t="shared" si="81"/>
        <v>316</v>
      </c>
      <c r="BD76" s="27">
        <f t="shared" si="81"/>
        <v>140</v>
      </c>
      <c r="BE76" s="27">
        <f t="shared" si="81"/>
        <v>1513</v>
      </c>
      <c r="BF76" s="27">
        <f t="shared" si="81"/>
        <v>107</v>
      </c>
      <c r="BG76" s="27">
        <f t="shared" si="81"/>
        <v>8</v>
      </c>
      <c r="BH76" s="30">
        <f t="shared" si="76"/>
        <v>19.98840579710145</v>
      </c>
      <c r="BI76" s="27">
        <v>4.5999999999999996</v>
      </c>
      <c r="BJ76" s="27">
        <v>6.4</v>
      </c>
      <c r="BK76" s="27">
        <v>5.0999999999999996</v>
      </c>
      <c r="BL76" s="27">
        <v>6.1</v>
      </c>
      <c r="BM76" s="27">
        <v>5.2</v>
      </c>
      <c r="BN76" s="27">
        <v>5.0999999999999996</v>
      </c>
      <c r="BO76" s="27">
        <v>4.9000000000000004</v>
      </c>
      <c r="BP76" s="27">
        <v>4.5</v>
      </c>
      <c r="BQ76" s="27">
        <v>7</v>
      </c>
      <c r="BR76" s="27">
        <v>7</v>
      </c>
      <c r="BS76" s="27">
        <v>7.7</v>
      </c>
      <c r="BT76" s="27">
        <v>7.2</v>
      </c>
      <c r="BU76" s="27">
        <v>8.9</v>
      </c>
      <c r="BV76" s="27">
        <v>7.2</v>
      </c>
      <c r="BW76" s="27">
        <v>5.4</v>
      </c>
      <c r="BX76" s="27">
        <v>3.9</v>
      </c>
      <c r="BY76" s="27">
        <v>1.5</v>
      </c>
      <c r="BZ76" s="27">
        <v>2.2000000000000002</v>
      </c>
      <c r="CA76" s="27">
        <f t="shared" si="77"/>
        <v>16.100000000000001</v>
      </c>
      <c r="CB76" s="27">
        <f t="shared" si="78"/>
        <v>63.6</v>
      </c>
      <c r="CC76" s="27">
        <f t="shared" si="79"/>
        <v>20.2</v>
      </c>
    </row>
    <row r="77" spans="1:81" s="19" customFormat="1" x14ac:dyDescent="0.25">
      <c r="A77" s="8" t="s">
        <v>770</v>
      </c>
      <c r="B77" t="s">
        <v>771</v>
      </c>
      <c r="C77" s="1" t="s">
        <v>772</v>
      </c>
      <c r="D77" t="s">
        <v>773</v>
      </c>
      <c r="E77" s="9" t="s">
        <v>774</v>
      </c>
      <c r="F77" s="9" t="s">
        <v>542</v>
      </c>
      <c r="G77" s="9" t="s">
        <v>775</v>
      </c>
      <c r="H77" s="9" t="s">
        <v>776</v>
      </c>
      <c r="I77" s="1">
        <v>5413108</v>
      </c>
      <c r="J77" s="1" t="s">
        <v>149</v>
      </c>
      <c r="K77" s="33">
        <v>0.69716080127657487</v>
      </c>
      <c r="L77" s="1">
        <v>358</v>
      </c>
      <c r="M77" s="42">
        <f t="shared" si="69"/>
        <v>513.51137261943632</v>
      </c>
      <c r="N77" s="1">
        <v>153</v>
      </c>
      <c r="O77" s="22">
        <v>2.34</v>
      </c>
      <c r="P77" s="1">
        <v>358</v>
      </c>
      <c r="Q77" s="1">
        <v>3</v>
      </c>
      <c r="R77" s="1">
        <v>15</v>
      </c>
      <c r="S77" s="1">
        <v>8</v>
      </c>
      <c r="T77" s="1">
        <v>19</v>
      </c>
      <c r="U77" s="1">
        <v>20</v>
      </c>
      <c r="V77" s="1">
        <v>8</v>
      </c>
      <c r="W77" s="1">
        <v>14</v>
      </c>
      <c r="X77" s="1">
        <v>4</v>
      </c>
      <c r="Y77" s="1">
        <v>11</v>
      </c>
      <c r="Z77" s="1">
        <v>10</v>
      </c>
      <c r="AA77" s="1">
        <v>9</v>
      </c>
      <c r="AB77" s="1">
        <v>15</v>
      </c>
      <c r="AC77" s="1">
        <v>9</v>
      </c>
      <c r="AD77" s="1">
        <v>7</v>
      </c>
      <c r="AE77" s="1">
        <v>1</v>
      </c>
      <c r="AF77" s="1">
        <v>0</v>
      </c>
      <c r="AG77" s="6">
        <f t="shared" si="70"/>
        <v>16.993464052287582</v>
      </c>
      <c r="AH77" s="6">
        <f t="shared" si="71"/>
        <v>25.490196078431371</v>
      </c>
      <c r="AI77" s="6">
        <f t="shared" si="72"/>
        <v>24.183006535947712</v>
      </c>
      <c r="AJ77" s="6">
        <f t="shared" si="73"/>
        <v>6.5359477124183014</v>
      </c>
      <c r="AK77" s="6">
        <f t="shared" si="74"/>
        <v>26.797385620915033</v>
      </c>
      <c r="AL77" s="39">
        <v>20327</v>
      </c>
      <c r="AM77" s="39">
        <v>36094</v>
      </c>
      <c r="AN77" s="6">
        <f t="shared" si="75"/>
        <v>59.477124183006538</v>
      </c>
      <c r="AO77" s="1">
        <v>153</v>
      </c>
      <c r="AP77" s="1">
        <v>37</v>
      </c>
      <c r="AQ77" s="1">
        <v>61</v>
      </c>
      <c r="AR77" s="1">
        <v>92</v>
      </c>
      <c r="AS77" s="1">
        <v>0</v>
      </c>
      <c r="AT77" s="1">
        <v>7</v>
      </c>
      <c r="AU77" s="1">
        <v>19</v>
      </c>
      <c r="AV77" s="1">
        <v>3</v>
      </c>
      <c r="AW77" s="1">
        <v>8</v>
      </c>
      <c r="AX77" s="1">
        <v>36</v>
      </c>
      <c r="AY77" s="1">
        <v>8</v>
      </c>
      <c r="AZ77" s="1">
        <v>13</v>
      </c>
      <c r="BA77" s="1">
        <v>8</v>
      </c>
      <c r="BB77" s="1">
        <v>14</v>
      </c>
      <c r="BC77" s="1">
        <v>3</v>
      </c>
      <c r="BD77" s="1">
        <v>2</v>
      </c>
      <c r="BE77" s="1">
        <v>28</v>
      </c>
      <c r="BF77" s="1">
        <v>4</v>
      </c>
      <c r="BG77" s="1">
        <v>0</v>
      </c>
      <c r="BH77" s="6">
        <f t="shared" si="76"/>
        <v>42.483660130718953</v>
      </c>
      <c r="BI77" s="1">
        <v>10.1</v>
      </c>
      <c r="BJ77" s="1">
        <v>7.3</v>
      </c>
      <c r="BK77" s="1">
        <v>5</v>
      </c>
      <c r="BL77" s="1">
        <v>3.4</v>
      </c>
      <c r="BM77" s="1">
        <v>2.8</v>
      </c>
      <c r="BN77" s="1">
        <v>2.2000000000000002</v>
      </c>
      <c r="BO77" s="1">
        <v>15.4</v>
      </c>
      <c r="BP77" s="1">
        <v>3.6</v>
      </c>
      <c r="BQ77" s="1">
        <v>7.3</v>
      </c>
      <c r="BR77" s="1">
        <v>3.4</v>
      </c>
      <c r="BS77" s="1">
        <v>8.1</v>
      </c>
      <c r="BT77" s="1">
        <v>9.8000000000000007</v>
      </c>
      <c r="BU77" s="1">
        <v>5.3</v>
      </c>
      <c r="BV77" s="1">
        <v>5.6</v>
      </c>
      <c r="BW77" s="1">
        <v>7.5</v>
      </c>
      <c r="BX77" s="1">
        <v>1.7</v>
      </c>
      <c r="BY77" s="1">
        <v>0</v>
      </c>
      <c r="BZ77" s="1">
        <v>1.7</v>
      </c>
      <c r="CA77" s="1">
        <f t="shared" si="77"/>
        <v>22.4</v>
      </c>
      <c r="CB77" s="1">
        <f t="shared" si="78"/>
        <v>61.3</v>
      </c>
      <c r="CC77" s="1">
        <f t="shared" si="79"/>
        <v>16.5</v>
      </c>
    </row>
    <row r="78" spans="1:81" x14ac:dyDescent="0.25">
      <c r="A78" s="8" t="s">
        <v>1556</v>
      </c>
      <c r="B78" t="s">
        <v>1557</v>
      </c>
      <c r="C78" s="1" t="s">
        <v>1558</v>
      </c>
      <c r="D78" t="s">
        <v>773</v>
      </c>
      <c r="E78" s="9" t="s">
        <v>774</v>
      </c>
      <c r="F78" s="9" t="s">
        <v>542</v>
      </c>
      <c r="G78" s="9" t="s">
        <v>1559</v>
      </c>
      <c r="H78" s="9" t="s">
        <v>1560</v>
      </c>
      <c r="I78" s="1">
        <v>5470084</v>
      </c>
      <c r="J78" s="1" t="s">
        <v>293</v>
      </c>
      <c r="K78" s="33">
        <v>0.96080804981222823</v>
      </c>
      <c r="L78" s="1">
        <v>2218</v>
      </c>
      <c r="M78" s="42">
        <f t="shared" si="69"/>
        <v>2308.4735816206644</v>
      </c>
      <c r="N78" s="1">
        <v>898</v>
      </c>
      <c r="O78" s="22">
        <v>2.29</v>
      </c>
      <c r="P78" s="1">
        <v>2054</v>
      </c>
      <c r="Q78" s="1">
        <v>96</v>
      </c>
      <c r="R78" s="1">
        <v>99</v>
      </c>
      <c r="S78" s="1">
        <v>33</v>
      </c>
      <c r="T78" s="1">
        <v>176</v>
      </c>
      <c r="U78" s="1">
        <v>57</v>
      </c>
      <c r="V78" s="1">
        <v>78</v>
      </c>
      <c r="W78" s="1">
        <v>54</v>
      </c>
      <c r="X78" s="1">
        <v>27</v>
      </c>
      <c r="Y78" s="1">
        <v>13</v>
      </c>
      <c r="Z78" s="1">
        <v>83</v>
      </c>
      <c r="AA78" s="1">
        <v>54</v>
      </c>
      <c r="AB78" s="1">
        <v>47</v>
      </c>
      <c r="AC78" s="1">
        <v>32</v>
      </c>
      <c r="AD78" s="1">
        <v>9</v>
      </c>
      <c r="AE78" s="1">
        <v>12</v>
      </c>
      <c r="AF78" s="1">
        <v>28</v>
      </c>
      <c r="AG78" s="6">
        <f t="shared" si="70"/>
        <v>25.389755011135858</v>
      </c>
      <c r="AH78" s="6">
        <f t="shared" si="71"/>
        <v>25.946547884187083</v>
      </c>
      <c r="AI78" s="6">
        <f t="shared" si="72"/>
        <v>19.153674832962139</v>
      </c>
      <c r="AJ78" s="6">
        <f t="shared" si="73"/>
        <v>9.2427616926503333</v>
      </c>
      <c r="AK78" s="6">
        <f t="shared" si="74"/>
        <v>20.26726057906459</v>
      </c>
      <c r="AL78" s="39">
        <v>21139</v>
      </c>
      <c r="AM78" s="39">
        <v>27206</v>
      </c>
      <c r="AN78" s="6">
        <f t="shared" si="75"/>
        <v>69.042316258351889</v>
      </c>
      <c r="AO78" s="1">
        <v>898</v>
      </c>
      <c r="AP78" s="1">
        <v>181</v>
      </c>
      <c r="AQ78" s="1">
        <v>436</v>
      </c>
      <c r="AR78" s="1">
        <v>462</v>
      </c>
      <c r="AS78" s="1">
        <v>35</v>
      </c>
      <c r="AT78" s="1">
        <v>43</v>
      </c>
      <c r="AU78" s="1">
        <v>118</v>
      </c>
      <c r="AV78" s="1">
        <v>102</v>
      </c>
      <c r="AW78" s="1">
        <v>92</v>
      </c>
      <c r="AX78" s="1">
        <v>108</v>
      </c>
      <c r="AY78" s="1">
        <v>74</v>
      </c>
      <c r="AZ78" s="1">
        <v>17</v>
      </c>
      <c r="BA78" s="1">
        <v>3</v>
      </c>
      <c r="BB78" s="1">
        <v>88</v>
      </c>
      <c r="BC78" s="1">
        <v>28</v>
      </c>
      <c r="BD78" s="1">
        <v>21</v>
      </c>
      <c r="BE78" s="1">
        <v>108</v>
      </c>
      <c r="BF78" s="1">
        <v>20</v>
      </c>
      <c r="BG78" s="1">
        <v>0</v>
      </c>
      <c r="BH78" s="6">
        <f t="shared" si="76"/>
        <v>27.839643652561247</v>
      </c>
      <c r="BI78" s="1">
        <v>8.5</v>
      </c>
      <c r="BJ78" s="1">
        <v>7.3</v>
      </c>
      <c r="BK78" s="1">
        <v>6.4</v>
      </c>
      <c r="BL78" s="1">
        <v>8.1</v>
      </c>
      <c r="BM78" s="1">
        <v>5.9</v>
      </c>
      <c r="BN78" s="1">
        <v>3.9</v>
      </c>
      <c r="BO78" s="1">
        <v>3.7</v>
      </c>
      <c r="BP78" s="1">
        <v>7</v>
      </c>
      <c r="BQ78" s="1">
        <v>1.4</v>
      </c>
      <c r="BR78" s="1">
        <v>4.9000000000000004</v>
      </c>
      <c r="BS78" s="1">
        <v>6.1</v>
      </c>
      <c r="BT78" s="1">
        <v>5.7</v>
      </c>
      <c r="BU78" s="1">
        <v>6.5</v>
      </c>
      <c r="BV78" s="1">
        <v>3.8</v>
      </c>
      <c r="BW78" s="1">
        <v>6.8</v>
      </c>
      <c r="BX78" s="1">
        <v>6.8</v>
      </c>
      <c r="BY78" s="1">
        <v>3.5</v>
      </c>
      <c r="BZ78" s="1">
        <v>3.8</v>
      </c>
      <c r="CA78" s="1">
        <f t="shared" si="77"/>
        <v>22.200000000000003</v>
      </c>
      <c r="CB78" s="1">
        <f t="shared" si="78"/>
        <v>53.2</v>
      </c>
      <c r="CC78" s="1">
        <f t="shared" si="79"/>
        <v>24.7</v>
      </c>
    </row>
    <row r="79" spans="1:81" s="19" customFormat="1" x14ac:dyDescent="0.25">
      <c r="A79" s="18" t="s">
        <v>30</v>
      </c>
      <c r="B79" s="44" t="s">
        <v>2118</v>
      </c>
      <c r="I79" s="18">
        <v>54027</v>
      </c>
      <c r="J79" s="18" t="s">
        <v>29</v>
      </c>
      <c r="K79" s="35">
        <f>SUM(K76:K78)</f>
        <v>644.76228601003515</v>
      </c>
      <c r="L79" s="18">
        <v>23412</v>
      </c>
      <c r="M79" s="23">
        <f t="shared" si="69"/>
        <v>36.311056815807014</v>
      </c>
      <c r="N79" s="18">
        <v>9676</v>
      </c>
      <c r="O79" s="23">
        <v>2.36</v>
      </c>
      <c r="P79" s="18">
        <v>22860</v>
      </c>
      <c r="Q79" s="18">
        <v>742</v>
      </c>
      <c r="R79" s="18">
        <v>834</v>
      </c>
      <c r="S79" s="18">
        <v>704</v>
      </c>
      <c r="T79" s="18">
        <v>841</v>
      </c>
      <c r="U79" s="18">
        <v>652</v>
      </c>
      <c r="V79" s="18">
        <v>847</v>
      </c>
      <c r="W79" s="18">
        <v>569</v>
      </c>
      <c r="X79" s="18">
        <v>437</v>
      </c>
      <c r="Y79" s="18">
        <v>394</v>
      </c>
      <c r="Z79" s="18">
        <v>776</v>
      </c>
      <c r="AA79" s="18">
        <v>1039</v>
      </c>
      <c r="AB79" s="18">
        <v>813</v>
      </c>
      <c r="AC79" s="18">
        <v>419</v>
      </c>
      <c r="AD79" s="18">
        <v>318</v>
      </c>
      <c r="AE79" s="18">
        <v>248</v>
      </c>
      <c r="AF79" s="18">
        <v>43</v>
      </c>
      <c r="AG79" s="20">
        <f t="shared" si="70"/>
        <v>23.563455973542784</v>
      </c>
      <c r="AH79" s="20">
        <f t="shared" si="71"/>
        <v>15.429929723026046</v>
      </c>
      <c r="AI79" s="20">
        <f t="shared" si="72"/>
        <v>23.222405952873089</v>
      </c>
      <c r="AJ79" s="20">
        <f t="shared" si="73"/>
        <v>8.0198429102935087</v>
      </c>
      <c r="AK79" s="20">
        <f t="shared" si="74"/>
        <v>29.764365440264573</v>
      </c>
      <c r="AL79" s="38">
        <v>21771</v>
      </c>
      <c r="AM79" s="38">
        <v>36575</v>
      </c>
      <c r="AN79" s="20">
        <f t="shared" si="75"/>
        <v>58.143861099627948</v>
      </c>
      <c r="AO79" s="18">
        <v>9676</v>
      </c>
      <c r="AP79" s="18">
        <v>4260</v>
      </c>
      <c r="AQ79" s="18">
        <v>6244</v>
      </c>
      <c r="AR79" s="18">
        <v>3432</v>
      </c>
      <c r="AS79" s="18">
        <v>338</v>
      </c>
      <c r="AT79" s="18">
        <v>213</v>
      </c>
      <c r="AU79" s="18">
        <v>1019</v>
      </c>
      <c r="AV79" s="18">
        <v>720</v>
      </c>
      <c r="AW79" s="18">
        <v>583</v>
      </c>
      <c r="AX79" s="18">
        <v>743</v>
      </c>
      <c r="AY79" s="18">
        <v>862</v>
      </c>
      <c r="AZ79" s="18">
        <v>376</v>
      </c>
      <c r="BA79" s="18">
        <v>106</v>
      </c>
      <c r="BB79" s="18">
        <v>1181</v>
      </c>
      <c r="BC79" s="18">
        <v>347</v>
      </c>
      <c r="BD79" s="18">
        <v>163</v>
      </c>
      <c r="BE79" s="18">
        <v>1649</v>
      </c>
      <c r="BF79" s="18">
        <v>131</v>
      </c>
      <c r="BG79" s="18">
        <v>8</v>
      </c>
      <c r="BH79" s="20">
        <f t="shared" si="76"/>
        <v>21.072757337742871</v>
      </c>
      <c r="BI79" s="18">
        <v>4.5999999999999996</v>
      </c>
      <c r="BJ79" s="18">
        <v>6.4</v>
      </c>
      <c r="BK79" s="18">
        <v>5.0999999999999996</v>
      </c>
      <c r="BL79" s="18">
        <v>6.1</v>
      </c>
      <c r="BM79" s="18">
        <v>5.2</v>
      </c>
      <c r="BN79" s="18">
        <v>5.0999999999999996</v>
      </c>
      <c r="BO79" s="18">
        <v>4.9000000000000004</v>
      </c>
      <c r="BP79" s="18">
        <v>4.5</v>
      </c>
      <c r="BQ79" s="18">
        <v>7</v>
      </c>
      <c r="BR79" s="18">
        <v>7</v>
      </c>
      <c r="BS79" s="18">
        <v>7.7</v>
      </c>
      <c r="BT79" s="18">
        <v>7.2</v>
      </c>
      <c r="BU79" s="18">
        <v>8.9</v>
      </c>
      <c r="BV79" s="18">
        <v>7.2</v>
      </c>
      <c r="BW79" s="18">
        <v>5.4</v>
      </c>
      <c r="BX79" s="18">
        <v>3.9</v>
      </c>
      <c r="BY79" s="18">
        <v>1.5</v>
      </c>
      <c r="BZ79" s="18">
        <v>2.2000000000000002</v>
      </c>
      <c r="CA79" s="18">
        <f t="shared" si="77"/>
        <v>16.100000000000001</v>
      </c>
      <c r="CB79" s="18">
        <f t="shared" si="78"/>
        <v>63.6</v>
      </c>
      <c r="CC79" s="18">
        <f t="shared" si="79"/>
        <v>20.2</v>
      </c>
    </row>
    <row r="80" spans="1:81" s="26" customFormat="1" x14ac:dyDescent="0.25">
      <c r="A80" s="25" t="s">
        <v>1882</v>
      </c>
      <c r="B80" s="26" t="s">
        <v>1883</v>
      </c>
      <c r="C80" s="27" t="s">
        <v>1884</v>
      </c>
      <c r="D80" s="26" t="s">
        <v>821</v>
      </c>
      <c r="E80" s="28" t="s">
        <v>822</v>
      </c>
      <c r="F80" s="28" t="s">
        <v>542</v>
      </c>
      <c r="G80" s="28" t="s">
        <v>1885</v>
      </c>
      <c r="H80" s="28" t="s">
        <v>1886</v>
      </c>
      <c r="I80" s="27" t="s">
        <v>2111</v>
      </c>
      <c r="J80" s="27" t="s">
        <v>2111</v>
      </c>
      <c r="K80" s="34">
        <v>73.101951165605442</v>
      </c>
      <c r="L80" s="27">
        <f>L84-L83-L82-L81</f>
        <v>13928</v>
      </c>
      <c r="M80" s="29">
        <f t="shared" si="69"/>
        <v>190.52843019808671</v>
      </c>
      <c r="N80" s="27">
        <f t="shared" ref="N80:AF80" si="82">N84-N83-N82-N81</f>
        <v>5624</v>
      </c>
      <c r="O80" s="29">
        <f>P80/N80</f>
        <v>2.4535917496443811</v>
      </c>
      <c r="P80" s="27">
        <f t="shared" si="82"/>
        <v>13799</v>
      </c>
      <c r="Q80" s="27">
        <f t="shared" si="82"/>
        <v>432</v>
      </c>
      <c r="R80" s="27">
        <f t="shared" si="82"/>
        <v>138</v>
      </c>
      <c r="S80" s="27">
        <f t="shared" si="82"/>
        <v>464</v>
      </c>
      <c r="T80" s="27">
        <f t="shared" si="82"/>
        <v>263</v>
      </c>
      <c r="U80" s="27">
        <f t="shared" si="82"/>
        <v>418</v>
      </c>
      <c r="V80" s="27">
        <f t="shared" si="82"/>
        <v>358</v>
      </c>
      <c r="W80" s="27">
        <f t="shared" si="82"/>
        <v>356</v>
      </c>
      <c r="X80" s="27">
        <f t="shared" si="82"/>
        <v>377</v>
      </c>
      <c r="Y80" s="27">
        <f t="shared" si="82"/>
        <v>270</v>
      </c>
      <c r="Z80" s="27">
        <f t="shared" si="82"/>
        <v>446</v>
      </c>
      <c r="AA80" s="27">
        <f t="shared" si="82"/>
        <v>626</v>
      </c>
      <c r="AB80" s="27">
        <f t="shared" si="82"/>
        <v>521</v>
      </c>
      <c r="AC80" s="27">
        <f t="shared" si="82"/>
        <v>449</v>
      </c>
      <c r="AD80" s="27">
        <f t="shared" si="82"/>
        <v>224</v>
      </c>
      <c r="AE80" s="27">
        <f t="shared" si="82"/>
        <v>150</v>
      </c>
      <c r="AF80" s="27">
        <f t="shared" si="82"/>
        <v>91</v>
      </c>
      <c r="AG80" s="30">
        <f t="shared" si="70"/>
        <v>18.385490753911807</v>
      </c>
      <c r="AH80" s="30">
        <f t="shared" si="71"/>
        <v>12.10881934566145</v>
      </c>
      <c r="AI80" s="30">
        <f t="shared" si="72"/>
        <v>24.199857752489333</v>
      </c>
      <c r="AJ80" s="30">
        <f t="shared" si="73"/>
        <v>7.930298719772404</v>
      </c>
      <c r="AK80" s="30">
        <f t="shared" si="74"/>
        <v>36.64651493598862</v>
      </c>
      <c r="AL80" s="40">
        <v>25157</v>
      </c>
      <c r="AM80" s="40">
        <v>43634</v>
      </c>
      <c r="AN80" s="30">
        <f t="shared" si="75"/>
        <v>49.893314366998574</v>
      </c>
      <c r="AO80" s="27">
        <f>AO84-AO83-AO82-AO81</f>
        <v>5624</v>
      </c>
      <c r="AP80" s="27">
        <f t="shared" ref="AP80:BG80" si="83">AP84-AP83-AP82-AP81</f>
        <v>902</v>
      </c>
      <c r="AQ80" s="27">
        <f t="shared" si="83"/>
        <v>4525</v>
      </c>
      <c r="AR80" s="27">
        <f t="shared" si="83"/>
        <v>1099</v>
      </c>
      <c r="AS80" s="27">
        <f t="shared" si="83"/>
        <v>156</v>
      </c>
      <c r="AT80" s="27">
        <f t="shared" si="83"/>
        <v>181</v>
      </c>
      <c r="AU80" s="27">
        <f t="shared" si="83"/>
        <v>652</v>
      </c>
      <c r="AV80" s="27">
        <f t="shared" si="83"/>
        <v>603</v>
      </c>
      <c r="AW80" s="27">
        <f t="shared" si="83"/>
        <v>146</v>
      </c>
      <c r="AX80" s="27">
        <f t="shared" si="83"/>
        <v>263</v>
      </c>
      <c r="AY80" s="27">
        <f t="shared" si="83"/>
        <v>687</v>
      </c>
      <c r="AZ80" s="27">
        <f t="shared" si="83"/>
        <v>194</v>
      </c>
      <c r="BA80" s="27">
        <f t="shared" si="83"/>
        <v>120</v>
      </c>
      <c r="BB80" s="27">
        <f t="shared" si="83"/>
        <v>873</v>
      </c>
      <c r="BC80" s="27">
        <f t="shared" si="83"/>
        <v>117</v>
      </c>
      <c r="BD80" s="27">
        <f t="shared" si="83"/>
        <v>50</v>
      </c>
      <c r="BE80" s="27">
        <f t="shared" si="83"/>
        <v>1348</v>
      </c>
      <c r="BF80" s="27">
        <f t="shared" si="83"/>
        <v>67</v>
      </c>
      <c r="BG80" s="27">
        <f t="shared" si="83"/>
        <v>46</v>
      </c>
      <c r="BH80" s="30">
        <f t="shared" si="76"/>
        <v>20.110241820768138</v>
      </c>
      <c r="BI80" s="27">
        <v>4.9000000000000004</v>
      </c>
      <c r="BJ80" s="27">
        <v>4.9000000000000004</v>
      </c>
      <c r="BK80" s="27">
        <v>6</v>
      </c>
      <c r="BL80" s="27">
        <v>5.4</v>
      </c>
      <c r="BM80" s="27">
        <v>4.9000000000000004</v>
      </c>
      <c r="BN80" s="27">
        <v>5</v>
      </c>
      <c r="BO80" s="27">
        <v>5.0999999999999996</v>
      </c>
      <c r="BP80" s="27">
        <v>4.5999999999999996</v>
      </c>
      <c r="BQ80" s="27">
        <v>7.3</v>
      </c>
      <c r="BR80" s="27">
        <v>6.7</v>
      </c>
      <c r="BS80" s="27">
        <v>7.5</v>
      </c>
      <c r="BT80" s="27">
        <v>8.6</v>
      </c>
      <c r="BU80" s="27">
        <v>7.7</v>
      </c>
      <c r="BV80" s="27">
        <v>6.7</v>
      </c>
      <c r="BW80" s="27">
        <v>4.8</v>
      </c>
      <c r="BX80" s="27">
        <v>3.5</v>
      </c>
      <c r="BY80" s="27">
        <v>3.4</v>
      </c>
      <c r="BZ80" s="27">
        <v>2.9</v>
      </c>
      <c r="CA80" s="27">
        <f t="shared" si="77"/>
        <v>15.8</v>
      </c>
      <c r="CB80" s="27">
        <f t="shared" si="78"/>
        <v>62.800000000000004</v>
      </c>
      <c r="CC80" s="27">
        <f t="shared" si="79"/>
        <v>21.299999999999997</v>
      </c>
    </row>
    <row r="81" spans="1:81" s="19" customFormat="1" x14ac:dyDescent="0.25">
      <c r="A81" s="8" t="s">
        <v>818</v>
      </c>
      <c r="B81" t="s">
        <v>819</v>
      </c>
      <c r="C81" s="1" t="s">
        <v>820</v>
      </c>
      <c r="D81" t="s">
        <v>821</v>
      </c>
      <c r="E81" s="9" t="s">
        <v>822</v>
      </c>
      <c r="F81" s="9" t="s">
        <v>542</v>
      </c>
      <c r="G81" s="9" t="s">
        <v>823</v>
      </c>
      <c r="H81" s="9" t="s">
        <v>824</v>
      </c>
      <c r="I81" s="1">
        <v>5415076</v>
      </c>
      <c r="J81" s="1" t="s">
        <v>157</v>
      </c>
      <c r="K81" s="33">
        <v>0.99830776386882492</v>
      </c>
      <c r="L81" s="1">
        <v>2713</v>
      </c>
      <c r="M81" s="42">
        <f t="shared" si="69"/>
        <v>2717.5988189114005</v>
      </c>
      <c r="N81" s="1">
        <v>1318</v>
      </c>
      <c r="O81" s="22">
        <v>2.06</v>
      </c>
      <c r="P81" s="1">
        <v>2713</v>
      </c>
      <c r="Q81" s="1">
        <v>57</v>
      </c>
      <c r="R81" s="1">
        <v>62</v>
      </c>
      <c r="S81" s="1">
        <v>98</v>
      </c>
      <c r="T81" s="1">
        <v>144</v>
      </c>
      <c r="U81" s="1">
        <v>76</v>
      </c>
      <c r="V81" s="1">
        <v>49</v>
      </c>
      <c r="W81" s="1">
        <v>187</v>
      </c>
      <c r="X81" s="1">
        <v>87</v>
      </c>
      <c r="Y81" s="1">
        <v>177</v>
      </c>
      <c r="Z81" s="1">
        <v>69</v>
      </c>
      <c r="AA81" s="1">
        <v>129</v>
      </c>
      <c r="AB81" s="1">
        <v>96</v>
      </c>
      <c r="AC81" s="1">
        <v>18</v>
      </c>
      <c r="AD81" s="1">
        <v>53</v>
      </c>
      <c r="AE81" s="1">
        <v>16</v>
      </c>
      <c r="AF81" s="1">
        <v>0</v>
      </c>
      <c r="AG81" s="6">
        <f t="shared" si="70"/>
        <v>16.464339908952962</v>
      </c>
      <c r="AH81" s="6">
        <f t="shared" si="71"/>
        <v>16.691957511380881</v>
      </c>
      <c r="AI81" s="6">
        <f t="shared" si="72"/>
        <v>37.936267071320188</v>
      </c>
      <c r="AJ81" s="6">
        <f t="shared" si="73"/>
        <v>5.2352048558421851</v>
      </c>
      <c r="AK81" s="6">
        <f t="shared" si="74"/>
        <v>23.672230652503792</v>
      </c>
      <c r="AL81" s="39">
        <v>22549</v>
      </c>
      <c r="AM81" s="39">
        <v>39375</v>
      </c>
      <c r="AN81" s="6">
        <f t="shared" si="75"/>
        <v>57.66312594840668</v>
      </c>
      <c r="AO81" s="1">
        <v>1318</v>
      </c>
      <c r="AP81" s="1">
        <v>158</v>
      </c>
      <c r="AQ81" s="1">
        <v>786</v>
      </c>
      <c r="AR81" s="1">
        <v>532</v>
      </c>
      <c r="AS81" s="1">
        <v>61</v>
      </c>
      <c r="AT81" s="1">
        <v>61</v>
      </c>
      <c r="AU81" s="1">
        <v>78</v>
      </c>
      <c r="AV81" s="1">
        <v>91</v>
      </c>
      <c r="AW81" s="1">
        <v>83</v>
      </c>
      <c r="AX81" s="1">
        <v>95</v>
      </c>
      <c r="AY81" s="1">
        <v>314</v>
      </c>
      <c r="AZ81" s="1">
        <v>89</v>
      </c>
      <c r="BA81" s="1">
        <v>0</v>
      </c>
      <c r="BB81" s="1">
        <v>182</v>
      </c>
      <c r="BC81" s="1">
        <v>16</v>
      </c>
      <c r="BD81" s="1">
        <v>0</v>
      </c>
      <c r="BE81" s="1">
        <v>167</v>
      </c>
      <c r="BF81" s="1">
        <v>0</v>
      </c>
      <c r="BG81" s="1">
        <v>0</v>
      </c>
      <c r="BH81" s="6">
        <f t="shared" si="76"/>
        <v>13.125948406676782</v>
      </c>
      <c r="BI81" s="1">
        <v>3.9</v>
      </c>
      <c r="BJ81" s="1">
        <v>8.8000000000000007</v>
      </c>
      <c r="BK81" s="1">
        <v>10.3</v>
      </c>
      <c r="BL81" s="1">
        <v>3.5</v>
      </c>
      <c r="BM81" s="1">
        <v>1.9</v>
      </c>
      <c r="BN81" s="1">
        <v>3.5</v>
      </c>
      <c r="BO81" s="1">
        <v>6.3</v>
      </c>
      <c r="BP81" s="1">
        <v>4.7</v>
      </c>
      <c r="BQ81" s="1">
        <v>5.5</v>
      </c>
      <c r="BR81" s="1">
        <v>7.9</v>
      </c>
      <c r="BS81" s="1">
        <v>4.3</v>
      </c>
      <c r="BT81" s="1">
        <v>10.8</v>
      </c>
      <c r="BU81" s="1">
        <v>7.3</v>
      </c>
      <c r="BV81" s="1">
        <v>8.9</v>
      </c>
      <c r="BW81" s="1">
        <v>4.5999999999999996</v>
      </c>
      <c r="BX81" s="1">
        <v>3.4</v>
      </c>
      <c r="BY81" s="1">
        <v>0</v>
      </c>
      <c r="BZ81" s="1">
        <v>4.3</v>
      </c>
      <c r="CA81" s="1">
        <f t="shared" si="77"/>
        <v>23</v>
      </c>
      <c r="CB81" s="1">
        <f t="shared" si="78"/>
        <v>55.699999999999989</v>
      </c>
      <c r="CC81" s="1">
        <f t="shared" si="79"/>
        <v>21.2</v>
      </c>
    </row>
    <row r="82" spans="1:81" x14ac:dyDescent="0.25">
      <c r="A82" s="8" t="s">
        <v>1348</v>
      </c>
      <c r="B82" t="s">
        <v>1349</v>
      </c>
      <c r="C82" s="1" t="s">
        <v>1350</v>
      </c>
      <c r="D82" t="s">
        <v>821</v>
      </c>
      <c r="E82" s="9" t="s">
        <v>822</v>
      </c>
      <c r="F82" s="9" t="s">
        <v>542</v>
      </c>
      <c r="G82" s="9" t="s">
        <v>1351</v>
      </c>
      <c r="H82" s="9" t="s">
        <v>1352</v>
      </c>
      <c r="I82" s="1">
        <v>5458372</v>
      </c>
      <c r="J82" s="1" t="s">
        <v>254</v>
      </c>
      <c r="K82" s="33">
        <v>1.8573361329802296</v>
      </c>
      <c r="L82" s="1">
        <v>1102</v>
      </c>
      <c r="M82" s="42">
        <f t="shared" si="69"/>
        <v>593.32286732168484</v>
      </c>
      <c r="N82" s="1">
        <v>515</v>
      </c>
      <c r="O82" s="22">
        <v>2.14</v>
      </c>
      <c r="P82" s="1">
        <v>1102</v>
      </c>
      <c r="Q82" s="1">
        <v>96</v>
      </c>
      <c r="R82" s="1">
        <v>39</v>
      </c>
      <c r="S82" s="1">
        <v>50</v>
      </c>
      <c r="T82" s="1">
        <v>40</v>
      </c>
      <c r="U82" s="1">
        <v>39</v>
      </c>
      <c r="V82" s="1">
        <v>12</v>
      </c>
      <c r="W82" s="1">
        <v>26</v>
      </c>
      <c r="X82" s="1">
        <v>17</v>
      </c>
      <c r="Y82" s="1">
        <v>28</v>
      </c>
      <c r="Z82" s="1">
        <v>47</v>
      </c>
      <c r="AA82" s="1">
        <v>53</v>
      </c>
      <c r="AB82" s="1">
        <v>41</v>
      </c>
      <c r="AC82" s="1">
        <v>19</v>
      </c>
      <c r="AD82" s="1">
        <v>3</v>
      </c>
      <c r="AE82" s="1">
        <v>0</v>
      </c>
      <c r="AF82" s="1">
        <v>5</v>
      </c>
      <c r="AG82" s="6">
        <f t="shared" si="70"/>
        <v>35.922330097087382</v>
      </c>
      <c r="AH82" s="6">
        <f t="shared" si="71"/>
        <v>15.339805825242719</v>
      </c>
      <c r="AI82" s="6">
        <f t="shared" si="72"/>
        <v>16.116504854368934</v>
      </c>
      <c r="AJ82" s="6">
        <f t="shared" si="73"/>
        <v>9.1262135922330092</v>
      </c>
      <c r="AK82" s="6">
        <f t="shared" si="74"/>
        <v>23.495145631067963</v>
      </c>
      <c r="AL82" s="39">
        <v>19105</v>
      </c>
      <c r="AM82" s="39">
        <v>29476</v>
      </c>
      <c r="AN82" s="6">
        <f t="shared" si="75"/>
        <v>61.94174757281553</v>
      </c>
      <c r="AO82" s="1">
        <v>515</v>
      </c>
      <c r="AP82" s="1">
        <v>48</v>
      </c>
      <c r="AQ82" s="1">
        <v>355</v>
      </c>
      <c r="AR82" s="1">
        <v>160</v>
      </c>
      <c r="AS82" s="1">
        <v>15</v>
      </c>
      <c r="AT82" s="1">
        <v>38</v>
      </c>
      <c r="AU82" s="1">
        <v>98</v>
      </c>
      <c r="AV82" s="1">
        <v>50</v>
      </c>
      <c r="AW82" s="1">
        <v>13</v>
      </c>
      <c r="AX82" s="1">
        <v>28</v>
      </c>
      <c r="AY82" s="1">
        <v>63</v>
      </c>
      <c r="AZ82" s="1">
        <v>8</v>
      </c>
      <c r="BA82" s="1">
        <v>0</v>
      </c>
      <c r="BB82" s="1">
        <v>63</v>
      </c>
      <c r="BC82" s="1">
        <v>37</v>
      </c>
      <c r="BD82" s="1">
        <v>0</v>
      </c>
      <c r="BE82" s="1">
        <v>64</v>
      </c>
      <c r="BF82" s="1">
        <v>2</v>
      </c>
      <c r="BG82" s="1">
        <v>0</v>
      </c>
      <c r="BH82" s="6">
        <f t="shared" si="76"/>
        <v>24.466019417475728</v>
      </c>
      <c r="BI82" s="1">
        <v>5.8</v>
      </c>
      <c r="BJ82" s="1">
        <v>2.6</v>
      </c>
      <c r="BK82" s="1">
        <v>1.7</v>
      </c>
      <c r="BL82" s="1">
        <v>6.2</v>
      </c>
      <c r="BM82" s="1">
        <v>7.2</v>
      </c>
      <c r="BN82" s="1">
        <v>4.9000000000000004</v>
      </c>
      <c r="BO82" s="1">
        <v>5.0999999999999996</v>
      </c>
      <c r="BP82" s="1">
        <v>1.3</v>
      </c>
      <c r="BQ82" s="1">
        <v>8.1999999999999993</v>
      </c>
      <c r="BR82" s="1">
        <v>5.7</v>
      </c>
      <c r="BS82" s="1">
        <v>9.9</v>
      </c>
      <c r="BT82" s="1">
        <v>8.3000000000000007</v>
      </c>
      <c r="BU82" s="1">
        <v>5.0999999999999996</v>
      </c>
      <c r="BV82" s="1">
        <v>8</v>
      </c>
      <c r="BW82" s="1">
        <v>5.8</v>
      </c>
      <c r="BX82" s="1">
        <v>6.8</v>
      </c>
      <c r="BY82" s="1">
        <v>3.1</v>
      </c>
      <c r="BZ82" s="1">
        <v>4.4000000000000004</v>
      </c>
      <c r="CA82" s="1">
        <f t="shared" si="77"/>
        <v>10.1</v>
      </c>
      <c r="CB82" s="1">
        <f t="shared" si="78"/>
        <v>61.9</v>
      </c>
      <c r="CC82" s="1">
        <f t="shared" si="79"/>
        <v>28.1</v>
      </c>
    </row>
    <row r="83" spans="1:81" s="11" customFormat="1" x14ac:dyDescent="0.25">
      <c r="A83" s="10" t="s">
        <v>1717</v>
      </c>
      <c r="B83" s="11" t="s">
        <v>1718</v>
      </c>
      <c r="C83" s="12" t="s">
        <v>1723</v>
      </c>
      <c r="D83" s="11" t="s">
        <v>1720</v>
      </c>
      <c r="E83" s="13" t="s">
        <v>822</v>
      </c>
      <c r="F83" s="13" t="s">
        <v>542</v>
      </c>
      <c r="G83" s="13" t="s">
        <v>1721</v>
      </c>
      <c r="H83" s="13" t="s">
        <v>1722</v>
      </c>
      <c r="I83" s="12">
        <v>5485156</v>
      </c>
      <c r="J83" s="12" t="s">
        <v>325</v>
      </c>
      <c r="K83" s="36">
        <v>12.147294450029518</v>
      </c>
      <c r="L83" s="12">
        <v>12178</v>
      </c>
      <c r="M83" s="24">
        <f t="shared" si="69"/>
        <v>1002.5277686399054</v>
      </c>
      <c r="N83" s="12">
        <v>5303</v>
      </c>
      <c r="O83" s="24">
        <f>P83/N83</f>
        <v>2.2730529888742224</v>
      </c>
      <c r="P83" s="12">
        <v>12054</v>
      </c>
      <c r="Q83" s="12">
        <v>435</v>
      </c>
      <c r="R83" s="12">
        <v>345</v>
      </c>
      <c r="S83" s="12">
        <v>366</v>
      </c>
      <c r="T83" s="12">
        <v>290</v>
      </c>
      <c r="U83" s="12">
        <v>434</v>
      </c>
      <c r="V83" s="12">
        <v>224</v>
      </c>
      <c r="W83" s="12">
        <v>334</v>
      </c>
      <c r="X83" s="12">
        <v>220</v>
      </c>
      <c r="Y83" s="12">
        <v>331</v>
      </c>
      <c r="Z83" s="12">
        <v>473</v>
      </c>
      <c r="AA83" s="12">
        <v>514</v>
      </c>
      <c r="AB83" s="12">
        <v>652</v>
      </c>
      <c r="AC83" s="12">
        <v>295</v>
      </c>
      <c r="AD83" s="12">
        <v>144</v>
      </c>
      <c r="AE83" s="12">
        <v>100</v>
      </c>
      <c r="AF83" s="12">
        <v>187</v>
      </c>
      <c r="AG83" s="14">
        <f t="shared" ref="AG83" si="84">(Q83+R83+S83)/N83*100</f>
        <v>21.6104092023383</v>
      </c>
      <c r="AH83" s="14">
        <f t="shared" ref="AH83" si="85">(T83+U83)/N83*100</f>
        <v>13.652649443711107</v>
      </c>
      <c r="AI83" s="14">
        <f t="shared" ref="AI83" si="86">(V83+W83+X83+Y83)/N83*100</f>
        <v>20.912690929662457</v>
      </c>
      <c r="AJ83" s="14">
        <f t="shared" ref="AJ83" si="87">Z83/N83*100</f>
        <v>8.9194795398830848</v>
      </c>
      <c r="AK83" s="14">
        <f t="shared" ref="AK83" si="88">(AA83+AB83+AC83+AD83+AE83+AF83)/N83*100</f>
        <v>35.677918159532339</v>
      </c>
      <c r="AL83" s="41">
        <v>26014</v>
      </c>
      <c r="AM83" s="41">
        <v>45058</v>
      </c>
      <c r="AN83" s="14">
        <f t="shared" si="75"/>
        <v>49.933999622854984</v>
      </c>
      <c r="AO83" s="12">
        <v>5303</v>
      </c>
      <c r="AP83" s="12">
        <v>545</v>
      </c>
      <c r="AQ83" s="12">
        <v>3483</v>
      </c>
      <c r="AR83" s="12">
        <v>1820</v>
      </c>
      <c r="AS83" s="12">
        <v>114</v>
      </c>
      <c r="AT83" s="12">
        <v>151</v>
      </c>
      <c r="AU83" s="12">
        <v>777</v>
      </c>
      <c r="AV83" s="12">
        <v>343</v>
      </c>
      <c r="AW83" s="12">
        <v>313</v>
      </c>
      <c r="AX83" s="12">
        <v>246</v>
      </c>
      <c r="AY83" s="12">
        <v>573</v>
      </c>
      <c r="AZ83" s="12">
        <v>239</v>
      </c>
      <c r="BA83" s="12">
        <v>68</v>
      </c>
      <c r="BB83" s="12">
        <v>749</v>
      </c>
      <c r="BC83" s="12">
        <v>198</v>
      </c>
      <c r="BD83" s="12">
        <v>45</v>
      </c>
      <c r="BE83" s="12">
        <v>1257</v>
      </c>
      <c r="BF83" s="12">
        <v>80</v>
      </c>
      <c r="BG83" s="12">
        <v>0</v>
      </c>
      <c r="BH83" s="14">
        <f t="shared" si="76"/>
        <v>21.421836696209692</v>
      </c>
      <c r="BI83" s="12">
        <v>5.6</v>
      </c>
      <c r="BJ83" s="12">
        <v>4.3</v>
      </c>
      <c r="BK83" s="12">
        <v>5.3</v>
      </c>
      <c r="BL83" s="12">
        <v>4.9000000000000004</v>
      </c>
      <c r="BM83" s="12">
        <v>6</v>
      </c>
      <c r="BN83" s="12">
        <v>6</v>
      </c>
      <c r="BO83" s="12">
        <v>4.8</v>
      </c>
      <c r="BP83" s="12">
        <v>4.4000000000000004</v>
      </c>
      <c r="BQ83" s="12">
        <v>7.2</v>
      </c>
      <c r="BR83" s="12">
        <v>6.6</v>
      </c>
      <c r="BS83" s="12">
        <v>7.8</v>
      </c>
      <c r="BT83" s="12">
        <v>8.5</v>
      </c>
      <c r="BU83" s="12">
        <v>7.2</v>
      </c>
      <c r="BV83" s="12">
        <v>6.1</v>
      </c>
      <c r="BW83" s="12">
        <v>3.3</v>
      </c>
      <c r="BX83" s="12">
        <v>4</v>
      </c>
      <c r="BY83" s="12">
        <v>3.7</v>
      </c>
      <c r="BZ83" s="12">
        <v>4.2</v>
      </c>
      <c r="CA83" s="12">
        <v>15.2</v>
      </c>
      <c r="CB83" s="12">
        <v>63.400000000000006</v>
      </c>
      <c r="CC83" s="12">
        <v>21.299999999999997</v>
      </c>
    </row>
    <row r="84" spans="1:81" s="19" customFormat="1" x14ac:dyDescent="0.25">
      <c r="A84" s="18" t="s">
        <v>32</v>
      </c>
      <c r="B84" s="44" t="s">
        <v>2118</v>
      </c>
      <c r="I84" s="18">
        <v>54029</v>
      </c>
      <c r="J84" s="18" t="s">
        <v>31</v>
      </c>
      <c r="K84" s="35">
        <f>SUM(K80:K83)</f>
        <v>88.104889512484007</v>
      </c>
      <c r="L84" s="18">
        <v>29921</v>
      </c>
      <c r="M84" s="23">
        <f t="shared" si="69"/>
        <v>339.60657763222491</v>
      </c>
      <c r="N84" s="18">
        <v>12760</v>
      </c>
      <c r="O84" s="23">
        <v>2.33</v>
      </c>
      <c r="P84" s="18">
        <v>29668</v>
      </c>
      <c r="Q84" s="18">
        <v>1020</v>
      </c>
      <c r="R84" s="18">
        <v>584</v>
      </c>
      <c r="S84" s="18">
        <v>978</v>
      </c>
      <c r="T84" s="18">
        <v>737</v>
      </c>
      <c r="U84" s="18">
        <v>967</v>
      </c>
      <c r="V84" s="18">
        <v>643</v>
      </c>
      <c r="W84" s="18">
        <v>903</v>
      </c>
      <c r="X84" s="18">
        <v>701</v>
      </c>
      <c r="Y84" s="18">
        <v>806</v>
      </c>
      <c r="Z84" s="18">
        <v>1035</v>
      </c>
      <c r="AA84" s="18">
        <v>1322</v>
      </c>
      <c r="AB84" s="18">
        <v>1310</v>
      </c>
      <c r="AC84" s="18">
        <v>781</v>
      </c>
      <c r="AD84" s="18">
        <v>424</v>
      </c>
      <c r="AE84" s="18">
        <v>266</v>
      </c>
      <c r="AF84" s="18">
        <v>283</v>
      </c>
      <c r="AG84" s="20">
        <f t="shared" ref="AG84:AG111" si="89">(Q84+R84+S84)/N84*100</f>
        <v>20.235109717868337</v>
      </c>
      <c r="AH84" s="20">
        <f t="shared" ref="AH84:AH111" si="90">(T84+U84)/N84*100</f>
        <v>13.35423197492163</v>
      </c>
      <c r="AI84" s="20">
        <f t="shared" ref="AI84:AI111" si="91">(V84+W84+X84+Y84)/N84*100</f>
        <v>23.926332288401252</v>
      </c>
      <c r="AJ84" s="20">
        <f t="shared" ref="AJ84:AJ111" si="92">Z84/N84*100</f>
        <v>8.1112852664576813</v>
      </c>
      <c r="AK84" s="20">
        <f t="shared" ref="AK84:AK111" si="93">(AA84+AB84+AC84+AD84+AE84+AF84)/N84*100</f>
        <v>34.373040752351095</v>
      </c>
      <c r="AL84" s="38">
        <v>25157</v>
      </c>
      <c r="AM84" s="38">
        <v>43634</v>
      </c>
      <c r="AN84" s="20">
        <f t="shared" ref="AN84:AN112" si="94">(Q84+R84+S84+T84+U84+V84+W84+X84)/N84*100</f>
        <v>51.199059561128522</v>
      </c>
      <c r="AO84" s="18">
        <v>12760</v>
      </c>
      <c r="AP84" s="18">
        <v>1653</v>
      </c>
      <c r="AQ84" s="18">
        <v>9149</v>
      </c>
      <c r="AR84" s="18">
        <v>3611</v>
      </c>
      <c r="AS84" s="18">
        <v>346</v>
      </c>
      <c r="AT84" s="18">
        <v>431</v>
      </c>
      <c r="AU84" s="18">
        <v>1605</v>
      </c>
      <c r="AV84" s="18">
        <v>1087</v>
      </c>
      <c r="AW84" s="18">
        <v>555</v>
      </c>
      <c r="AX84" s="18">
        <v>632</v>
      </c>
      <c r="AY84" s="18">
        <v>1637</v>
      </c>
      <c r="AZ84" s="18">
        <v>530</v>
      </c>
      <c r="BA84" s="18">
        <v>188</v>
      </c>
      <c r="BB84" s="18">
        <v>1867</v>
      </c>
      <c r="BC84" s="18">
        <v>368</v>
      </c>
      <c r="BD84" s="18">
        <v>95</v>
      </c>
      <c r="BE84" s="18">
        <v>2836</v>
      </c>
      <c r="BF84" s="18">
        <v>149</v>
      </c>
      <c r="BG84" s="18">
        <v>46</v>
      </c>
      <c r="BH84" s="20">
        <f t="shared" ref="BH84:BH112" si="95">(AU84+AX84+BA84+BD84+BG84)/N84*100</f>
        <v>20.10971786833856</v>
      </c>
      <c r="BI84" s="18">
        <v>4.9000000000000004</v>
      </c>
      <c r="BJ84" s="18">
        <v>4.9000000000000004</v>
      </c>
      <c r="BK84" s="18">
        <v>6</v>
      </c>
      <c r="BL84" s="18">
        <v>5.4</v>
      </c>
      <c r="BM84" s="18">
        <v>4.9000000000000004</v>
      </c>
      <c r="BN84" s="18">
        <v>5</v>
      </c>
      <c r="BO84" s="18">
        <v>5.0999999999999996</v>
      </c>
      <c r="BP84" s="18">
        <v>4.5999999999999996</v>
      </c>
      <c r="BQ84" s="18">
        <v>7.3</v>
      </c>
      <c r="BR84" s="18">
        <v>6.7</v>
      </c>
      <c r="BS84" s="18">
        <v>7.5</v>
      </c>
      <c r="BT84" s="18">
        <v>8.6</v>
      </c>
      <c r="BU84" s="18">
        <v>7.7</v>
      </c>
      <c r="BV84" s="18">
        <v>6.7</v>
      </c>
      <c r="BW84" s="18">
        <v>4.8</v>
      </c>
      <c r="BX84" s="18">
        <v>3.5</v>
      </c>
      <c r="BY84" s="18">
        <v>3.4</v>
      </c>
      <c r="BZ84" s="18">
        <v>2.9</v>
      </c>
      <c r="CA84" s="18">
        <f t="shared" ref="CA84:CA111" si="96">BI84+BJ84+BK84</f>
        <v>15.8</v>
      </c>
      <c r="CB84" s="18">
        <f t="shared" ref="CB84:CB111" si="97">BL84+BM84+BN84+BO84+BP84+BQ84+BR84+BS84+BT84+BU84</f>
        <v>62.800000000000004</v>
      </c>
      <c r="CC84" s="18">
        <f t="shared" ref="CC84:CC111" si="98">BV84+BW84+BX84+BY84+BZ84</f>
        <v>21.299999999999997</v>
      </c>
    </row>
    <row r="85" spans="1:81" s="26" customFormat="1" x14ac:dyDescent="0.25">
      <c r="A85" s="25" t="s">
        <v>1887</v>
      </c>
      <c r="B85" s="26" t="s">
        <v>1888</v>
      </c>
      <c r="C85" s="27" t="s">
        <v>1889</v>
      </c>
      <c r="D85" s="26" t="s">
        <v>1317</v>
      </c>
      <c r="E85" s="28" t="s">
        <v>1318</v>
      </c>
      <c r="F85" s="28" t="s">
        <v>542</v>
      </c>
      <c r="G85" s="28" t="s">
        <v>1890</v>
      </c>
      <c r="H85" s="28" t="s">
        <v>1891</v>
      </c>
      <c r="I85" s="27" t="s">
        <v>2111</v>
      </c>
      <c r="J85" s="27" t="s">
        <v>2111</v>
      </c>
      <c r="K85" s="34">
        <v>581.33069259981585</v>
      </c>
      <c r="L85" s="27">
        <f>L88-L87-L86</f>
        <v>10387</v>
      </c>
      <c r="M85" s="29">
        <f t="shared" si="69"/>
        <v>17.867627036080719</v>
      </c>
      <c r="N85" s="27">
        <f t="shared" ref="N85:AF85" si="99">N88-N87-N86</f>
        <v>4052</v>
      </c>
      <c r="O85" s="29">
        <f>P85/N85</f>
        <v>2.5491115498519248</v>
      </c>
      <c r="P85" s="27">
        <f t="shared" si="99"/>
        <v>10329</v>
      </c>
      <c r="Q85" s="27">
        <f t="shared" si="99"/>
        <v>127</v>
      </c>
      <c r="R85" s="27">
        <f t="shared" si="99"/>
        <v>205</v>
      </c>
      <c r="S85" s="27">
        <f t="shared" si="99"/>
        <v>263</v>
      </c>
      <c r="T85" s="27">
        <f t="shared" si="99"/>
        <v>384</v>
      </c>
      <c r="U85" s="27">
        <f t="shared" si="99"/>
        <v>184</v>
      </c>
      <c r="V85" s="27">
        <f t="shared" si="99"/>
        <v>298</v>
      </c>
      <c r="W85" s="27">
        <f t="shared" si="99"/>
        <v>177</v>
      </c>
      <c r="X85" s="27">
        <f t="shared" si="99"/>
        <v>325</v>
      </c>
      <c r="Y85" s="27">
        <f t="shared" si="99"/>
        <v>207</v>
      </c>
      <c r="Z85" s="27">
        <f t="shared" si="99"/>
        <v>318</v>
      </c>
      <c r="AA85" s="27">
        <f t="shared" si="99"/>
        <v>412</v>
      </c>
      <c r="AB85" s="27">
        <f t="shared" si="99"/>
        <v>612</v>
      </c>
      <c r="AC85" s="27">
        <f t="shared" si="99"/>
        <v>279</v>
      </c>
      <c r="AD85" s="27">
        <f t="shared" si="99"/>
        <v>114</v>
      </c>
      <c r="AE85" s="27">
        <f t="shared" si="99"/>
        <v>91</v>
      </c>
      <c r="AF85" s="27">
        <f t="shared" si="99"/>
        <v>56</v>
      </c>
      <c r="AG85" s="30">
        <f t="shared" si="89"/>
        <v>14.68410661401777</v>
      </c>
      <c r="AH85" s="30">
        <f t="shared" si="90"/>
        <v>14.017769002961501</v>
      </c>
      <c r="AI85" s="30">
        <f t="shared" si="91"/>
        <v>24.851924975320831</v>
      </c>
      <c r="AJ85" s="30">
        <f t="shared" si="92"/>
        <v>7.8479763079960518</v>
      </c>
      <c r="AK85" s="30">
        <f t="shared" si="93"/>
        <v>38.598223099703851</v>
      </c>
      <c r="AL85" s="40">
        <v>23446</v>
      </c>
      <c r="AM85" s="40">
        <v>42573</v>
      </c>
      <c r="AN85" s="30">
        <f t="shared" si="94"/>
        <v>48.445212240868706</v>
      </c>
      <c r="AO85" s="27">
        <f>AO88-AO87-AO86</f>
        <v>4052</v>
      </c>
      <c r="AP85" s="27">
        <f t="shared" ref="AP85:BG85" si="100">AP88-AP87-AP86</f>
        <v>2516</v>
      </c>
      <c r="AQ85" s="27">
        <f t="shared" si="100"/>
        <v>3339</v>
      </c>
      <c r="AR85" s="27">
        <f t="shared" si="100"/>
        <v>713</v>
      </c>
      <c r="AS85" s="27">
        <f t="shared" si="100"/>
        <v>157</v>
      </c>
      <c r="AT85" s="27">
        <f t="shared" si="100"/>
        <v>111</v>
      </c>
      <c r="AU85" s="27">
        <f t="shared" si="100"/>
        <v>263</v>
      </c>
      <c r="AV85" s="27">
        <f t="shared" si="100"/>
        <v>345</v>
      </c>
      <c r="AW85" s="27">
        <f t="shared" si="100"/>
        <v>176</v>
      </c>
      <c r="AX85" s="27">
        <f t="shared" si="100"/>
        <v>333</v>
      </c>
      <c r="AY85" s="27">
        <f t="shared" si="100"/>
        <v>407</v>
      </c>
      <c r="AZ85" s="27">
        <f t="shared" si="100"/>
        <v>269</v>
      </c>
      <c r="BA85" s="27">
        <f t="shared" si="100"/>
        <v>21</v>
      </c>
      <c r="BB85" s="27">
        <f t="shared" si="100"/>
        <v>462</v>
      </c>
      <c r="BC85" s="27">
        <f t="shared" si="100"/>
        <v>182</v>
      </c>
      <c r="BD85" s="27">
        <f t="shared" si="100"/>
        <v>75</v>
      </c>
      <c r="BE85" s="27">
        <f t="shared" si="100"/>
        <v>996</v>
      </c>
      <c r="BF85" s="27">
        <f t="shared" si="100"/>
        <v>71</v>
      </c>
      <c r="BG85" s="27">
        <f t="shared" si="100"/>
        <v>59</v>
      </c>
      <c r="BH85" s="30">
        <f t="shared" si="95"/>
        <v>18.53405725567621</v>
      </c>
      <c r="BI85" s="27">
        <v>4.9000000000000004</v>
      </c>
      <c r="BJ85" s="27">
        <v>5.8</v>
      </c>
      <c r="BK85" s="27">
        <v>5.3</v>
      </c>
      <c r="BL85" s="27">
        <v>5.9</v>
      </c>
      <c r="BM85" s="27">
        <v>4.9000000000000004</v>
      </c>
      <c r="BN85" s="27">
        <v>5.5</v>
      </c>
      <c r="BO85" s="27">
        <v>5.8</v>
      </c>
      <c r="BP85" s="27">
        <v>5.8</v>
      </c>
      <c r="BQ85" s="27">
        <v>6.3</v>
      </c>
      <c r="BR85" s="27">
        <v>7.7</v>
      </c>
      <c r="BS85" s="27">
        <v>7.4</v>
      </c>
      <c r="BT85" s="27">
        <v>7.9</v>
      </c>
      <c r="BU85" s="27">
        <v>6.7</v>
      </c>
      <c r="BV85" s="27">
        <v>6.1</v>
      </c>
      <c r="BW85" s="27">
        <v>6</v>
      </c>
      <c r="BX85" s="27">
        <v>3</v>
      </c>
      <c r="BY85" s="27">
        <v>2.6</v>
      </c>
      <c r="BZ85" s="27">
        <v>2.4</v>
      </c>
      <c r="CA85" s="27">
        <f t="shared" si="96"/>
        <v>16</v>
      </c>
      <c r="CB85" s="27">
        <f t="shared" si="97"/>
        <v>63.900000000000006</v>
      </c>
      <c r="CC85" s="27">
        <f t="shared" si="98"/>
        <v>20.099999999999998</v>
      </c>
    </row>
    <row r="86" spans="1:81" x14ac:dyDescent="0.25">
      <c r="A86" s="8" t="s">
        <v>1314</v>
      </c>
      <c r="B86" t="s">
        <v>1315</v>
      </c>
      <c r="C86" s="1" t="s">
        <v>1316</v>
      </c>
      <c r="D86" t="s">
        <v>1317</v>
      </c>
      <c r="E86" s="9" t="s">
        <v>1318</v>
      </c>
      <c r="F86" s="9" t="s">
        <v>542</v>
      </c>
      <c r="G86" s="9" t="s">
        <v>1319</v>
      </c>
      <c r="H86" s="9" t="s">
        <v>1320</v>
      </c>
      <c r="I86" s="1">
        <v>5455588</v>
      </c>
      <c r="J86" s="1" t="s">
        <v>248</v>
      </c>
      <c r="K86" s="33">
        <v>2.7859930845312904</v>
      </c>
      <c r="L86" s="1">
        <v>3174</v>
      </c>
      <c r="M86" s="42">
        <f t="shared" si="69"/>
        <v>1139.2705953302777</v>
      </c>
      <c r="N86" s="1">
        <v>1404</v>
      </c>
      <c r="O86" s="22">
        <v>2.2599999999999998</v>
      </c>
      <c r="P86" s="1">
        <v>3174</v>
      </c>
      <c r="Q86" s="1">
        <v>124</v>
      </c>
      <c r="R86" s="1">
        <v>152</v>
      </c>
      <c r="S86" s="1">
        <v>89</v>
      </c>
      <c r="T86" s="1">
        <v>142</v>
      </c>
      <c r="U86" s="1">
        <v>160</v>
      </c>
      <c r="V86" s="1">
        <v>86</v>
      </c>
      <c r="W86" s="1">
        <v>63</v>
      </c>
      <c r="X86" s="1">
        <v>165</v>
      </c>
      <c r="Y86" s="1">
        <v>64</v>
      </c>
      <c r="Z86" s="1">
        <v>64</v>
      </c>
      <c r="AA86" s="1">
        <v>126</v>
      </c>
      <c r="AB86" s="1">
        <v>72</v>
      </c>
      <c r="AC86" s="1">
        <v>56</v>
      </c>
      <c r="AD86" s="1">
        <v>23</v>
      </c>
      <c r="AE86" s="1">
        <v>0</v>
      </c>
      <c r="AF86" s="1">
        <v>18</v>
      </c>
      <c r="AG86" s="6">
        <f t="shared" si="89"/>
        <v>25.997150997150996</v>
      </c>
      <c r="AH86" s="6">
        <f t="shared" si="90"/>
        <v>21.509971509971511</v>
      </c>
      <c r="AI86" s="6">
        <f t="shared" si="91"/>
        <v>26.923076923076923</v>
      </c>
      <c r="AJ86" s="6">
        <f t="shared" si="92"/>
        <v>4.5584045584045585</v>
      </c>
      <c r="AK86" s="6">
        <f t="shared" si="93"/>
        <v>21.011396011396009</v>
      </c>
      <c r="AL86" s="39">
        <v>19388</v>
      </c>
      <c r="AM86" s="39">
        <v>31862</v>
      </c>
      <c r="AN86" s="6">
        <f t="shared" si="94"/>
        <v>69.871794871794862</v>
      </c>
      <c r="AO86" s="1">
        <v>1404</v>
      </c>
      <c r="AP86" s="1">
        <v>114</v>
      </c>
      <c r="AQ86" s="1">
        <v>650</v>
      </c>
      <c r="AR86" s="1">
        <v>754</v>
      </c>
      <c r="AS86" s="1">
        <v>26</v>
      </c>
      <c r="AT86" s="1">
        <v>88</v>
      </c>
      <c r="AU86" s="1">
        <v>190</v>
      </c>
      <c r="AV86" s="1">
        <v>136</v>
      </c>
      <c r="AW86" s="1">
        <v>47</v>
      </c>
      <c r="AX86" s="1">
        <v>205</v>
      </c>
      <c r="AY86" s="1">
        <v>253</v>
      </c>
      <c r="AZ86" s="1">
        <v>26</v>
      </c>
      <c r="BA86" s="1">
        <v>13</v>
      </c>
      <c r="BB86" s="1">
        <v>148</v>
      </c>
      <c r="BC86" s="1">
        <v>16</v>
      </c>
      <c r="BD86" s="1">
        <v>21</v>
      </c>
      <c r="BE86" s="1">
        <v>152</v>
      </c>
      <c r="BF86" s="1">
        <v>7</v>
      </c>
      <c r="BG86" s="1">
        <v>10</v>
      </c>
      <c r="BH86" s="6">
        <f t="shared" si="95"/>
        <v>31.267806267806268</v>
      </c>
      <c r="BI86" s="1">
        <v>7.8</v>
      </c>
      <c r="BJ86" s="1">
        <v>5.7</v>
      </c>
      <c r="BK86" s="1">
        <v>4.4000000000000004</v>
      </c>
      <c r="BL86" s="1">
        <v>3.9</v>
      </c>
      <c r="BM86" s="1">
        <v>4.5</v>
      </c>
      <c r="BN86" s="1">
        <v>7.9</v>
      </c>
      <c r="BO86" s="1">
        <v>8.8000000000000007</v>
      </c>
      <c r="BP86" s="1">
        <v>7.2</v>
      </c>
      <c r="BQ86" s="1">
        <v>6</v>
      </c>
      <c r="BR86" s="1">
        <v>8.1</v>
      </c>
      <c r="BS86" s="1">
        <v>4.8</v>
      </c>
      <c r="BT86" s="1">
        <v>5.9</v>
      </c>
      <c r="BU86" s="1">
        <v>4.2</v>
      </c>
      <c r="BV86" s="1">
        <v>6.9</v>
      </c>
      <c r="BW86" s="1">
        <v>5.3</v>
      </c>
      <c r="BX86" s="1">
        <v>3.3</v>
      </c>
      <c r="BY86" s="1">
        <v>2.7</v>
      </c>
      <c r="BZ86" s="1">
        <v>2.6</v>
      </c>
      <c r="CA86" s="1">
        <f t="shared" si="96"/>
        <v>17.899999999999999</v>
      </c>
      <c r="CB86" s="1">
        <f t="shared" si="97"/>
        <v>61.300000000000004</v>
      </c>
      <c r="CC86" s="1">
        <f t="shared" si="98"/>
        <v>20.8</v>
      </c>
    </row>
    <row r="87" spans="1:81" x14ac:dyDescent="0.25">
      <c r="A87" s="8" t="s">
        <v>1707</v>
      </c>
      <c r="B87" t="s">
        <v>1708</v>
      </c>
      <c r="C87" s="1" t="s">
        <v>1709</v>
      </c>
      <c r="D87" t="s">
        <v>1317</v>
      </c>
      <c r="E87" s="9" t="s">
        <v>1318</v>
      </c>
      <c r="F87" s="9" t="s">
        <v>542</v>
      </c>
      <c r="G87" s="9" t="s">
        <v>1710</v>
      </c>
      <c r="H87" s="9" t="s">
        <v>1711</v>
      </c>
      <c r="I87" s="1">
        <v>5484580</v>
      </c>
      <c r="J87" s="1" t="s">
        <v>323</v>
      </c>
      <c r="K87" s="33">
        <v>0.32999273336183688</v>
      </c>
      <c r="L87" s="1">
        <v>251</v>
      </c>
      <c r="M87" s="42">
        <f t="shared" si="69"/>
        <v>760.62280960829105</v>
      </c>
      <c r="N87" s="1">
        <v>105</v>
      </c>
      <c r="O87" s="22">
        <v>2.16</v>
      </c>
      <c r="P87" s="1">
        <v>227</v>
      </c>
      <c r="Q87" s="1">
        <v>1</v>
      </c>
      <c r="R87" s="1">
        <v>5</v>
      </c>
      <c r="S87" s="1">
        <v>8</v>
      </c>
      <c r="T87" s="1">
        <v>10</v>
      </c>
      <c r="U87" s="1">
        <v>13</v>
      </c>
      <c r="V87" s="1">
        <v>2</v>
      </c>
      <c r="W87" s="1">
        <v>8</v>
      </c>
      <c r="X87" s="1">
        <v>5</v>
      </c>
      <c r="Y87" s="1">
        <v>4</v>
      </c>
      <c r="Z87" s="1">
        <v>14</v>
      </c>
      <c r="AA87" s="1">
        <v>9</v>
      </c>
      <c r="AB87" s="1">
        <v>12</v>
      </c>
      <c r="AC87" s="1">
        <v>6</v>
      </c>
      <c r="AD87" s="1">
        <v>7</v>
      </c>
      <c r="AE87" s="1">
        <v>1</v>
      </c>
      <c r="AF87" s="1">
        <v>0</v>
      </c>
      <c r="AG87" s="6">
        <f t="shared" si="89"/>
        <v>13.333333333333334</v>
      </c>
      <c r="AH87" s="6">
        <f t="shared" si="90"/>
        <v>21.904761904761905</v>
      </c>
      <c r="AI87" s="6">
        <f t="shared" si="91"/>
        <v>18.095238095238095</v>
      </c>
      <c r="AJ87" s="6">
        <f t="shared" si="92"/>
        <v>13.333333333333334</v>
      </c>
      <c r="AK87" s="6">
        <f t="shared" si="93"/>
        <v>33.333333333333329</v>
      </c>
      <c r="AL87" s="39">
        <v>23154</v>
      </c>
      <c r="AM87" s="39">
        <v>45313</v>
      </c>
      <c r="AN87" s="6">
        <f t="shared" si="94"/>
        <v>49.523809523809526</v>
      </c>
      <c r="AO87" s="1">
        <v>105</v>
      </c>
      <c r="AP87" s="1">
        <v>26</v>
      </c>
      <c r="AQ87" s="1">
        <v>62</v>
      </c>
      <c r="AR87" s="1">
        <v>43</v>
      </c>
      <c r="AS87" s="1">
        <v>0</v>
      </c>
      <c r="AT87" s="1">
        <v>8</v>
      </c>
      <c r="AU87" s="1">
        <v>5</v>
      </c>
      <c r="AV87" s="1">
        <v>6</v>
      </c>
      <c r="AW87" s="1">
        <v>8</v>
      </c>
      <c r="AX87" s="1">
        <v>11</v>
      </c>
      <c r="AY87" s="1">
        <v>9</v>
      </c>
      <c r="AZ87" s="1">
        <v>2</v>
      </c>
      <c r="BA87" s="1">
        <v>3</v>
      </c>
      <c r="BB87" s="1">
        <v>12</v>
      </c>
      <c r="BC87" s="1">
        <v>3</v>
      </c>
      <c r="BD87" s="1">
        <v>4</v>
      </c>
      <c r="BE87" s="1">
        <v>20</v>
      </c>
      <c r="BF87" s="1">
        <v>6</v>
      </c>
      <c r="BG87" s="1">
        <v>0</v>
      </c>
      <c r="BH87" s="6">
        <f t="shared" si="95"/>
        <v>21.904761904761905</v>
      </c>
      <c r="BI87" s="1">
        <v>4</v>
      </c>
      <c r="BJ87" s="1">
        <v>6.8</v>
      </c>
      <c r="BK87" s="1">
        <v>9.1999999999999993</v>
      </c>
      <c r="BL87" s="1">
        <v>2.4</v>
      </c>
      <c r="BM87" s="1">
        <v>2.4</v>
      </c>
      <c r="BN87" s="1">
        <v>3.2</v>
      </c>
      <c r="BO87" s="1">
        <v>4.4000000000000004</v>
      </c>
      <c r="BP87" s="1">
        <v>6</v>
      </c>
      <c r="BQ87" s="1">
        <v>5.6</v>
      </c>
      <c r="BR87" s="1">
        <v>13.1</v>
      </c>
      <c r="BS87" s="1">
        <v>6.8</v>
      </c>
      <c r="BT87" s="1">
        <v>4.8</v>
      </c>
      <c r="BU87" s="1">
        <v>9.6</v>
      </c>
      <c r="BV87" s="1">
        <v>12</v>
      </c>
      <c r="BW87" s="1">
        <v>4.4000000000000004</v>
      </c>
      <c r="BX87" s="1">
        <v>2.4</v>
      </c>
      <c r="BY87" s="1">
        <v>2.8</v>
      </c>
      <c r="BZ87" s="1">
        <v>0.4</v>
      </c>
      <c r="CA87" s="1">
        <f t="shared" si="96"/>
        <v>20</v>
      </c>
      <c r="CB87" s="1">
        <f t="shared" si="97"/>
        <v>58.3</v>
      </c>
      <c r="CC87" s="1">
        <f t="shared" si="98"/>
        <v>21.999999999999996</v>
      </c>
    </row>
    <row r="88" spans="1:81" s="19" customFormat="1" x14ac:dyDescent="0.25">
      <c r="A88" s="18" t="s">
        <v>34</v>
      </c>
      <c r="B88" s="44" t="s">
        <v>2118</v>
      </c>
      <c r="I88" s="18">
        <v>54031</v>
      </c>
      <c r="J88" s="18" t="s">
        <v>33</v>
      </c>
      <c r="K88" s="35">
        <f>SUM(K85:K87)</f>
        <v>584.44667841770888</v>
      </c>
      <c r="L88" s="18">
        <v>13812</v>
      </c>
      <c r="M88" s="23">
        <f t="shared" si="69"/>
        <v>23.632609286776457</v>
      </c>
      <c r="N88" s="18">
        <v>5561</v>
      </c>
      <c r="O88" s="23">
        <v>2.4700000000000002</v>
      </c>
      <c r="P88" s="18">
        <v>13730</v>
      </c>
      <c r="Q88" s="18">
        <v>252</v>
      </c>
      <c r="R88" s="18">
        <v>362</v>
      </c>
      <c r="S88" s="18">
        <v>360</v>
      </c>
      <c r="T88" s="18">
        <v>536</v>
      </c>
      <c r="U88" s="18">
        <v>357</v>
      </c>
      <c r="V88" s="18">
        <v>386</v>
      </c>
      <c r="W88" s="18">
        <v>248</v>
      </c>
      <c r="X88" s="18">
        <v>495</v>
      </c>
      <c r="Y88" s="18">
        <v>275</v>
      </c>
      <c r="Z88" s="18">
        <v>396</v>
      </c>
      <c r="AA88" s="18">
        <v>547</v>
      </c>
      <c r="AB88" s="18">
        <v>696</v>
      </c>
      <c r="AC88" s="18">
        <v>341</v>
      </c>
      <c r="AD88" s="18">
        <v>144</v>
      </c>
      <c r="AE88" s="18">
        <v>92</v>
      </c>
      <c r="AF88" s="18">
        <v>74</v>
      </c>
      <c r="AG88" s="20">
        <f t="shared" si="89"/>
        <v>17.514835461247976</v>
      </c>
      <c r="AH88" s="20">
        <f t="shared" si="90"/>
        <v>16.05826290235569</v>
      </c>
      <c r="AI88" s="20">
        <f t="shared" si="91"/>
        <v>25.247257687466284</v>
      </c>
      <c r="AJ88" s="20">
        <f t="shared" si="92"/>
        <v>7.121021399028951</v>
      </c>
      <c r="AK88" s="20">
        <f t="shared" si="93"/>
        <v>34.058622549901095</v>
      </c>
      <c r="AL88" s="38">
        <v>23446</v>
      </c>
      <c r="AM88" s="38">
        <v>42573</v>
      </c>
      <c r="AN88" s="20">
        <f t="shared" si="94"/>
        <v>53.875202301744295</v>
      </c>
      <c r="AO88" s="18">
        <v>5561</v>
      </c>
      <c r="AP88" s="18">
        <v>2656</v>
      </c>
      <c r="AQ88" s="18">
        <v>4051</v>
      </c>
      <c r="AR88" s="18">
        <v>1510</v>
      </c>
      <c r="AS88" s="18">
        <v>183</v>
      </c>
      <c r="AT88" s="18">
        <v>207</v>
      </c>
      <c r="AU88" s="18">
        <v>458</v>
      </c>
      <c r="AV88" s="18">
        <v>487</v>
      </c>
      <c r="AW88" s="18">
        <v>231</v>
      </c>
      <c r="AX88" s="18">
        <v>549</v>
      </c>
      <c r="AY88" s="18">
        <v>669</v>
      </c>
      <c r="AZ88" s="18">
        <v>297</v>
      </c>
      <c r="BA88" s="18">
        <v>37</v>
      </c>
      <c r="BB88" s="18">
        <v>622</v>
      </c>
      <c r="BC88" s="18">
        <v>201</v>
      </c>
      <c r="BD88" s="18">
        <v>100</v>
      </c>
      <c r="BE88" s="18">
        <v>1168</v>
      </c>
      <c r="BF88" s="18">
        <v>84</v>
      </c>
      <c r="BG88" s="18">
        <v>69</v>
      </c>
      <c r="BH88" s="20">
        <f t="shared" si="95"/>
        <v>21.812623628843735</v>
      </c>
      <c r="BI88" s="18">
        <v>4.9000000000000004</v>
      </c>
      <c r="BJ88" s="18">
        <v>5.8</v>
      </c>
      <c r="BK88" s="18">
        <v>5.3</v>
      </c>
      <c r="BL88" s="18">
        <v>5.9</v>
      </c>
      <c r="BM88" s="18">
        <v>4.9000000000000004</v>
      </c>
      <c r="BN88" s="18">
        <v>5.5</v>
      </c>
      <c r="BO88" s="18">
        <v>5.8</v>
      </c>
      <c r="BP88" s="18">
        <v>5.8</v>
      </c>
      <c r="BQ88" s="18">
        <v>6.3</v>
      </c>
      <c r="BR88" s="18">
        <v>7.7</v>
      </c>
      <c r="BS88" s="18">
        <v>7.4</v>
      </c>
      <c r="BT88" s="18">
        <v>7.9</v>
      </c>
      <c r="BU88" s="18">
        <v>6.7</v>
      </c>
      <c r="BV88" s="18">
        <v>6.1</v>
      </c>
      <c r="BW88" s="18">
        <v>6</v>
      </c>
      <c r="BX88" s="18">
        <v>3</v>
      </c>
      <c r="BY88" s="18">
        <v>2.6</v>
      </c>
      <c r="BZ88" s="18">
        <v>2.4</v>
      </c>
      <c r="CA88" s="18">
        <f t="shared" si="96"/>
        <v>16</v>
      </c>
      <c r="CB88" s="18">
        <f t="shared" si="97"/>
        <v>63.900000000000006</v>
      </c>
      <c r="CC88" s="18">
        <f t="shared" si="98"/>
        <v>20.099999999999998</v>
      </c>
    </row>
    <row r="89" spans="1:81" s="26" customFormat="1" x14ac:dyDescent="0.25">
      <c r="A89" s="25" t="s">
        <v>1892</v>
      </c>
      <c r="B89" s="26" t="s">
        <v>1893</v>
      </c>
      <c r="C89" s="27" t="s">
        <v>1894</v>
      </c>
      <c r="D89" s="26" t="s">
        <v>571</v>
      </c>
      <c r="E89" s="28" t="s">
        <v>572</v>
      </c>
      <c r="F89" s="28" t="s">
        <v>542</v>
      </c>
      <c r="G89" s="28" t="s">
        <v>1895</v>
      </c>
      <c r="H89" s="28" t="s">
        <v>1896</v>
      </c>
      <c r="I89" s="27" t="s">
        <v>2111</v>
      </c>
      <c r="J89" s="27" t="s">
        <v>2111</v>
      </c>
      <c r="K89" s="34">
        <v>388.15250562300741</v>
      </c>
      <c r="L89" s="27">
        <f>L100-L99-L98-L97-L96-L95-L94-L93-L92-L91-L90</f>
        <v>33750</v>
      </c>
      <c r="M89" s="29">
        <f t="shared" si="69"/>
        <v>86.950359745402864</v>
      </c>
      <c r="N89" s="27">
        <f t="shared" ref="N89:AF89" si="101">N100-N99-N98-N97-N96-N95-N94-N93-N92-N91-N90</f>
        <v>13549</v>
      </c>
      <c r="O89" s="29">
        <f>P89/N89</f>
        <v>2.4691859177799098</v>
      </c>
      <c r="P89" s="27">
        <f t="shared" si="101"/>
        <v>33455</v>
      </c>
      <c r="Q89" s="27">
        <f t="shared" si="101"/>
        <v>1103</v>
      </c>
      <c r="R89" s="27">
        <f t="shared" si="101"/>
        <v>827</v>
      </c>
      <c r="S89" s="27">
        <f t="shared" si="101"/>
        <v>914</v>
      </c>
      <c r="T89" s="27">
        <f t="shared" si="101"/>
        <v>788</v>
      </c>
      <c r="U89" s="27">
        <f t="shared" si="101"/>
        <v>639</v>
      </c>
      <c r="V89" s="27">
        <f t="shared" si="101"/>
        <v>889</v>
      </c>
      <c r="W89" s="27">
        <f t="shared" si="101"/>
        <v>564</v>
      </c>
      <c r="X89" s="27">
        <f t="shared" si="101"/>
        <v>803</v>
      </c>
      <c r="Y89" s="27">
        <f t="shared" si="101"/>
        <v>689</v>
      </c>
      <c r="Z89" s="27">
        <f t="shared" si="101"/>
        <v>829</v>
      </c>
      <c r="AA89" s="27">
        <f t="shared" si="101"/>
        <v>1367</v>
      </c>
      <c r="AB89" s="27">
        <f t="shared" si="101"/>
        <v>1479</v>
      </c>
      <c r="AC89" s="27">
        <f t="shared" si="101"/>
        <v>1075</v>
      </c>
      <c r="AD89" s="27">
        <f t="shared" si="101"/>
        <v>610</v>
      </c>
      <c r="AE89" s="27">
        <f t="shared" si="101"/>
        <v>615</v>
      </c>
      <c r="AF89" s="27">
        <f t="shared" si="101"/>
        <v>358</v>
      </c>
      <c r="AG89" s="30">
        <f t="shared" si="89"/>
        <v>20.990479002140379</v>
      </c>
      <c r="AH89" s="30">
        <f t="shared" si="90"/>
        <v>10.53214259354934</v>
      </c>
      <c r="AI89" s="30">
        <f t="shared" si="91"/>
        <v>21.735921470219203</v>
      </c>
      <c r="AJ89" s="30">
        <f t="shared" si="92"/>
        <v>6.118532733043029</v>
      </c>
      <c r="AK89" s="30">
        <f t="shared" si="93"/>
        <v>40.62292420104805</v>
      </c>
      <c r="AL89" s="40">
        <v>27162</v>
      </c>
      <c r="AM89" s="40">
        <v>48315</v>
      </c>
      <c r="AN89" s="30">
        <f t="shared" si="94"/>
        <v>48.173296922282091</v>
      </c>
      <c r="AO89" s="27">
        <f>AO100-AO99-AO98-AO97-AO96-AO95-AO94-AO93-AO92-AO91-AO90</f>
        <v>13549</v>
      </c>
      <c r="AP89" s="27">
        <f t="shared" ref="AP89:BG89" si="102">AP100-AP99-AP98-AP97-AP96-AP95-AP94-AP93-AP92-AP91-AP90</f>
        <v>2084</v>
      </c>
      <c r="AQ89" s="27">
        <f t="shared" si="102"/>
        <v>10544</v>
      </c>
      <c r="AR89" s="27">
        <f t="shared" si="102"/>
        <v>3005</v>
      </c>
      <c r="AS89" s="27">
        <f t="shared" si="102"/>
        <v>452</v>
      </c>
      <c r="AT89" s="27">
        <f t="shared" si="102"/>
        <v>421</v>
      </c>
      <c r="AU89" s="27">
        <f t="shared" si="102"/>
        <v>1498</v>
      </c>
      <c r="AV89" s="27">
        <f t="shared" si="102"/>
        <v>996</v>
      </c>
      <c r="AW89" s="27">
        <f t="shared" si="102"/>
        <v>627</v>
      </c>
      <c r="AX89" s="27">
        <f t="shared" si="102"/>
        <v>578</v>
      </c>
      <c r="AY89" s="27">
        <f t="shared" si="102"/>
        <v>1248</v>
      </c>
      <c r="AZ89" s="27">
        <f t="shared" si="102"/>
        <v>493</v>
      </c>
      <c r="BA89" s="27">
        <f t="shared" si="102"/>
        <v>211</v>
      </c>
      <c r="BB89" s="27">
        <f t="shared" si="102"/>
        <v>1662</v>
      </c>
      <c r="BC89" s="27">
        <f t="shared" si="102"/>
        <v>429</v>
      </c>
      <c r="BD89" s="27">
        <f t="shared" si="102"/>
        <v>53</v>
      </c>
      <c r="BE89" s="27">
        <f t="shared" si="102"/>
        <v>3827</v>
      </c>
      <c r="BF89" s="27">
        <f t="shared" si="102"/>
        <v>203</v>
      </c>
      <c r="BG89" s="27">
        <f t="shared" si="102"/>
        <v>70</v>
      </c>
      <c r="BH89" s="30">
        <f t="shared" si="95"/>
        <v>17.78729057495018</v>
      </c>
      <c r="BI89" s="27">
        <v>5.8</v>
      </c>
      <c r="BJ89" s="27">
        <v>5.9</v>
      </c>
      <c r="BK89" s="27">
        <v>6.1</v>
      </c>
      <c r="BL89" s="27">
        <v>5.7</v>
      </c>
      <c r="BM89" s="27">
        <v>5.5</v>
      </c>
      <c r="BN89" s="27">
        <v>5.7</v>
      </c>
      <c r="BO89" s="27">
        <v>6.5</v>
      </c>
      <c r="BP89" s="27">
        <v>6.2</v>
      </c>
      <c r="BQ89" s="27">
        <v>6.2</v>
      </c>
      <c r="BR89" s="27">
        <v>6.5</v>
      </c>
      <c r="BS89" s="27">
        <v>7.2</v>
      </c>
      <c r="BT89" s="27">
        <v>7.5</v>
      </c>
      <c r="BU89" s="27">
        <v>7</v>
      </c>
      <c r="BV89" s="27">
        <v>6.5</v>
      </c>
      <c r="BW89" s="27">
        <v>3.8</v>
      </c>
      <c r="BX89" s="27">
        <v>3.5</v>
      </c>
      <c r="BY89" s="27">
        <v>2</v>
      </c>
      <c r="BZ89" s="27">
        <v>2.4</v>
      </c>
      <c r="CA89" s="27">
        <f t="shared" si="96"/>
        <v>17.799999999999997</v>
      </c>
      <c r="CB89" s="27">
        <f t="shared" si="97"/>
        <v>64</v>
      </c>
      <c r="CC89" s="27">
        <f t="shared" si="98"/>
        <v>18.2</v>
      </c>
    </row>
    <row r="90" spans="1:81" x14ac:dyDescent="0.25">
      <c r="A90" s="8" t="s">
        <v>568</v>
      </c>
      <c r="B90" t="s">
        <v>569</v>
      </c>
      <c r="C90" s="1" t="s">
        <v>570</v>
      </c>
      <c r="D90" t="s">
        <v>571</v>
      </c>
      <c r="E90" s="9" t="s">
        <v>572</v>
      </c>
      <c r="F90" s="9" t="s">
        <v>542</v>
      </c>
      <c r="G90" s="9" t="s">
        <v>573</v>
      </c>
      <c r="H90" s="9" t="s">
        <v>574</v>
      </c>
      <c r="I90" s="1">
        <v>5401900</v>
      </c>
      <c r="J90" s="1" t="s">
        <v>117</v>
      </c>
      <c r="K90" s="33">
        <v>1.0560446847504454</v>
      </c>
      <c r="L90" s="1">
        <v>604</v>
      </c>
      <c r="M90" s="42">
        <f t="shared" si="69"/>
        <v>571.94549503625558</v>
      </c>
      <c r="N90" s="1">
        <v>242</v>
      </c>
      <c r="O90" s="22">
        <v>2.5</v>
      </c>
      <c r="P90" s="1">
        <v>604</v>
      </c>
      <c r="Q90" s="1">
        <v>27</v>
      </c>
      <c r="R90" s="1">
        <v>28</v>
      </c>
      <c r="S90" s="1">
        <v>25</v>
      </c>
      <c r="T90" s="1">
        <v>14</v>
      </c>
      <c r="U90" s="1">
        <v>27</v>
      </c>
      <c r="V90" s="1">
        <v>22</v>
      </c>
      <c r="W90" s="1">
        <v>12</v>
      </c>
      <c r="X90" s="1">
        <v>7</v>
      </c>
      <c r="Y90" s="1">
        <v>3</v>
      </c>
      <c r="Z90" s="1">
        <v>34</v>
      </c>
      <c r="AA90" s="1">
        <v>9</v>
      </c>
      <c r="AB90" s="1">
        <v>22</v>
      </c>
      <c r="AC90" s="1">
        <v>8</v>
      </c>
      <c r="AD90" s="1">
        <v>0</v>
      </c>
      <c r="AE90" s="1">
        <v>4</v>
      </c>
      <c r="AF90" s="1">
        <v>0</v>
      </c>
      <c r="AG90" s="6">
        <f t="shared" si="89"/>
        <v>33.057851239669425</v>
      </c>
      <c r="AH90" s="6">
        <f t="shared" si="90"/>
        <v>16.942148760330578</v>
      </c>
      <c r="AI90" s="6">
        <f t="shared" si="91"/>
        <v>18.181818181818183</v>
      </c>
      <c r="AJ90" s="6">
        <f t="shared" si="92"/>
        <v>14.049586776859504</v>
      </c>
      <c r="AK90" s="6">
        <f t="shared" si="93"/>
        <v>17.768595041322314</v>
      </c>
      <c r="AL90" s="39">
        <v>16231</v>
      </c>
      <c r="AM90" s="39">
        <v>30000</v>
      </c>
      <c r="AN90" s="6">
        <f t="shared" si="94"/>
        <v>66.942148760330582</v>
      </c>
      <c r="AO90" s="1">
        <v>242</v>
      </c>
      <c r="AP90" s="1">
        <v>56</v>
      </c>
      <c r="AQ90" s="1">
        <v>102</v>
      </c>
      <c r="AR90" s="1">
        <v>140</v>
      </c>
      <c r="AS90" s="1">
        <v>7</v>
      </c>
      <c r="AT90" s="1">
        <v>3</v>
      </c>
      <c r="AU90" s="1">
        <v>68</v>
      </c>
      <c r="AV90" s="1">
        <v>9</v>
      </c>
      <c r="AW90" s="1">
        <v>25</v>
      </c>
      <c r="AX90" s="1">
        <v>17</v>
      </c>
      <c r="AY90" s="1">
        <v>12</v>
      </c>
      <c r="AZ90" s="1">
        <v>7</v>
      </c>
      <c r="BA90" s="1">
        <v>3</v>
      </c>
      <c r="BB90" s="1">
        <v>35</v>
      </c>
      <c r="BC90" s="1">
        <v>0</v>
      </c>
      <c r="BD90" s="1">
        <v>0</v>
      </c>
      <c r="BE90" s="1">
        <v>34</v>
      </c>
      <c r="BF90" s="1">
        <v>0</v>
      </c>
      <c r="BG90" s="1">
        <v>0</v>
      </c>
      <c r="BH90" s="6">
        <f t="shared" si="95"/>
        <v>36.363636363636367</v>
      </c>
      <c r="BI90" s="1">
        <v>5</v>
      </c>
      <c r="BJ90" s="1">
        <v>13.4</v>
      </c>
      <c r="BK90" s="1">
        <v>3.5</v>
      </c>
      <c r="BL90" s="1">
        <v>3.8</v>
      </c>
      <c r="BM90" s="1">
        <v>4.0999999999999996</v>
      </c>
      <c r="BN90" s="1">
        <v>12.7</v>
      </c>
      <c r="BO90" s="1">
        <v>10.4</v>
      </c>
      <c r="BP90" s="1">
        <v>5.0999999999999996</v>
      </c>
      <c r="BQ90" s="1">
        <v>9.6</v>
      </c>
      <c r="BR90" s="1">
        <v>4.3</v>
      </c>
      <c r="BS90" s="1">
        <v>7.3</v>
      </c>
      <c r="BT90" s="1">
        <v>7.1</v>
      </c>
      <c r="BU90" s="1">
        <v>5.5</v>
      </c>
      <c r="BV90" s="1">
        <v>4.8</v>
      </c>
      <c r="BW90" s="1">
        <v>0.5</v>
      </c>
      <c r="BX90" s="1">
        <v>0.7</v>
      </c>
      <c r="BY90" s="1">
        <v>1.3</v>
      </c>
      <c r="BZ90" s="1">
        <v>0.8</v>
      </c>
      <c r="CA90" s="1">
        <f t="shared" si="96"/>
        <v>21.9</v>
      </c>
      <c r="CB90" s="1">
        <f t="shared" si="97"/>
        <v>69.899999999999991</v>
      </c>
      <c r="CC90" s="1">
        <f t="shared" si="98"/>
        <v>8.1</v>
      </c>
    </row>
    <row r="91" spans="1:81" x14ac:dyDescent="0.25">
      <c r="A91" s="8" t="s">
        <v>726</v>
      </c>
      <c r="B91" t="s">
        <v>727</v>
      </c>
      <c r="C91" s="1" t="s">
        <v>728</v>
      </c>
      <c r="D91" t="s">
        <v>571</v>
      </c>
      <c r="E91" s="9" t="s">
        <v>572</v>
      </c>
      <c r="F91" s="9" t="s">
        <v>542</v>
      </c>
      <c r="G91" s="9" t="s">
        <v>729</v>
      </c>
      <c r="H91" s="9" t="s">
        <v>730</v>
      </c>
      <c r="I91" s="1">
        <v>5410180</v>
      </c>
      <c r="J91" s="1" t="s">
        <v>141</v>
      </c>
      <c r="K91" s="33">
        <v>10.779450606306675</v>
      </c>
      <c r="L91" s="1">
        <v>8382</v>
      </c>
      <c r="M91" s="42">
        <f t="shared" si="69"/>
        <v>777.59064966594758</v>
      </c>
      <c r="N91" s="1">
        <v>3449</v>
      </c>
      <c r="O91" s="22">
        <v>2.4</v>
      </c>
      <c r="P91" s="1">
        <v>8281</v>
      </c>
      <c r="Q91" s="1">
        <v>79</v>
      </c>
      <c r="R91" s="1">
        <v>19</v>
      </c>
      <c r="S91" s="1">
        <v>87</v>
      </c>
      <c r="T91" s="1">
        <v>115</v>
      </c>
      <c r="U91" s="1">
        <v>75</v>
      </c>
      <c r="V91" s="1">
        <v>137</v>
      </c>
      <c r="W91" s="1">
        <v>79</v>
      </c>
      <c r="X91" s="1">
        <v>178</v>
      </c>
      <c r="Y91" s="1">
        <v>132</v>
      </c>
      <c r="Z91" s="1">
        <v>307</v>
      </c>
      <c r="AA91" s="1">
        <v>372</v>
      </c>
      <c r="AB91" s="1">
        <v>522</v>
      </c>
      <c r="AC91" s="1">
        <v>324</v>
      </c>
      <c r="AD91" s="1">
        <v>420</v>
      </c>
      <c r="AE91" s="1">
        <v>261</v>
      </c>
      <c r="AF91" s="1">
        <v>342</v>
      </c>
      <c r="AG91" s="6">
        <f t="shared" si="89"/>
        <v>5.3638735865468252</v>
      </c>
      <c r="AH91" s="6">
        <f t="shared" si="90"/>
        <v>5.5088431429399831</v>
      </c>
      <c r="AI91" s="6">
        <f t="shared" si="91"/>
        <v>15.250797332560161</v>
      </c>
      <c r="AJ91" s="6">
        <f t="shared" si="92"/>
        <v>8.9011307625398661</v>
      </c>
      <c r="AK91" s="6">
        <f t="shared" si="93"/>
        <v>64.975355175413156</v>
      </c>
      <c r="AL91" s="39">
        <v>43156</v>
      </c>
      <c r="AM91" s="39">
        <v>82359</v>
      </c>
      <c r="AN91" s="6">
        <f t="shared" si="94"/>
        <v>22.296317773267614</v>
      </c>
      <c r="AO91" s="1">
        <v>3449</v>
      </c>
      <c r="AP91" s="1">
        <v>399</v>
      </c>
      <c r="AQ91" s="1">
        <v>2849</v>
      </c>
      <c r="AR91" s="1">
        <v>600</v>
      </c>
      <c r="AS91" s="1">
        <v>9</v>
      </c>
      <c r="AT91" s="1">
        <v>14</v>
      </c>
      <c r="AU91" s="1">
        <v>133</v>
      </c>
      <c r="AV91" s="1">
        <v>117</v>
      </c>
      <c r="AW91" s="1">
        <v>63</v>
      </c>
      <c r="AX91" s="1">
        <v>144</v>
      </c>
      <c r="AY91" s="1">
        <v>209</v>
      </c>
      <c r="AZ91" s="1">
        <v>121</v>
      </c>
      <c r="BA91" s="1">
        <v>59</v>
      </c>
      <c r="BB91" s="1">
        <v>351</v>
      </c>
      <c r="BC91" s="1">
        <v>218</v>
      </c>
      <c r="BD91" s="1">
        <v>95</v>
      </c>
      <c r="BE91" s="1">
        <v>1557</v>
      </c>
      <c r="BF91" s="1">
        <v>250</v>
      </c>
      <c r="BG91" s="1">
        <v>12</v>
      </c>
      <c r="BH91" s="6">
        <f t="shared" si="95"/>
        <v>12.844302696433749</v>
      </c>
      <c r="BI91" s="1">
        <v>6.6</v>
      </c>
      <c r="BJ91" s="1">
        <v>3.6</v>
      </c>
      <c r="BK91" s="1">
        <v>6.4</v>
      </c>
      <c r="BL91" s="1">
        <v>5.8</v>
      </c>
      <c r="BM91" s="1">
        <v>3.4</v>
      </c>
      <c r="BN91" s="1">
        <v>4.7</v>
      </c>
      <c r="BO91" s="1">
        <v>7.2</v>
      </c>
      <c r="BP91" s="1">
        <v>6.3</v>
      </c>
      <c r="BQ91" s="1">
        <v>6.5</v>
      </c>
      <c r="BR91" s="1">
        <v>6.5</v>
      </c>
      <c r="BS91" s="1">
        <v>7.2</v>
      </c>
      <c r="BT91" s="1">
        <v>7</v>
      </c>
      <c r="BU91" s="1">
        <v>7.7</v>
      </c>
      <c r="BV91" s="1">
        <v>6.4</v>
      </c>
      <c r="BW91" s="1">
        <v>2.9</v>
      </c>
      <c r="BX91" s="1">
        <v>4.7</v>
      </c>
      <c r="BY91" s="1">
        <v>2.5</v>
      </c>
      <c r="BZ91" s="1">
        <v>4.4000000000000004</v>
      </c>
      <c r="CA91" s="1">
        <f t="shared" si="96"/>
        <v>16.600000000000001</v>
      </c>
      <c r="CB91" s="1">
        <f t="shared" si="97"/>
        <v>62.300000000000004</v>
      </c>
      <c r="CC91" s="1">
        <f t="shared" si="98"/>
        <v>20.9</v>
      </c>
    </row>
    <row r="92" spans="1:81" x14ac:dyDescent="0.25">
      <c r="A92" s="8" t="s">
        <v>825</v>
      </c>
      <c r="B92" t="s">
        <v>826</v>
      </c>
      <c r="C92" s="1" t="s">
        <v>827</v>
      </c>
      <c r="D92" t="s">
        <v>571</v>
      </c>
      <c r="E92" s="9" t="s">
        <v>572</v>
      </c>
      <c r="F92" s="9" t="s">
        <v>542</v>
      </c>
      <c r="G92" s="9" t="s">
        <v>828</v>
      </c>
      <c r="H92" s="9" t="s">
        <v>829</v>
      </c>
      <c r="I92" s="1">
        <v>5415628</v>
      </c>
      <c r="J92" s="1" t="s">
        <v>158</v>
      </c>
      <c r="K92" s="33">
        <v>9.7251786293455069</v>
      </c>
      <c r="L92" s="1">
        <v>15963</v>
      </c>
      <c r="M92" s="42">
        <f t="shared" si="69"/>
        <v>1641.409439188295</v>
      </c>
      <c r="N92" s="1">
        <v>6371</v>
      </c>
      <c r="O92" s="22">
        <v>2.46</v>
      </c>
      <c r="P92" s="1">
        <v>15645</v>
      </c>
      <c r="Q92" s="1">
        <v>752</v>
      </c>
      <c r="R92" s="1">
        <v>440</v>
      </c>
      <c r="S92" s="1">
        <v>532</v>
      </c>
      <c r="T92" s="1">
        <v>327</v>
      </c>
      <c r="U92" s="1">
        <v>414</v>
      </c>
      <c r="V92" s="1">
        <v>390</v>
      </c>
      <c r="W92" s="1">
        <v>328</v>
      </c>
      <c r="X92" s="1">
        <v>391</v>
      </c>
      <c r="Y92" s="1">
        <v>294</v>
      </c>
      <c r="Z92" s="1">
        <v>420</v>
      </c>
      <c r="AA92" s="1">
        <v>686</v>
      </c>
      <c r="AB92" s="1">
        <v>607</v>
      </c>
      <c r="AC92" s="1">
        <v>413</v>
      </c>
      <c r="AD92" s="1">
        <v>136</v>
      </c>
      <c r="AE92" s="1">
        <v>112</v>
      </c>
      <c r="AF92" s="1">
        <v>129</v>
      </c>
      <c r="AG92" s="6">
        <f t="shared" si="89"/>
        <v>27.060116151310627</v>
      </c>
      <c r="AH92" s="6">
        <f t="shared" si="90"/>
        <v>11.630827185685137</v>
      </c>
      <c r="AI92" s="6">
        <f t="shared" si="91"/>
        <v>22.021660649819495</v>
      </c>
      <c r="AJ92" s="6">
        <f t="shared" si="92"/>
        <v>6.5923716841940037</v>
      </c>
      <c r="AK92" s="6">
        <f t="shared" si="93"/>
        <v>32.695024328990741</v>
      </c>
      <c r="AL92" s="39">
        <v>22083</v>
      </c>
      <c r="AM92" s="39">
        <v>40068</v>
      </c>
      <c r="AN92" s="6">
        <f t="shared" si="94"/>
        <v>56.09794380787946</v>
      </c>
      <c r="AO92" s="1">
        <v>6371</v>
      </c>
      <c r="AP92" s="1">
        <v>1024</v>
      </c>
      <c r="AQ92" s="1">
        <v>4016</v>
      </c>
      <c r="AR92" s="1">
        <v>2355</v>
      </c>
      <c r="AS92" s="1">
        <v>129</v>
      </c>
      <c r="AT92" s="1">
        <v>267</v>
      </c>
      <c r="AU92" s="1">
        <v>1161</v>
      </c>
      <c r="AV92" s="1">
        <v>515</v>
      </c>
      <c r="AW92" s="1">
        <v>286</v>
      </c>
      <c r="AX92" s="1">
        <v>322</v>
      </c>
      <c r="AY92" s="1">
        <v>642</v>
      </c>
      <c r="AZ92" s="1">
        <v>283</v>
      </c>
      <c r="BA92" s="1">
        <v>46</v>
      </c>
      <c r="BB92" s="1">
        <v>851</v>
      </c>
      <c r="BC92" s="1">
        <v>181</v>
      </c>
      <c r="BD92" s="1">
        <v>19</v>
      </c>
      <c r="BE92" s="1">
        <v>1369</v>
      </c>
      <c r="BF92" s="1">
        <v>11</v>
      </c>
      <c r="BG92" s="1">
        <v>0</v>
      </c>
      <c r="BH92" s="6">
        <f t="shared" si="95"/>
        <v>24.297598493172188</v>
      </c>
      <c r="BI92" s="1">
        <v>5.7</v>
      </c>
      <c r="BJ92" s="1">
        <v>6.8</v>
      </c>
      <c r="BK92" s="1">
        <v>6.5</v>
      </c>
      <c r="BL92" s="1">
        <v>4.9000000000000004</v>
      </c>
      <c r="BM92" s="1">
        <v>5.7</v>
      </c>
      <c r="BN92" s="1">
        <v>7.2</v>
      </c>
      <c r="BO92" s="1">
        <v>8.8000000000000007</v>
      </c>
      <c r="BP92" s="1">
        <v>7</v>
      </c>
      <c r="BQ92" s="1">
        <v>5</v>
      </c>
      <c r="BR92" s="1">
        <v>6.3</v>
      </c>
      <c r="BS92" s="1">
        <v>6.2</v>
      </c>
      <c r="BT92" s="1">
        <v>8.6</v>
      </c>
      <c r="BU92" s="1">
        <v>6.3</v>
      </c>
      <c r="BV92" s="1">
        <v>5.3</v>
      </c>
      <c r="BW92" s="1">
        <v>2.5</v>
      </c>
      <c r="BX92" s="1">
        <v>2.4</v>
      </c>
      <c r="BY92" s="1">
        <v>1.7</v>
      </c>
      <c r="BZ92" s="1">
        <v>3.2</v>
      </c>
      <c r="CA92" s="1">
        <f t="shared" si="96"/>
        <v>19</v>
      </c>
      <c r="CB92" s="1">
        <f t="shared" si="97"/>
        <v>66</v>
      </c>
      <c r="CC92" s="1">
        <f t="shared" si="98"/>
        <v>15.099999999999998</v>
      </c>
    </row>
    <row r="93" spans="1:81" s="19" customFormat="1" x14ac:dyDescent="0.25">
      <c r="A93" s="8" t="s">
        <v>1202</v>
      </c>
      <c r="B93" t="s">
        <v>1203</v>
      </c>
      <c r="C93" s="1" t="s">
        <v>1204</v>
      </c>
      <c r="D93" t="s">
        <v>571</v>
      </c>
      <c r="E93" s="9" t="s">
        <v>572</v>
      </c>
      <c r="F93" s="9" t="s">
        <v>542</v>
      </c>
      <c r="G93" s="9" t="s">
        <v>1205</v>
      </c>
      <c r="H93" s="9" t="s">
        <v>1206</v>
      </c>
      <c r="I93" s="1">
        <v>5448748</v>
      </c>
      <c r="J93" s="1" t="s">
        <v>226</v>
      </c>
      <c r="K93" s="33">
        <v>0.97024933903641974</v>
      </c>
      <c r="L93" s="1">
        <v>500</v>
      </c>
      <c r="M93" s="42">
        <f t="shared" si="69"/>
        <v>515.33145129123534</v>
      </c>
      <c r="N93" s="1">
        <v>175</v>
      </c>
      <c r="O93" s="22">
        <v>2.86</v>
      </c>
      <c r="P93" s="1">
        <v>500</v>
      </c>
      <c r="Q93" s="1">
        <v>10</v>
      </c>
      <c r="R93" s="1">
        <v>0</v>
      </c>
      <c r="S93" s="1">
        <v>8</v>
      </c>
      <c r="T93" s="1">
        <v>4</v>
      </c>
      <c r="U93" s="1">
        <v>7</v>
      </c>
      <c r="V93" s="1">
        <v>11</v>
      </c>
      <c r="W93" s="1">
        <v>10</v>
      </c>
      <c r="X93" s="1">
        <v>7</v>
      </c>
      <c r="Y93" s="1">
        <v>15</v>
      </c>
      <c r="Z93" s="1">
        <v>19</v>
      </c>
      <c r="AA93" s="1">
        <v>20</v>
      </c>
      <c r="AB93" s="1">
        <v>34</v>
      </c>
      <c r="AC93" s="1">
        <v>6</v>
      </c>
      <c r="AD93" s="1">
        <v>8</v>
      </c>
      <c r="AE93" s="1">
        <v>13</v>
      </c>
      <c r="AF93" s="1">
        <v>3</v>
      </c>
      <c r="AG93" s="6">
        <f t="shared" si="89"/>
        <v>10.285714285714285</v>
      </c>
      <c r="AH93" s="6">
        <f t="shared" si="90"/>
        <v>6.2857142857142865</v>
      </c>
      <c r="AI93" s="6">
        <f t="shared" si="91"/>
        <v>24.571428571428573</v>
      </c>
      <c r="AJ93" s="6">
        <f t="shared" si="92"/>
        <v>10.857142857142858</v>
      </c>
      <c r="AK93" s="6">
        <f t="shared" si="93"/>
        <v>48</v>
      </c>
      <c r="AL93" s="39">
        <v>24628</v>
      </c>
      <c r="AM93" s="39">
        <v>58250</v>
      </c>
      <c r="AN93" s="6">
        <f t="shared" si="94"/>
        <v>32.571428571428577</v>
      </c>
      <c r="AO93" s="1">
        <v>175</v>
      </c>
      <c r="AP93" s="1">
        <v>43</v>
      </c>
      <c r="AQ93" s="1">
        <v>145</v>
      </c>
      <c r="AR93" s="1">
        <v>30</v>
      </c>
      <c r="AS93" s="1">
        <v>4</v>
      </c>
      <c r="AT93" s="1">
        <v>4</v>
      </c>
      <c r="AU93" s="1">
        <v>5</v>
      </c>
      <c r="AV93" s="1">
        <v>9</v>
      </c>
      <c r="AW93" s="1">
        <v>6</v>
      </c>
      <c r="AX93" s="1">
        <v>7</v>
      </c>
      <c r="AY93" s="1">
        <v>20</v>
      </c>
      <c r="AZ93" s="1">
        <v>10</v>
      </c>
      <c r="BA93" s="1">
        <v>2</v>
      </c>
      <c r="BB93" s="1">
        <v>18</v>
      </c>
      <c r="BC93" s="1">
        <v>14</v>
      </c>
      <c r="BD93" s="1">
        <v>0</v>
      </c>
      <c r="BE93" s="1">
        <v>60</v>
      </c>
      <c r="BF93" s="1">
        <v>4</v>
      </c>
      <c r="BG93" s="1">
        <v>0</v>
      </c>
      <c r="BH93" s="6">
        <f t="shared" si="95"/>
        <v>8</v>
      </c>
      <c r="BI93" s="1">
        <v>6.8</v>
      </c>
      <c r="BJ93" s="1">
        <v>7.6</v>
      </c>
      <c r="BK93" s="1">
        <v>4.8</v>
      </c>
      <c r="BL93" s="1">
        <v>7</v>
      </c>
      <c r="BM93" s="1">
        <v>6.8</v>
      </c>
      <c r="BN93" s="1">
        <v>6.2</v>
      </c>
      <c r="BO93" s="1">
        <v>5.8</v>
      </c>
      <c r="BP93" s="1">
        <v>7</v>
      </c>
      <c r="BQ93" s="1">
        <v>6.8</v>
      </c>
      <c r="BR93" s="1">
        <v>4.8</v>
      </c>
      <c r="BS93" s="1">
        <v>5</v>
      </c>
      <c r="BT93" s="1">
        <v>9.4</v>
      </c>
      <c r="BU93" s="1">
        <v>6.2</v>
      </c>
      <c r="BV93" s="1">
        <v>3.4</v>
      </c>
      <c r="BW93" s="1">
        <v>6</v>
      </c>
      <c r="BX93" s="1">
        <v>5</v>
      </c>
      <c r="BY93" s="1">
        <v>0.4</v>
      </c>
      <c r="BZ93" s="1">
        <v>1</v>
      </c>
      <c r="CA93" s="1">
        <f t="shared" si="96"/>
        <v>19.2</v>
      </c>
      <c r="CB93" s="1">
        <f t="shared" si="97"/>
        <v>64.999999999999986</v>
      </c>
      <c r="CC93" s="1">
        <f t="shared" si="98"/>
        <v>15.8</v>
      </c>
    </row>
    <row r="94" spans="1:81" x14ac:dyDescent="0.25">
      <c r="A94" s="8" t="s">
        <v>1207</v>
      </c>
      <c r="B94" t="s">
        <v>1208</v>
      </c>
      <c r="C94" s="1" t="s">
        <v>1209</v>
      </c>
      <c r="D94" t="s">
        <v>571</v>
      </c>
      <c r="E94" s="9" t="s">
        <v>572</v>
      </c>
      <c r="F94" s="9" t="s">
        <v>542</v>
      </c>
      <c r="G94" s="9" t="s">
        <v>1210</v>
      </c>
      <c r="H94" s="9" t="s">
        <v>1211</v>
      </c>
      <c r="I94" s="1">
        <v>5449252</v>
      </c>
      <c r="J94" s="1" t="s">
        <v>227</v>
      </c>
      <c r="K94" s="33">
        <v>0.5029356275558956</v>
      </c>
      <c r="L94" s="1">
        <v>863</v>
      </c>
      <c r="M94" s="42">
        <f t="shared" si="69"/>
        <v>1715.9253644326227</v>
      </c>
      <c r="N94" s="1">
        <v>331</v>
      </c>
      <c r="O94" s="22">
        <v>2.61</v>
      </c>
      <c r="P94" s="1">
        <v>863</v>
      </c>
      <c r="Q94" s="1">
        <v>28</v>
      </c>
      <c r="R94" s="1">
        <v>30</v>
      </c>
      <c r="S94" s="1">
        <v>8</v>
      </c>
      <c r="T94" s="1">
        <v>14</v>
      </c>
      <c r="U94" s="1">
        <v>13</v>
      </c>
      <c r="V94" s="1">
        <v>38</v>
      </c>
      <c r="W94" s="1">
        <v>17</v>
      </c>
      <c r="X94" s="1">
        <v>6</v>
      </c>
      <c r="Y94" s="1">
        <v>15</v>
      </c>
      <c r="Z94" s="1">
        <v>29</v>
      </c>
      <c r="AA94" s="1">
        <v>25</v>
      </c>
      <c r="AB94" s="1">
        <v>46</v>
      </c>
      <c r="AC94" s="1">
        <v>18</v>
      </c>
      <c r="AD94" s="1">
        <v>20</v>
      </c>
      <c r="AE94" s="1">
        <v>21</v>
      </c>
      <c r="AF94" s="1">
        <v>3</v>
      </c>
      <c r="AG94" s="6">
        <f t="shared" si="89"/>
        <v>19.939577039274926</v>
      </c>
      <c r="AH94" s="6">
        <f t="shared" si="90"/>
        <v>8.1570996978851973</v>
      </c>
      <c r="AI94" s="6">
        <f t="shared" si="91"/>
        <v>22.9607250755287</v>
      </c>
      <c r="AJ94" s="6">
        <f t="shared" si="92"/>
        <v>8.761329305135952</v>
      </c>
      <c r="AK94" s="6">
        <f t="shared" si="93"/>
        <v>40.181268882175225</v>
      </c>
      <c r="AL94" s="39">
        <v>25213</v>
      </c>
      <c r="AM94" s="39">
        <v>49417</v>
      </c>
      <c r="AN94" s="6">
        <f t="shared" si="94"/>
        <v>46.525679758308158</v>
      </c>
      <c r="AO94" s="1">
        <v>331</v>
      </c>
      <c r="AP94" s="1">
        <v>39</v>
      </c>
      <c r="AQ94" s="1">
        <v>255</v>
      </c>
      <c r="AR94" s="1">
        <v>76</v>
      </c>
      <c r="AS94" s="1">
        <v>5</v>
      </c>
      <c r="AT94" s="1">
        <v>13</v>
      </c>
      <c r="AU94" s="1">
        <v>31</v>
      </c>
      <c r="AV94" s="1">
        <v>29</v>
      </c>
      <c r="AW94" s="1">
        <v>20</v>
      </c>
      <c r="AX94" s="1">
        <v>15</v>
      </c>
      <c r="AY94" s="1">
        <v>31</v>
      </c>
      <c r="AZ94" s="1">
        <v>1</v>
      </c>
      <c r="BA94" s="1">
        <v>0</v>
      </c>
      <c r="BB94" s="1">
        <v>45</v>
      </c>
      <c r="BC94" s="1">
        <v>9</v>
      </c>
      <c r="BD94" s="1">
        <v>0</v>
      </c>
      <c r="BE94" s="1">
        <v>102</v>
      </c>
      <c r="BF94" s="1">
        <v>6</v>
      </c>
      <c r="BG94" s="1">
        <v>0</v>
      </c>
      <c r="BH94" s="6">
        <f t="shared" si="95"/>
        <v>13.897280966767372</v>
      </c>
      <c r="BI94" s="1">
        <v>8.6999999999999993</v>
      </c>
      <c r="BJ94" s="1">
        <v>4.2</v>
      </c>
      <c r="BK94" s="1">
        <v>4.5999999999999996</v>
      </c>
      <c r="BL94" s="1">
        <v>6.5</v>
      </c>
      <c r="BM94" s="1">
        <v>9.3000000000000007</v>
      </c>
      <c r="BN94" s="1">
        <v>6.4</v>
      </c>
      <c r="BO94" s="1">
        <v>3.1</v>
      </c>
      <c r="BP94" s="1">
        <v>6.7</v>
      </c>
      <c r="BQ94" s="1">
        <v>3</v>
      </c>
      <c r="BR94" s="1">
        <v>6.7</v>
      </c>
      <c r="BS94" s="1">
        <v>10.4</v>
      </c>
      <c r="BT94" s="1">
        <v>9.3000000000000007</v>
      </c>
      <c r="BU94" s="1">
        <v>6.4</v>
      </c>
      <c r="BV94" s="1">
        <v>3.6</v>
      </c>
      <c r="BW94" s="1">
        <v>4.4000000000000004</v>
      </c>
      <c r="BX94" s="1">
        <v>3.6</v>
      </c>
      <c r="BY94" s="1">
        <v>2.1</v>
      </c>
      <c r="BZ94" s="1">
        <v>1</v>
      </c>
      <c r="CA94" s="1">
        <f t="shared" si="96"/>
        <v>17.5</v>
      </c>
      <c r="CB94" s="1">
        <f t="shared" si="97"/>
        <v>67.800000000000011</v>
      </c>
      <c r="CC94" s="1">
        <f t="shared" si="98"/>
        <v>14.7</v>
      </c>
    </row>
    <row r="95" spans="1:81" s="11" customFormat="1" x14ac:dyDescent="0.25">
      <c r="A95" s="8" t="s">
        <v>1382</v>
      </c>
      <c r="B95" t="s">
        <v>1383</v>
      </c>
      <c r="C95" s="1" t="s">
        <v>1384</v>
      </c>
      <c r="D95" t="s">
        <v>571</v>
      </c>
      <c r="E95" s="9" t="s">
        <v>572</v>
      </c>
      <c r="F95" s="9" t="s">
        <v>542</v>
      </c>
      <c r="G95" s="9" t="s">
        <v>1385</v>
      </c>
      <c r="H95" s="9" t="s">
        <v>1386</v>
      </c>
      <c r="I95" s="1">
        <v>5459836</v>
      </c>
      <c r="J95" s="1" t="s">
        <v>260</v>
      </c>
      <c r="K95" s="33">
        <v>0.88875572881486486</v>
      </c>
      <c r="L95" s="1">
        <v>1520</v>
      </c>
      <c r="M95" s="42">
        <f t="shared" si="69"/>
        <v>1710.2562050732261</v>
      </c>
      <c r="N95" s="1">
        <v>702</v>
      </c>
      <c r="O95" s="22">
        <v>2.15</v>
      </c>
      <c r="P95" s="1">
        <v>1510</v>
      </c>
      <c r="Q95" s="1">
        <v>50</v>
      </c>
      <c r="R95" s="1">
        <v>28</v>
      </c>
      <c r="S95" s="1">
        <v>58</v>
      </c>
      <c r="T95" s="1">
        <v>36</v>
      </c>
      <c r="U95" s="1">
        <v>46</v>
      </c>
      <c r="V95" s="1">
        <v>31</v>
      </c>
      <c r="W95" s="1">
        <v>48</v>
      </c>
      <c r="X95" s="1">
        <v>39</v>
      </c>
      <c r="Y95" s="1">
        <v>20</v>
      </c>
      <c r="Z95" s="1">
        <v>72</v>
      </c>
      <c r="AA95" s="1">
        <v>95</v>
      </c>
      <c r="AB95" s="1">
        <v>58</v>
      </c>
      <c r="AC95" s="1">
        <v>61</v>
      </c>
      <c r="AD95" s="1">
        <v>28</v>
      </c>
      <c r="AE95" s="1">
        <v>17</v>
      </c>
      <c r="AF95" s="1">
        <v>15</v>
      </c>
      <c r="AG95" s="6">
        <f t="shared" si="89"/>
        <v>19.373219373219371</v>
      </c>
      <c r="AH95" s="6">
        <f t="shared" si="90"/>
        <v>11.680911680911681</v>
      </c>
      <c r="AI95" s="6">
        <f t="shared" si="91"/>
        <v>19.658119658119659</v>
      </c>
      <c r="AJ95" s="6">
        <f t="shared" si="92"/>
        <v>10.256410256410255</v>
      </c>
      <c r="AK95" s="6">
        <f t="shared" si="93"/>
        <v>39.03133903133903</v>
      </c>
      <c r="AL95" s="39">
        <v>28238</v>
      </c>
      <c r="AM95" s="39">
        <v>49219</v>
      </c>
      <c r="AN95" s="6">
        <f t="shared" si="94"/>
        <v>47.863247863247864</v>
      </c>
      <c r="AO95" s="1">
        <v>702</v>
      </c>
      <c r="AP95" s="1">
        <v>113</v>
      </c>
      <c r="AQ95" s="1">
        <v>482</v>
      </c>
      <c r="AR95" s="1">
        <v>220</v>
      </c>
      <c r="AS95" s="1">
        <v>27</v>
      </c>
      <c r="AT95" s="1">
        <v>12</v>
      </c>
      <c r="AU95" s="1">
        <v>84</v>
      </c>
      <c r="AV95" s="1">
        <v>35</v>
      </c>
      <c r="AW95" s="1">
        <v>38</v>
      </c>
      <c r="AX95" s="1">
        <v>31</v>
      </c>
      <c r="AY95" s="1">
        <v>58</v>
      </c>
      <c r="AZ95" s="1">
        <v>25</v>
      </c>
      <c r="BA95" s="1">
        <v>21</v>
      </c>
      <c r="BB95" s="1">
        <v>129</v>
      </c>
      <c r="BC95" s="1">
        <v>36</v>
      </c>
      <c r="BD95" s="1">
        <v>0</v>
      </c>
      <c r="BE95" s="1">
        <v>172</v>
      </c>
      <c r="BF95" s="1">
        <v>7</v>
      </c>
      <c r="BG95" s="1">
        <v>0</v>
      </c>
      <c r="BH95" s="6">
        <f t="shared" si="95"/>
        <v>19.373219373219371</v>
      </c>
      <c r="BI95" s="1">
        <v>5.3</v>
      </c>
      <c r="BJ95" s="1">
        <v>4</v>
      </c>
      <c r="BK95" s="1">
        <v>4.0999999999999996</v>
      </c>
      <c r="BL95" s="1">
        <v>6.7</v>
      </c>
      <c r="BM95" s="1">
        <v>8</v>
      </c>
      <c r="BN95" s="1">
        <v>6.3</v>
      </c>
      <c r="BO95" s="1">
        <v>5.5</v>
      </c>
      <c r="BP95" s="1">
        <v>3.8</v>
      </c>
      <c r="BQ95" s="1">
        <v>5.8</v>
      </c>
      <c r="BR95" s="1">
        <v>8.5</v>
      </c>
      <c r="BS95" s="1">
        <v>5.3</v>
      </c>
      <c r="BT95" s="1">
        <v>7.4</v>
      </c>
      <c r="BU95" s="1">
        <v>9</v>
      </c>
      <c r="BV95" s="1">
        <v>7.1</v>
      </c>
      <c r="BW95" s="1">
        <v>5.3</v>
      </c>
      <c r="BX95" s="1">
        <v>3.4</v>
      </c>
      <c r="BY95" s="1">
        <v>1.9</v>
      </c>
      <c r="BZ95" s="1">
        <v>2.6</v>
      </c>
      <c r="CA95" s="1">
        <f t="shared" si="96"/>
        <v>13.4</v>
      </c>
      <c r="CB95" s="1">
        <f t="shared" si="97"/>
        <v>66.3</v>
      </c>
      <c r="CC95" s="1">
        <f t="shared" si="98"/>
        <v>20.3</v>
      </c>
    </row>
    <row r="96" spans="1:81" x14ac:dyDescent="0.25">
      <c r="A96" s="8" t="s">
        <v>1586</v>
      </c>
      <c r="B96" t="s">
        <v>1587</v>
      </c>
      <c r="C96" s="1" t="s">
        <v>1588</v>
      </c>
      <c r="D96" t="s">
        <v>571</v>
      </c>
      <c r="E96" s="9" t="s">
        <v>572</v>
      </c>
      <c r="F96" s="9" t="s">
        <v>542</v>
      </c>
      <c r="G96" s="9" t="s">
        <v>1589</v>
      </c>
      <c r="H96" s="9" t="s">
        <v>1590</v>
      </c>
      <c r="I96" s="1">
        <v>5471380</v>
      </c>
      <c r="J96" s="1" t="s">
        <v>299</v>
      </c>
      <c r="K96" s="33">
        <v>1.3336279602740515</v>
      </c>
      <c r="L96" s="1">
        <v>1625</v>
      </c>
      <c r="M96" s="42">
        <f t="shared" si="69"/>
        <v>1218.4807520577729</v>
      </c>
      <c r="N96" s="1">
        <v>561</v>
      </c>
      <c r="O96" s="22">
        <v>2.59</v>
      </c>
      <c r="P96" s="1">
        <v>1452</v>
      </c>
      <c r="Q96" s="1">
        <v>42</v>
      </c>
      <c r="R96" s="1">
        <v>50</v>
      </c>
      <c r="S96" s="1">
        <v>30</v>
      </c>
      <c r="T96" s="1">
        <v>54</v>
      </c>
      <c r="U96" s="1">
        <v>32</v>
      </c>
      <c r="V96" s="1">
        <v>37</v>
      </c>
      <c r="W96" s="1">
        <v>41</v>
      </c>
      <c r="X96" s="1">
        <v>36</v>
      </c>
      <c r="Y96" s="1">
        <v>40</v>
      </c>
      <c r="Z96" s="1">
        <v>29</v>
      </c>
      <c r="AA96" s="1">
        <v>85</v>
      </c>
      <c r="AB96" s="1">
        <v>36</v>
      </c>
      <c r="AC96" s="1">
        <v>19</v>
      </c>
      <c r="AD96" s="1">
        <v>12</v>
      </c>
      <c r="AE96" s="1">
        <v>14</v>
      </c>
      <c r="AF96" s="1">
        <v>4</v>
      </c>
      <c r="AG96" s="6">
        <f t="shared" si="89"/>
        <v>21.746880570409981</v>
      </c>
      <c r="AH96" s="6">
        <f t="shared" si="90"/>
        <v>15.32976827094474</v>
      </c>
      <c r="AI96" s="6">
        <f t="shared" si="91"/>
        <v>27.450980392156865</v>
      </c>
      <c r="AJ96" s="6">
        <f t="shared" si="92"/>
        <v>5.169340463458111</v>
      </c>
      <c r="AK96" s="6">
        <f t="shared" si="93"/>
        <v>30.303030303030305</v>
      </c>
      <c r="AL96" s="39">
        <v>18061</v>
      </c>
      <c r="AM96" s="39">
        <v>39450</v>
      </c>
      <c r="AN96" s="6">
        <f t="shared" si="94"/>
        <v>57.397504456327987</v>
      </c>
      <c r="AO96" s="1">
        <v>561</v>
      </c>
      <c r="AP96" s="1">
        <v>197</v>
      </c>
      <c r="AQ96" s="1">
        <v>413</v>
      </c>
      <c r="AR96" s="1">
        <v>148</v>
      </c>
      <c r="AS96" s="1">
        <v>10</v>
      </c>
      <c r="AT96" s="1">
        <v>25</v>
      </c>
      <c r="AU96" s="1">
        <v>63</v>
      </c>
      <c r="AV96" s="1">
        <v>60</v>
      </c>
      <c r="AW96" s="1">
        <v>27</v>
      </c>
      <c r="AX96" s="1">
        <v>31</v>
      </c>
      <c r="AY96" s="1">
        <v>73</v>
      </c>
      <c r="AZ96" s="1">
        <v>34</v>
      </c>
      <c r="BA96" s="1">
        <v>10</v>
      </c>
      <c r="BB96" s="1">
        <v>89</v>
      </c>
      <c r="BC96" s="1">
        <v>21</v>
      </c>
      <c r="BD96" s="1">
        <v>0</v>
      </c>
      <c r="BE96" s="1">
        <v>85</v>
      </c>
      <c r="BF96" s="1">
        <v>0</v>
      </c>
      <c r="BG96" s="1">
        <v>0</v>
      </c>
      <c r="BH96" s="6">
        <f t="shared" si="95"/>
        <v>18.538324420677363</v>
      </c>
      <c r="BI96" s="1">
        <v>7</v>
      </c>
      <c r="BJ96" s="1">
        <v>5.9</v>
      </c>
      <c r="BK96" s="1">
        <v>6.2</v>
      </c>
      <c r="BL96" s="1">
        <v>15.3</v>
      </c>
      <c r="BM96" s="1">
        <v>11.5</v>
      </c>
      <c r="BN96" s="1">
        <v>2.2999999999999998</v>
      </c>
      <c r="BO96" s="1">
        <v>5.8</v>
      </c>
      <c r="BP96" s="1">
        <v>6.5</v>
      </c>
      <c r="BQ96" s="1">
        <v>4.4000000000000004</v>
      </c>
      <c r="BR96" s="1">
        <v>6.5</v>
      </c>
      <c r="BS96" s="1">
        <v>4.9000000000000004</v>
      </c>
      <c r="BT96" s="1">
        <v>3.8</v>
      </c>
      <c r="BU96" s="1">
        <v>7.5</v>
      </c>
      <c r="BV96" s="1">
        <v>4.4000000000000004</v>
      </c>
      <c r="BW96" s="1">
        <v>2.2000000000000002</v>
      </c>
      <c r="BX96" s="1">
        <v>3.1</v>
      </c>
      <c r="BY96" s="1">
        <v>0.6</v>
      </c>
      <c r="BZ96" s="1">
        <v>2.1</v>
      </c>
      <c r="CA96" s="1">
        <f t="shared" si="96"/>
        <v>19.100000000000001</v>
      </c>
      <c r="CB96" s="1">
        <f t="shared" si="97"/>
        <v>68.5</v>
      </c>
      <c r="CC96" s="1">
        <f t="shared" si="98"/>
        <v>12.4</v>
      </c>
    </row>
    <row r="97" spans="1:81" s="19" customFormat="1" x14ac:dyDescent="0.25">
      <c r="A97" s="8" t="s">
        <v>1601</v>
      </c>
      <c r="B97" t="s">
        <v>1602</v>
      </c>
      <c r="C97" s="1" t="s">
        <v>1603</v>
      </c>
      <c r="D97" t="s">
        <v>571</v>
      </c>
      <c r="E97" s="9" t="s">
        <v>572</v>
      </c>
      <c r="F97" s="9" t="s">
        <v>542</v>
      </c>
      <c r="G97" s="9" t="s">
        <v>1604</v>
      </c>
      <c r="H97" s="9" t="s">
        <v>1605</v>
      </c>
      <c r="I97" s="1">
        <v>5473636</v>
      </c>
      <c r="J97" s="1" t="s">
        <v>302</v>
      </c>
      <c r="K97" s="33">
        <v>1.6703914999404834</v>
      </c>
      <c r="L97" s="1">
        <v>2698</v>
      </c>
      <c r="M97" s="42">
        <f t="shared" si="69"/>
        <v>1615.1902114540997</v>
      </c>
      <c r="N97" s="1">
        <v>1037</v>
      </c>
      <c r="O97" s="22">
        <v>2.6</v>
      </c>
      <c r="P97" s="1">
        <v>2698</v>
      </c>
      <c r="Q97" s="1">
        <v>77</v>
      </c>
      <c r="R97" s="1">
        <v>30</v>
      </c>
      <c r="S97" s="1">
        <v>19</v>
      </c>
      <c r="T97" s="1">
        <v>93</v>
      </c>
      <c r="U97" s="1">
        <v>64</v>
      </c>
      <c r="V97" s="1">
        <v>40</v>
      </c>
      <c r="W97" s="1">
        <v>65</v>
      </c>
      <c r="X97" s="1">
        <v>31</v>
      </c>
      <c r="Y97" s="1">
        <v>41</v>
      </c>
      <c r="Z97" s="1">
        <v>118</v>
      </c>
      <c r="AA97" s="1">
        <v>162</v>
      </c>
      <c r="AB97" s="1">
        <v>143</v>
      </c>
      <c r="AC97" s="1">
        <v>77</v>
      </c>
      <c r="AD97" s="1">
        <v>8</v>
      </c>
      <c r="AE97" s="1">
        <v>53</v>
      </c>
      <c r="AF97" s="1">
        <v>16</v>
      </c>
      <c r="AG97" s="6">
        <f t="shared" si="89"/>
        <v>12.150433944069432</v>
      </c>
      <c r="AH97" s="6">
        <f t="shared" si="90"/>
        <v>15.139826422372227</v>
      </c>
      <c r="AI97" s="6">
        <f t="shared" si="91"/>
        <v>17.068466730954675</v>
      </c>
      <c r="AJ97" s="6">
        <f t="shared" si="92"/>
        <v>11.378977820636452</v>
      </c>
      <c r="AK97" s="6">
        <f t="shared" si="93"/>
        <v>44.26229508196721</v>
      </c>
      <c r="AL97" s="39">
        <v>24818</v>
      </c>
      <c r="AM97" s="39">
        <v>55750</v>
      </c>
      <c r="AN97" s="6">
        <f t="shared" si="94"/>
        <v>40.405014464802314</v>
      </c>
      <c r="AO97" s="1">
        <v>1037</v>
      </c>
      <c r="AP97" s="1">
        <v>76</v>
      </c>
      <c r="AQ97" s="1">
        <v>806</v>
      </c>
      <c r="AR97" s="1">
        <v>231</v>
      </c>
      <c r="AS97" s="1">
        <v>24</v>
      </c>
      <c r="AT97" s="1">
        <v>32</v>
      </c>
      <c r="AU97" s="1">
        <v>48</v>
      </c>
      <c r="AV97" s="1">
        <v>83</v>
      </c>
      <c r="AW97" s="1">
        <v>27</v>
      </c>
      <c r="AX97" s="1">
        <v>80</v>
      </c>
      <c r="AY97" s="1">
        <v>99</v>
      </c>
      <c r="AZ97" s="1">
        <v>26</v>
      </c>
      <c r="BA97" s="1">
        <v>5</v>
      </c>
      <c r="BB97" s="1">
        <v>221</v>
      </c>
      <c r="BC97" s="1">
        <v>59</v>
      </c>
      <c r="BD97" s="1">
        <v>0</v>
      </c>
      <c r="BE97" s="1">
        <v>284</v>
      </c>
      <c r="BF97" s="1">
        <v>8</v>
      </c>
      <c r="BG97" s="1">
        <v>0</v>
      </c>
      <c r="BH97" s="6">
        <f t="shared" si="95"/>
        <v>12.825458052073287</v>
      </c>
      <c r="BI97" s="1">
        <v>2.6</v>
      </c>
      <c r="BJ97" s="1">
        <v>8.6999999999999993</v>
      </c>
      <c r="BK97" s="1">
        <v>7.7</v>
      </c>
      <c r="BL97" s="1">
        <v>6.6</v>
      </c>
      <c r="BM97" s="1">
        <v>6.6</v>
      </c>
      <c r="BN97" s="1">
        <v>4.2</v>
      </c>
      <c r="BO97" s="1">
        <v>5.8</v>
      </c>
      <c r="BP97" s="1">
        <v>7.5</v>
      </c>
      <c r="BQ97" s="1">
        <v>6.9</v>
      </c>
      <c r="BR97" s="1">
        <v>6</v>
      </c>
      <c r="BS97" s="1">
        <v>6.2</v>
      </c>
      <c r="BT97" s="1">
        <v>6.6</v>
      </c>
      <c r="BU97" s="1">
        <v>6.6</v>
      </c>
      <c r="BV97" s="1">
        <v>5.5</v>
      </c>
      <c r="BW97" s="1">
        <v>6.6</v>
      </c>
      <c r="BX97" s="1">
        <v>2</v>
      </c>
      <c r="BY97" s="1">
        <v>1.5</v>
      </c>
      <c r="BZ97" s="1">
        <v>2.2999999999999998</v>
      </c>
      <c r="CA97" s="1">
        <f t="shared" si="96"/>
        <v>19</v>
      </c>
      <c r="CB97" s="1">
        <f t="shared" si="97"/>
        <v>63.000000000000007</v>
      </c>
      <c r="CC97" s="1">
        <f t="shared" si="98"/>
        <v>17.899999999999999</v>
      </c>
    </row>
    <row r="98" spans="1:81" x14ac:dyDescent="0.25">
      <c r="A98" s="8" t="s">
        <v>1642</v>
      </c>
      <c r="B98" t="s">
        <v>1643</v>
      </c>
      <c r="C98" s="1" t="s">
        <v>1644</v>
      </c>
      <c r="D98" t="s">
        <v>571</v>
      </c>
      <c r="E98" s="9" t="s">
        <v>572</v>
      </c>
      <c r="F98" s="9" t="s">
        <v>542</v>
      </c>
      <c r="G98" s="9" t="s">
        <v>1645</v>
      </c>
      <c r="H98" s="9" t="s">
        <v>1646</v>
      </c>
      <c r="I98" s="1">
        <v>5477188</v>
      </c>
      <c r="J98" s="1" t="s">
        <v>310</v>
      </c>
      <c r="K98" s="33">
        <v>0.84999346826833366</v>
      </c>
      <c r="L98" s="1">
        <v>1833</v>
      </c>
      <c r="M98" s="42">
        <f t="shared" si="69"/>
        <v>2156.4871595240797</v>
      </c>
      <c r="N98" s="1">
        <v>857</v>
      </c>
      <c r="O98" s="22">
        <v>2.12</v>
      </c>
      <c r="P98" s="1">
        <v>1817</v>
      </c>
      <c r="Q98" s="1">
        <v>66</v>
      </c>
      <c r="R98" s="1">
        <v>51</v>
      </c>
      <c r="S98" s="1">
        <v>57</v>
      </c>
      <c r="T98" s="1">
        <v>42</v>
      </c>
      <c r="U98" s="1">
        <v>19</v>
      </c>
      <c r="V98" s="1">
        <v>37</v>
      </c>
      <c r="W98" s="1">
        <v>69</v>
      </c>
      <c r="X98" s="1">
        <v>86</v>
      </c>
      <c r="Y98" s="1">
        <v>28</v>
      </c>
      <c r="Z98" s="1">
        <v>110</v>
      </c>
      <c r="AA98" s="1">
        <v>82</v>
      </c>
      <c r="AB98" s="1">
        <v>123</v>
      </c>
      <c r="AC98" s="1">
        <v>16</v>
      </c>
      <c r="AD98" s="1">
        <v>44</v>
      </c>
      <c r="AE98" s="1">
        <v>23</v>
      </c>
      <c r="AF98" s="1">
        <v>4</v>
      </c>
      <c r="AG98" s="6">
        <f t="shared" si="89"/>
        <v>20.30338389731622</v>
      </c>
      <c r="AH98" s="6">
        <f t="shared" si="90"/>
        <v>7.1178529754959152</v>
      </c>
      <c r="AI98" s="6">
        <f t="shared" si="91"/>
        <v>25.670945157526255</v>
      </c>
      <c r="AJ98" s="6">
        <f t="shared" si="92"/>
        <v>12.835472578763127</v>
      </c>
      <c r="AK98" s="6">
        <f t="shared" si="93"/>
        <v>34.072345390898484</v>
      </c>
      <c r="AL98" s="39">
        <v>26350</v>
      </c>
      <c r="AM98" s="39">
        <v>45536</v>
      </c>
      <c r="AN98" s="6">
        <f t="shared" si="94"/>
        <v>49.824970828471407</v>
      </c>
      <c r="AO98" s="1">
        <v>857</v>
      </c>
      <c r="AP98" s="1">
        <v>35</v>
      </c>
      <c r="AQ98" s="1">
        <v>664</v>
      </c>
      <c r="AR98" s="1">
        <v>193</v>
      </c>
      <c r="AS98" s="1">
        <v>17</v>
      </c>
      <c r="AT98" s="1">
        <v>35</v>
      </c>
      <c r="AU98" s="1">
        <v>91</v>
      </c>
      <c r="AV98" s="1">
        <v>67</v>
      </c>
      <c r="AW98" s="1">
        <v>20</v>
      </c>
      <c r="AX98" s="1">
        <v>6</v>
      </c>
      <c r="AY98" s="1">
        <v>119</v>
      </c>
      <c r="AZ98" s="1">
        <v>57</v>
      </c>
      <c r="BA98" s="1">
        <v>7</v>
      </c>
      <c r="BB98" s="1">
        <v>141</v>
      </c>
      <c r="BC98" s="1">
        <v>38</v>
      </c>
      <c r="BD98" s="1">
        <v>13</v>
      </c>
      <c r="BE98" s="1">
        <v>174</v>
      </c>
      <c r="BF98" s="1">
        <v>33</v>
      </c>
      <c r="BG98" s="1">
        <v>3</v>
      </c>
      <c r="BH98" s="6">
        <f t="shared" si="95"/>
        <v>14.002333722287046</v>
      </c>
      <c r="BI98" s="1">
        <v>2.2999999999999998</v>
      </c>
      <c r="BJ98" s="1">
        <v>3.1</v>
      </c>
      <c r="BK98" s="1">
        <v>5.2</v>
      </c>
      <c r="BL98" s="1">
        <v>3.8</v>
      </c>
      <c r="BM98" s="1">
        <v>4.3</v>
      </c>
      <c r="BN98" s="1">
        <v>6.4</v>
      </c>
      <c r="BO98" s="1">
        <v>6.7</v>
      </c>
      <c r="BP98" s="1">
        <v>6.2</v>
      </c>
      <c r="BQ98" s="1">
        <v>5.4</v>
      </c>
      <c r="BR98" s="1">
        <v>5.3</v>
      </c>
      <c r="BS98" s="1">
        <v>10.7</v>
      </c>
      <c r="BT98" s="1">
        <v>7.7</v>
      </c>
      <c r="BU98" s="1">
        <v>9.9</v>
      </c>
      <c r="BV98" s="1">
        <v>8.3000000000000007</v>
      </c>
      <c r="BW98" s="1">
        <v>5.9</v>
      </c>
      <c r="BX98" s="1">
        <v>5</v>
      </c>
      <c r="BY98" s="1">
        <v>1.9</v>
      </c>
      <c r="BZ98" s="1">
        <v>2</v>
      </c>
      <c r="CA98" s="1">
        <f t="shared" si="96"/>
        <v>10.600000000000001</v>
      </c>
      <c r="CB98" s="1">
        <f t="shared" si="97"/>
        <v>66.400000000000006</v>
      </c>
      <c r="CC98" s="1">
        <f t="shared" si="98"/>
        <v>23.1</v>
      </c>
    </row>
    <row r="99" spans="1:81" x14ac:dyDescent="0.25">
      <c r="A99" s="8" t="s">
        <v>1749</v>
      </c>
      <c r="B99" t="s">
        <v>1750</v>
      </c>
      <c r="C99" s="1" t="s">
        <v>1751</v>
      </c>
      <c r="D99" t="s">
        <v>571</v>
      </c>
      <c r="E99" s="9" t="s">
        <v>572</v>
      </c>
      <c r="F99" s="9" t="s">
        <v>542</v>
      </c>
      <c r="G99" s="9" t="s">
        <v>1752</v>
      </c>
      <c r="H99" s="9" t="s">
        <v>1753</v>
      </c>
      <c r="I99" s="1">
        <v>5485924</v>
      </c>
      <c r="J99" s="1" t="s">
        <v>331</v>
      </c>
      <c r="K99" s="33">
        <v>0.53099039498445177</v>
      </c>
      <c r="L99" s="1">
        <v>700</v>
      </c>
      <c r="M99" s="42">
        <f t="shared" si="69"/>
        <v>1318.2912659286371</v>
      </c>
      <c r="N99" s="1">
        <v>268</v>
      </c>
      <c r="O99" s="22">
        <v>2.61</v>
      </c>
      <c r="P99" s="1">
        <v>700</v>
      </c>
      <c r="Q99" s="1">
        <v>9</v>
      </c>
      <c r="R99" s="1">
        <v>8</v>
      </c>
      <c r="S99" s="1">
        <v>18</v>
      </c>
      <c r="T99" s="1">
        <v>12</v>
      </c>
      <c r="U99" s="1">
        <v>2</v>
      </c>
      <c r="V99" s="1">
        <v>19</v>
      </c>
      <c r="W99" s="1">
        <v>19</v>
      </c>
      <c r="X99" s="1">
        <v>23</v>
      </c>
      <c r="Y99" s="1">
        <v>11</v>
      </c>
      <c r="Z99" s="1">
        <v>21</v>
      </c>
      <c r="AA99" s="1">
        <v>52</v>
      </c>
      <c r="AB99" s="1">
        <v>42</v>
      </c>
      <c r="AC99" s="1">
        <v>20</v>
      </c>
      <c r="AD99" s="1">
        <v>0</v>
      </c>
      <c r="AE99" s="1">
        <v>7</v>
      </c>
      <c r="AF99" s="1">
        <v>5</v>
      </c>
      <c r="AG99" s="6">
        <f t="shared" si="89"/>
        <v>13.059701492537313</v>
      </c>
      <c r="AH99" s="6">
        <f t="shared" si="90"/>
        <v>5.2238805970149249</v>
      </c>
      <c r="AI99" s="6">
        <f t="shared" si="91"/>
        <v>26.865671641791046</v>
      </c>
      <c r="AJ99" s="6">
        <f t="shared" si="92"/>
        <v>7.8358208955223887</v>
      </c>
      <c r="AK99" s="6">
        <f t="shared" si="93"/>
        <v>47.014925373134332</v>
      </c>
      <c r="AL99" s="39">
        <v>23307</v>
      </c>
      <c r="AM99" s="39">
        <v>57143</v>
      </c>
      <c r="AN99" s="6">
        <f t="shared" si="94"/>
        <v>41.044776119402989</v>
      </c>
      <c r="AO99" s="1">
        <v>268</v>
      </c>
      <c r="AP99" s="1">
        <v>23</v>
      </c>
      <c r="AQ99" s="1">
        <v>237</v>
      </c>
      <c r="AR99" s="1">
        <v>31</v>
      </c>
      <c r="AS99" s="1">
        <v>15</v>
      </c>
      <c r="AT99" s="1">
        <v>4</v>
      </c>
      <c r="AU99" s="1">
        <v>14</v>
      </c>
      <c r="AV99" s="1">
        <v>14</v>
      </c>
      <c r="AW99" s="1">
        <v>14</v>
      </c>
      <c r="AX99" s="1">
        <v>5</v>
      </c>
      <c r="AY99" s="1">
        <v>17</v>
      </c>
      <c r="AZ99" s="1">
        <v>19</v>
      </c>
      <c r="BA99" s="1">
        <v>13</v>
      </c>
      <c r="BB99" s="1">
        <v>62</v>
      </c>
      <c r="BC99" s="1">
        <v>11</v>
      </c>
      <c r="BD99" s="1">
        <v>0</v>
      </c>
      <c r="BE99" s="1">
        <v>74</v>
      </c>
      <c r="BF99" s="1">
        <v>0</v>
      </c>
      <c r="BG99" s="1">
        <v>0</v>
      </c>
      <c r="BH99" s="6">
        <f t="shared" si="95"/>
        <v>11.940298507462686</v>
      </c>
      <c r="BI99" s="1">
        <v>3.1</v>
      </c>
      <c r="BJ99" s="1">
        <v>8.6</v>
      </c>
      <c r="BK99" s="1">
        <v>7</v>
      </c>
      <c r="BL99" s="1">
        <v>6.9</v>
      </c>
      <c r="BM99" s="1">
        <v>3.1</v>
      </c>
      <c r="BN99" s="1">
        <v>6.1</v>
      </c>
      <c r="BO99" s="1">
        <v>2.7</v>
      </c>
      <c r="BP99" s="1">
        <v>8.9</v>
      </c>
      <c r="BQ99" s="1">
        <v>9.3000000000000007</v>
      </c>
      <c r="BR99" s="1">
        <v>8.3000000000000007</v>
      </c>
      <c r="BS99" s="1">
        <v>8</v>
      </c>
      <c r="BT99" s="1">
        <v>7.4</v>
      </c>
      <c r="BU99" s="1">
        <v>8.3000000000000007</v>
      </c>
      <c r="BV99" s="1">
        <v>4.3</v>
      </c>
      <c r="BW99" s="1">
        <v>2.4</v>
      </c>
      <c r="BX99" s="1">
        <v>3.7</v>
      </c>
      <c r="BY99" s="1">
        <v>0.9</v>
      </c>
      <c r="BZ99" s="1">
        <v>1</v>
      </c>
      <c r="CA99" s="1">
        <f t="shared" si="96"/>
        <v>18.7</v>
      </c>
      <c r="CB99" s="1">
        <f t="shared" si="97"/>
        <v>69</v>
      </c>
      <c r="CC99" s="1">
        <f t="shared" si="98"/>
        <v>12.299999999999999</v>
      </c>
    </row>
    <row r="100" spans="1:81" s="19" customFormat="1" x14ac:dyDescent="0.25">
      <c r="A100" s="18" t="s">
        <v>36</v>
      </c>
      <c r="B100" s="44" t="s">
        <v>2118</v>
      </c>
      <c r="I100" s="18">
        <v>54033</v>
      </c>
      <c r="J100" s="18" t="s">
        <v>35</v>
      </c>
      <c r="K100" s="35">
        <f>SUM(K89:K99)</f>
        <v>416.46012356228448</v>
      </c>
      <c r="L100" s="18">
        <v>68438</v>
      </c>
      <c r="M100" s="23">
        <f t="shared" si="69"/>
        <v>164.33266026672689</v>
      </c>
      <c r="N100" s="18">
        <v>27542</v>
      </c>
      <c r="O100" s="23">
        <v>2.4500000000000002</v>
      </c>
      <c r="P100" s="18">
        <v>67525</v>
      </c>
      <c r="Q100" s="18">
        <v>2243</v>
      </c>
      <c r="R100" s="18">
        <v>1511</v>
      </c>
      <c r="S100" s="18">
        <v>1756</v>
      </c>
      <c r="T100" s="18">
        <v>1499</v>
      </c>
      <c r="U100" s="18">
        <v>1338</v>
      </c>
      <c r="V100" s="18">
        <v>1651</v>
      </c>
      <c r="W100" s="18">
        <v>1252</v>
      </c>
      <c r="X100" s="18">
        <v>1607</v>
      </c>
      <c r="Y100" s="18">
        <v>1288</v>
      </c>
      <c r="Z100" s="18">
        <v>1988</v>
      </c>
      <c r="AA100" s="18">
        <v>2955</v>
      </c>
      <c r="AB100" s="18">
        <v>3112</v>
      </c>
      <c r="AC100" s="18">
        <v>2037</v>
      </c>
      <c r="AD100" s="18">
        <v>1286</v>
      </c>
      <c r="AE100" s="18">
        <v>1140</v>
      </c>
      <c r="AF100" s="18">
        <v>879</v>
      </c>
      <c r="AG100" s="20">
        <f t="shared" si="89"/>
        <v>20.005809309418343</v>
      </c>
      <c r="AH100" s="20">
        <f t="shared" si="90"/>
        <v>10.300631762399243</v>
      </c>
      <c r="AI100" s="20">
        <f t="shared" si="91"/>
        <v>21.051485004720064</v>
      </c>
      <c r="AJ100" s="20">
        <f t="shared" si="92"/>
        <v>7.2180669522910463</v>
      </c>
      <c r="AK100" s="20">
        <f t="shared" si="93"/>
        <v>41.424006971171302</v>
      </c>
      <c r="AL100" s="38">
        <v>27162</v>
      </c>
      <c r="AM100" s="38">
        <v>48315</v>
      </c>
      <c r="AN100" s="20">
        <f t="shared" si="94"/>
        <v>46.681431994771621</v>
      </c>
      <c r="AO100" s="18">
        <v>27542</v>
      </c>
      <c r="AP100" s="18">
        <v>4089</v>
      </c>
      <c r="AQ100" s="18">
        <v>20513</v>
      </c>
      <c r="AR100" s="18">
        <v>7029</v>
      </c>
      <c r="AS100" s="18">
        <v>699</v>
      </c>
      <c r="AT100" s="18">
        <v>830</v>
      </c>
      <c r="AU100" s="18">
        <v>3196</v>
      </c>
      <c r="AV100" s="18">
        <v>1934</v>
      </c>
      <c r="AW100" s="18">
        <v>1153</v>
      </c>
      <c r="AX100" s="18">
        <v>1236</v>
      </c>
      <c r="AY100" s="18">
        <v>2528</v>
      </c>
      <c r="AZ100" s="18">
        <v>1076</v>
      </c>
      <c r="BA100" s="18">
        <v>377</v>
      </c>
      <c r="BB100" s="18">
        <v>3604</v>
      </c>
      <c r="BC100" s="18">
        <v>1016</v>
      </c>
      <c r="BD100" s="18">
        <v>180</v>
      </c>
      <c r="BE100" s="18">
        <v>7738</v>
      </c>
      <c r="BF100" s="18">
        <v>522</v>
      </c>
      <c r="BG100" s="18">
        <v>85</v>
      </c>
      <c r="BH100" s="20">
        <f t="shared" si="95"/>
        <v>18.422772492919904</v>
      </c>
      <c r="BI100" s="18">
        <v>5.8</v>
      </c>
      <c r="BJ100" s="18">
        <v>5.9</v>
      </c>
      <c r="BK100" s="18">
        <v>6.1</v>
      </c>
      <c r="BL100" s="18">
        <v>5.7</v>
      </c>
      <c r="BM100" s="18">
        <v>5.5</v>
      </c>
      <c r="BN100" s="18">
        <v>5.7</v>
      </c>
      <c r="BO100" s="18">
        <v>6.5</v>
      </c>
      <c r="BP100" s="18">
        <v>6.2</v>
      </c>
      <c r="BQ100" s="18">
        <v>6.2</v>
      </c>
      <c r="BR100" s="18">
        <v>6.5</v>
      </c>
      <c r="BS100" s="18">
        <v>7.2</v>
      </c>
      <c r="BT100" s="18">
        <v>7.5</v>
      </c>
      <c r="BU100" s="18">
        <v>7</v>
      </c>
      <c r="BV100" s="18">
        <v>6.5</v>
      </c>
      <c r="BW100" s="18">
        <v>3.8</v>
      </c>
      <c r="BX100" s="18">
        <v>3.5</v>
      </c>
      <c r="BY100" s="18">
        <v>2</v>
      </c>
      <c r="BZ100" s="18">
        <v>2.4</v>
      </c>
      <c r="CA100" s="18">
        <f t="shared" si="96"/>
        <v>17.799999999999997</v>
      </c>
      <c r="CB100" s="18">
        <f t="shared" si="97"/>
        <v>64</v>
      </c>
      <c r="CC100" s="18">
        <f t="shared" si="98"/>
        <v>18.2</v>
      </c>
    </row>
    <row r="101" spans="1:81" s="26" customFormat="1" x14ac:dyDescent="0.25">
      <c r="A101" s="25" t="s">
        <v>1897</v>
      </c>
      <c r="B101" s="26" t="s">
        <v>1898</v>
      </c>
      <c r="C101" s="27" t="s">
        <v>1899</v>
      </c>
      <c r="D101" s="26" t="s">
        <v>1513</v>
      </c>
      <c r="E101" s="28" t="s">
        <v>1514</v>
      </c>
      <c r="F101" s="28" t="s">
        <v>542</v>
      </c>
      <c r="G101" s="28" t="s">
        <v>1900</v>
      </c>
      <c r="H101" s="28" t="s">
        <v>1901</v>
      </c>
      <c r="I101" s="27" t="s">
        <v>2111</v>
      </c>
      <c r="J101" s="27" t="s">
        <v>2111</v>
      </c>
      <c r="K101" s="34">
        <v>466.09004721627451</v>
      </c>
      <c r="L101" s="27">
        <f>L104-L103-L102</f>
        <v>22107</v>
      </c>
      <c r="M101" s="29">
        <f t="shared" si="69"/>
        <v>47.430748912220253</v>
      </c>
      <c r="N101" s="27">
        <f t="shared" ref="N101:AF101" si="103">N104-N103-N102</f>
        <v>8314</v>
      </c>
      <c r="O101" s="29">
        <f>P101/N101</f>
        <v>2.659008900649507</v>
      </c>
      <c r="P101" s="27">
        <f t="shared" si="103"/>
        <v>22107</v>
      </c>
      <c r="Q101" s="27">
        <f t="shared" si="103"/>
        <v>762</v>
      </c>
      <c r="R101" s="27">
        <f t="shared" si="103"/>
        <v>424</v>
      </c>
      <c r="S101" s="27">
        <f t="shared" si="103"/>
        <v>295</v>
      </c>
      <c r="T101" s="27">
        <f t="shared" si="103"/>
        <v>711</v>
      </c>
      <c r="U101" s="27">
        <f t="shared" si="103"/>
        <v>548</v>
      </c>
      <c r="V101" s="27">
        <f t="shared" si="103"/>
        <v>473</v>
      </c>
      <c r="W101" s="27">
        <f t="shared" si="103"/>
        <v>538</v>
      </c>
      <c r="X101" s="27">
        <f t="shared" si="103"/>
        <v>408</v>
      </c>
      <c r="Y101" s="27">
        <f t="shared" si="103"/>
        <v>447</v>
      </c>
      <c r="Z101" s="27">
        <f t="shared" si="103"/>
        <v>600</v>
      </c>
      <c r="AA101" s="27">
        <f t="shared" si="103"/>
        <v>952</v>
      </c>
      <c r="AB101" s="27">
        <f t="shared" si="103"/>
        <v>980</v>
      </c>
      <c r="AC101" s="27">
        <f t="shared" si="103"/>
        <v>556</v>
      </c>
      <c r="AD101" s="27">
        <f t="shared" si="103"/>
        <v>267</v>
      </c>
      <c r="AE101" s="27">
        <f t="shared" si="103"/>
        <v>169</v>
      </c>
      <c r="AF101" s="27">
        <f t="shared" si="103"/>
        <v>184</v>
      </c>
      <c r="AG101" s="30">
        <f t="shared" si="89"/>
        <v>17.813326918450805</v>
      </c>
      <c r="AH101" s="30">
        <f t="shared" si="90"/>
        <v>15.143132066394035</v>
      </c>
      <c r="AI101" s="30">
        <f t="shared" si="91"/>
        <v>22.444070242963676</v>
      </c>
      <c r="AJ101" s="30">
        <f t="shared" si="92"/>
        <v>7.2167428433966796</v>
      </c>
      <c r="AK101" s="30">
        <f t="shared" si="93"/>
        <v>37.382727928794807</v>
      </c>
      <c r="AL101" s="40">
        <v>23246</v>
      </c>
      <c r="AM101" s="40">
        <v>41731</v>
      </c>
      <c r="AN101" s="30">
        <f t="shared" si="94"/>
        <v>50.024055809477986</v>
      </c>
      <c r="AO101" s="27">
        <f>AO104-AO103-AO102</f>
        <v>8314</v>
      </c>
      <c r="AP101" s="27">
        <f t="shared" ref="AP101:BG101" si="104">AP104-AP103-AP102</f>
        <v>2043</v>
      </c>
      <c r="AQ101" s="27">
        <f t="shared" si="104"/>
        <v>6993</v>
      </c>
      <c r="AR101" s="27">
        <f t="shared" si="104"/>
        <v>1321</v>
      </c>
      <c r="AS101" s="27">
        <f t="shared" si="104"/>
        <v>263</v>
      </c>
      <c r="AT101" s="27">
        <f t="shared" si="104"/>
        <v>207</v>
      </c>
      <c r="AU101" s="27">
        <f t="shared" si="104"/>
        <v>804</v>
      </c>
      <c r="AV101" s="27">
        <f t="shared" si="104"/>
        <v>911</v>
      </c>
      <c r="AW101" s="27">
        <f t="shared" si="104"/>
        <v>246</v>
      </c>
      <c r="AX101" s="27">
        <f t="shared" si="104"/>
        <v>435</v>
      </c>
      <c r="AY101" s="27">
        <f t="shared" si="104"/>
        <v>959</v>
      </c>
      <c r="AZ101" s="27">
        <f t="shared" si="104"/>
        <v>251</v>
      </c>
      <c r="BA101" s="27">
        <f t="shared" si="104"/>
        <v>152</v>
      </c>
      <c r="BB101" s="27">
        <f t="shared" si="104"/>
        <v>1321</v>
      </c>
      <c r="BC101" s="27">
        <f t="shared" si="104"/>
        <v>132</v>
      </c>
      <c r="BD101" s="27">
        <f t="shared" si="104"/>
        <v>70</v>
      </c>
      <c r="BE101" s="27">
        <f t="shared" si="104"/>
        <v>1851</v>
      </c>
      <c r="BF101" s="27">
        <f t="shared" si="104"/>
        <v>124</v>
      </c>
      <c r="BG101" s="27">
        <f t="shared" si="104"/>
        <v>89</v>
      </c>
      <c r="BH101" s="30">
        <f t="shared" si="95"/>
        <v>18.643252345441425</v>
      </c>
      <c r="BI101" s="27">
        <v>5.7</v>
      </c>
      <c r="BJ101" s="27">
        <v>6.8</v>
      </c>
      <c r="BK101" s="27">
        <v>5.6</v>
      </c>
      <c r="BL101" s="27">
        <v>6.2</v>
      </c>
      <c r="BM101" s="27">
        <v>5.3</v>
      </c>
      <c r="BN101" s="27">
        <v>5.2</v>
      </c>
      <c r="BO101" s="27">
        <v>5.8</v>
      </c>
      <c r="BP101" s="27">
        <v>5.5</v>
      </c>
      <c r="BQ101" s="27">
        <v>6.6</v>
      </c>
      <c r="BR101" s="27">
        <v>6.4</v>
      </c>
      <c r="BS101" s="27">
        <v>7.5</v>
      </c>
      <c r="BT101" s="27">
        <v>6.6</v>
      </c>
      <c r="BU101" s="27">
        <v>7.9</v>
      </c>
      <c r="BV101" s="27">
        <v>4.7</v>
      </c>
      <c r="BW101" s="27">
        <v>5.7</v>
      </c>
      <c r="BX101" s="27">
        <v>3.6</v>
      </c>
      <c r="BY101" s="27">
        <v>2.1</v>
      </c>
      <c r="BZ101" s="27">
        <v>2.9</v>
      </c>
      <c r="CA101" s="27">
        <f t="shared" si="96"/>
        <v>18.100000000000001</v>
      </c>
      <c r="CB101" s="27">
        <f t="shared" si="97"/>
        <v>63</v>
      </c>
      <c r="CC101" s="27">
        <f t="shared" si="98"/>
        <v>19</v>
      </c>
    </row>
    <row r="102" spans="1:81" s="19" customFormat="1" x14ac:dyDescent="0.25">
      <c r="A102" s="8" t="s">
        <v>1510</v>
      </c>
      <c r="B102" t="s">
        <v>1511</v>
      </c>
      <c r="C102" s="1" t="s">
        <v>1512</v>
      </c>
      <c r="D102" t="s">
        <v>1513</v>
      </c>
      <c r="E102" s="9" t="s">
        <v>1514</v>
      </c>
      <c r="F102" s="9" t="s">
        <v>542</v>
      </c>
      <c r="G102" s="9" t="s">
        <v>1515</v>
      </c>
      <c r="H102" s="9" t="s">
        <v>1516</v>
      </c>
      <c r="I102" s="1">
        <v>5467108</v>
      </c>
      <c r="J102" s="1" t="s">
        <v>285</v>
      </c>
      <c r="K102" s="33">
        <v>1.88718718671837</v>
      </c>
      <c r="L102" s="1">
        <v>3796</v>
      </c>
      <c r="M102" s="42">
        <f t="shared" si="69"/>
        <v>2011.4591847144027</v>
      </c>
      <c r="N102" s="1">
        <v>1377</v>
      </c>
      <c r="O102" s="22">
        <v>2.71</v>
      </c>
      <c r="P102" s="1">
        <v>3735</v>
      </c>
      <c r="Q102" s="1">
        <v>229</v>
      </c>
      <c r="R102" s="1">
        <v>109</v>
      </c>
      <c r="S102" s="1">
        <v>108</v>
      </c>
      <c r="T102" s="1">
        <v>50</v>
      </c>
      <c r="U102" s="1">
        <v>78</v>
      </c>
      <c r="V102" s="1">
        <v>60</v>
      </c>
      <c r="W102" s="1">
        <v>70</v>
      </c>
      <c r="X102" s="1">
        <v>66</v>
      </c>
      <c r="Y102" s="1">
        <v>98</v>
      </c>
      <c r="Z102" s="1">
        <v>50</v>
      </c>
      <c r="AA102" s="1">
        <v>96</v>
      </c>
      <c r="AB102" s="1">
        <v>100</v>
      </c>
      <c r="AC102" s="1">
        <v>152</v>
      </c>
      <c r="AD102" s="1">
        <v>44</v>
      </c>
      <c r="AE102" s="1">
        <v>15</v>
      </c>
      <c r="AF102" s="1">
        <v>52</v>
      </c>
      <c r="AG102" s="6">
        <f t="shared" si="89"/>
        <v>32.389251997095137</v>
      </c>
      <c r="AH102" s="6">
        <f t="shared" si="90"/>
        <v>9.2955700798838059</v>
      </c>
      <c r="AI102" s="6">
        <f t="shared" si="91"/>
        <v>21.350762527233115</v>
      </c>
      <c r="AJ102" s="6">
        <f t="shared" si="92"/>
        <v>3.6310820624546118</v>
      </c>
      <c r="AK102" s="6">
        <f t="shared" si="93"/>
        <v>33.333333333333329</v>
      </c>
      <c r="AL102" s="39">
        <v>21785</v>
      </c>
      <c r="AM102" s="39">
        <v>38239</v>
      </c>
      <c r="AN102" s="6">
        <f t="shared" si="94"/>
        <v>55.918663761801014</v>
      </c>
      <c r="AO102" s="1">
        <v>1377</v>
      </c>
      <c r="AP102" s="1">
        <v>147</v>
      </c>
      <c r="AQ102" s="1">
        <v>868</v>
      </c>
      <c r="AR102" s="1">
        <v>509</v>
      </c>
      <c r="AS102" s="1">
        <v>60</v>
      </c>
      <c r="AT102" s="1">
        <v>82</v>
      </c>
      <c r="AU102" s="1">
        <v>236</v>
      </c>
      <c r="AV102" s="1">
        <v>63</v>
      </c>
      <c r="AW102" s="1">
        <v>30</v>
      </c>
      <c r="AX102" s="1">
        <v>81</v>
      </c>
      <c r="AY102" s="1">
        <v>145</v>
      </c>
      <c r="AZ102" s="1">
        <v>50</v>
      </c>
      <c r="BA102" s="1">
        <v>24</v>
      </c>
      <c r="BB102" s="1">
        <v>139</v>
      </c>
      <c r="BC102" s="1">
        <v>7</v>
      </c>
      <c r="BD102" s="1">
        <v>0</v>
      </c>
      <c r="BE102" s="1">
        <v>234</v>
      </c>
      <c r="BF102" s="1">
        <v>59</v>
      </c>
      <c r="BG102" s="1">
        <v>10</v>
      </c>
      <c r="BH102" s="6">
        <f t="shared" si="95"/>
        <v>25.490196078431371</v>
      </c>
      <c r="BI102" s="1">
        <v>2.4</v>
      </c>
      <c r="BJ102" s="1">
        <v>12.1</v>
      </c>
      <c r="BK102" s="1">
        <v>9.1</v>
      </c>
      <c r="BL102" s="1">
        <v>6.3</v>
      </c>
      <c r="BM102" s="1">
        <v>8</v>
      </c>
      <c r="BN102" s="1">
        <v>3.6</v>
      </c>
      <c r="BO102" s="1">
        <v>7.2</v>
      </c>
      <c r="BP102" s="1">
        <v>5.4</v>
      </c>
      <c r="BQ102" s="1">
        <v>5.8</v>
      </c>
      <c r="BR102" s="1">
        <v>5.6</v>
      </c>
      <c r="BS102" s="1">
        <v>6.1</v>
      </c>
      <c r="BT102" s="1">
        <v>7</v>
      </c>
      <c r="BU102" s="1">
        <v>3.4</v>
      </c>
      <c r="BV102" s="1">
        <v>2.8</v>
      </c>
      <c r="BW102" s="1">
        <v>4.3</v>
      </c>
      <c r="BX102" s="1">
        <v>4.2</v>
      </c>
      <c r="BY102" s="1">
        <v>3.2</v>
      </c>
      <c r="BZ102" s="1">
        <v>3.6</v>
      </c>
      <c r="CA102" s="1">
        <f t="shared" si="96"/>
        <v>23.6</v>
      </c>
      <c r="CB102" s="1">
        <f t="shared" si="97"/>
        <v>58.4</v>
      </c>
      <c r="CC102" s="1">
        <f t="shared" si="98"/>
        <v>18.100000000000001</v>
      </c>
    </row>
    <row r="103" spans="1:81" x14ac:dyDescent="0.25">
      <c r="A103" s="8" t="s">
        <v>1546</v>
      </c>
      <c r="B103" t="s">
        <v>1547</v>
      </c>
      <c r="C103" s="1" t="s">
        <v>1548</v>
      </c>
      <c r="D103" t="s">
        <v>1513</v>
      </c>
      <c r="E103" s="9" t="s">
        <v>1514</v>
      </c>
      <c r="F103" s="9" t="s">
        <v>542</v>
      </c>
      <c r="G103" s="9" t="s">
        <v>1549</v>
      </c>
      <c r="H103" s="9" t="s">
        <v>1550</v>
      </c>
      <c r="I103" s="1">
        <v>5468596</v>
      </c>
      <c r="J103" s="1" t="s">
        <v>291</v>
      </c>
      <c r="K103" s="33">
        <v>3.2822317105139143</v>
      </c>
      <c r="L103" s="1">
        <v>3220</v>
      </c>
      <c r="M103" s="42">
        <f t="shared" si="69"/>
        <v>981.03981802547071</v>
      </c>
      <c r="N103" s="1">
        <v>1458</v>
      </c>
      <c r="O103" s="22">
        <v>2.13</v>
      </c>
      <c r="P103" s="1">
        <v>3105</v>
      </c>
      <c r="Q103" s="1">
        <v>281</v>
      </c>
      <c r="R103" s="1">
        <v>48</v>
      </c>
      <c r="S103" s="1">
        <v>254</v>
      </c>
      <c r="T103" s="1">
        <v>91</v>
      </c>
      <c r="U103" s="1">
        <v>74</v>
      </c>
      <c r="V103" s="1">
        <v>150</v>
      </c>
      <c r="W103" s="1">
        <v>11</v>
      </c>
      <c r="X103" s="1">
        <v>35</v>
      </c>
      <c r="Y103" s="1">
        <v>66</v>
      </c>
      <c r="Z103" s="1">
        <v>53</v>
      </c>
      <c r="AA103" s="1">
        <v>141</v>
      </c>
      <c r="AB103" s="1">
        <v>135</v>
      </c>
      <c r="AC103" s="1">
        <v>57</v>
      </c>
      <c r="AD103" s="1">
        <v>16</v>
      </c>
      <c r="AE103" s="1">
        <v>12</v>
      </c>
      <c r="AF103" s="1">
        <v>34</v>
      </c>
      <c r="AG103" s="6">
        <f t="shared" si="89"/>
        <v>39.986282578875169</v>
      </c>
      <c r="AH103" s="6">
        <f t="shared" si="90"/>
        <v>11.316872427983538</v>
      </c>
      <c r="AI103" s="6">
        <f t="shared" si="91"/>
        <v>17.969821673525377</v>
      </c>
      <c r="AJ103" s="6">
        <f t="shared" si="92"/>
        <v>3.635116598079561</v>
      </c>
      <c r="AK103" s="6">
        <f t="shared" si="93"/>
        <v>27.09190672153635</v>
      </c>
      <c r="AL103" s="39">
        <v>21346</v>
      </c>
      <c r="AM103" s="39">
        <v>29181</v>
      </c>
      <c r="AN103" s="6">
        <f t="shared" si="94"/>
        <v>64.746227709190677</v>
      </c>
      <c r="AO103" s="1">
        <v>1458</v>
      </c>
      <c r="AP103" s="1">
        <v>39</v>
      </c>
      <c r="AQ103" s="1">
        <v>782</v>
      </c>
      <c r="AR103" s="1">
        <v>676</v>
      </c>
      <c r="AS103" s="1">
        <v>36</v>
      </c>
      <c r="AT103" s="1">
        <v>200</v>
      </c>
      <c r="AU103" s="1">
        <v>299</v>
      </c>
      <c r="AV103" s="1">
        <v>78</v>
      </c>
      <c r="AW103" s="1">
        <v>90</v>
      </c>
      <c r="AX103" s="1">
        <v>147</v>
      </c>
      <c r="AY103" s="1">
        <v>97</v>
      </c>
      <c r="AZ103" s="1">
        <v>15</v>
      </c>
      <c r="BA103" s="1">
        <v>0</v>
      </c>
      <c r="BB103" s="1">
        <v>153</v>
      </c>
      <c r="BC103" s="1">
        <v>41</v>
      </c>
      <c r="BD103" s="1">
        <v>0</v>
      </c>
      <c r="BE103" s="1">
        <v>254</v>
      </c>
      <c r="BF103" s="1">
        <v>0</v>
      </c>
      <c r="BG103" s="1">
        <v>0</v>
      </c>
      <c r="BH103" s="6">
        <f t="shared" si="95"/>
        <v>30.589849108367627</v>
      </c>
      <c r="BI103" s="1">
        <v>4.0999999999999996</v>
      </c>
      <c r="BJ103" s="1">
        <v>6.7</v>
      </c>
      <c r="BK103" s="1">
        <v>3.6</v>
      </c>
      <c r="BL103" s="1">
        <v>11</v>
      </c>
      <c r="BM103" s="1">
        <v>6.1</v>
      </c>
      <c r="BN103" s="1">
        <v>5.6</v>
      </c>
      <c r="BO103" s="1">
        <v>4.9000000000000004</v>
      </c>
      <c r="BP103" s="1">
        <v>4.9000000000000004</v>
      </c>
      <c r="BQ103" s="1">
        <v>7.9</v>
      </c>
      <c r="BR103" s="1">
        <v>6.1</v>
      </c>
      <c r="BS103" s="1">
        <v>5.2</v>
      </c>
      <c r="BT103" s="1">
        <v>3.2</v>
      </c>
      <c r="BU103" s="1">
        <v>9</v>
      </c>
      <c r="BV103" s="1">
        <v>2.6</v>
      </c>
      <c r="BW103" s="1">
        <v>5.9</v>
      </c>
      <c r="BX103" s="1">
        <v>5.0999999999999996</v>
      </c>
      <c r="BY103" s="1">
        <v>3.1</v>
      </c>
      <c r="BZ103" s="1">
        <v>5.0999999999999996</v>
      </c>
      <c r="CA103" s="1">
        <f t="shared" si="96"/>
        <v>14.4</v>
      </c>
      <c r="CB103" s="1">
        <f t="shared" si="97"/>
        <v>63.900000000000006</v>
      </c>
      <c r="CC103" s="1">
        <f t="shared" si="98"/>
        <v>21.799999999999997</v>
      </c>
    </row>
    <row r="104" spans="1:81" s="19" customFormat="1" x14ac:dyDescent="0.25">
      <c r="A104" s="18" t="s">
        <v>38</v>
      </c>
      <c r="B104" s="44" t="s">
        <v>2118</v>
      </c>
      <c r="I104" s="18">
        <v>54035</v>
      </c>
      <c r="J104" s="18" t="s">
        <v>37</v>
      </c>
      <c r="K104" s="35">
        <f>SUM(K101:K103)</f>
        <v>471.25946611350685</v>
      </c>
      <c r="L104" s="18">
        <v>29123</v>
      </c>
      <c r="M104" s="23">
        <f t="shared" si="69"/>
        <v>61.798228139963726</v>
      </c>
      <c r="N104" s="18">
        <v>11149</v>
      </c>
      <c r="O104" s="23">
        <v>2.6</v>
      </c>
      <c r="P104" s="18">
        <v>28947</v>
      </c>
      <c r="Q104" s="18">
        <v>1272</v>
      </c>
      <c r="R104" s="18">
        <v>581</v>
      </c>
      <c r="S104" s="18">
        <v>657</v>
      </c>
      <c r="T104" s="18">
        <v>852</v>
      </c>
      <c r="U104" s="18">
        <v>700</v>
      </c>
      <c r="V104" s="18">
        <v>683</v>
      </c>
      <c r="W104" s="18">
        <v>619</v>
      </c>
      <c r="X104" s="18">
        <v>509</v>
      </c>
      <c r="Y104" s="18">
        <v>611</v>
      </c>
      <c r="Z104" s="18">
        <v>703</v>
      </c>
      <c r="AA104" s="18">
        <v>1189</v>
      </c>
      <c r="AB104" s="18">
        <v>1215</v>
      </c>
      <c r="AC104" s="18">
        <v>765</v>
      </c>
      <c r="AD104" s="18">
        <v>327</v>
      </c>
      <c r="AE104" s="18">
        <v>196</v>
      </c>
      <c r="AF104" s="18">
        <v>270</v>
      </c>
      <c r="AG104" s="20">
        <f t="shared" si="89"/>
        <v>22.513229886088439</v>
      </c>
      <c r="AH104" s="20">
        <f t="shared" si="90"/>
        <v>13.920530989326396</v>
      </c>
      <c r="AI104" s="20">
        <f t="shared" si="91"/>
        <v>21.723921427930755</v>
      </c>
      <c r="AJ104" s="20">
        <f t="shared" si="92"/>
        <v>6.3054982509642112</v>
      </c>
      <c r="AK104" s="20">
        <f t="shared" si="93"/>
        <v>35.536819445690199</v>
      </c>
      <c r="AL104" s="38">
        <v>23246</v>
      </c>
      <c r="AM104" s="38">
        <v>41731</v>
      </c>
      <c r="AN104" s="20">
        <f t="shared" si="94"/>
        <v>52.677370167728043</v>
      </c>
      <c r="AO104" s="18">
        <v>11149</v>
      </c>
      <c r="AP104" s="18">
        <v>2229</v>
      </c>
      <c r="AQ104" s="18">
        <v>8643</v>
      </c>
      <c r="AR104" s="18">
        <v>2506</v>
      </c>
      <c r="AS104" s="18">
        <v>359</v>
      </c>
      <c r="AT104" s="18">
        <v>489</v>
      </c>
      <c r="AU104" s="18">
        <v>1339</v>
      </c>
      <c r="AV104" s="18">
        <v>1052</v>
      </c>
      <c r="AW104" s="18">
        <v>366</v>
      </c>
      <c r="AX104" s="18">
        <v>663</v>
      </c>
      <c r="AY104" s="18">
        <v>1201</v>
      </c>
      <c r="AZ104" s="18">
        <v>316</v>
      </c>
      <c r="BA104" s="18">
        <v>176</v>
      </c>
      <c r="BB104" s="18">
        <v>1613</v>
      </c>
      <c r="BC104" s="18">
        <v>180</v>
      </c>
      <c r="BD104" s="18">
        <v>70</v>
      </c>
      <c r="BE104" s="18">
        <v>2339</v>
      </c>
      <c r="BF104" s="18">
        <v>183</v>
      </c>
      <c r="BG104" s="18">
        <v>99</v>
      </c>
      <c r="BH104" s="20">
        <f t="shared" si="95"/>
        <v>21.051215355637275</v>
      </c>
      <c r="BI104" s="18">
        <v>5.7</v>
      </c>
      <c r="BJ104" s="18">
        <v>6.8</v>
      </c>
      <c r="BK104" s="18">
        <v>5.6</v>
      </c>
      <c r="BL104" s="18">
        <v>6.2</v>
      </c>
      <c r="BM104" s="18">
        <v>5.3</v>
      </c>
      <c r="BN104" s="18">
        <v>5.2</v>
      </c>
      <c r="BO104" s="18">
        <v>5.8</v>
      </c>
      <c r="BP104" s="18">
        <v>5.5</v>
      </c>
      <c r="BQ104" s="18">
        <v>6.6</v>
      </c>
      <c r="BR104" s="18">
        <v>6.4</v>
      </c>
      <c r="BS104" s="18">
        <v>7.5</v>
      </c>
      <c r="BT104" s="18">
        <v>6.6</v>
      </c>
      <c r="BU104" s="18">
        <v>7.9</v>
      </c>
      <c r="BV104" s="18">
        <v>4.7</v>
      </c>
      <c r="BW104" s="18">
        <v>5.7</v>
      </c>
      <c r="BX104" s="18">
        <v>3.6</v>
      </c>
      <c r="BY104" s="18">
        <v>2.1</v>
      </c>
      <c r="BZ104" s="18">
        <v>2.9</v>
      </c>
      <c r="CA104" s="18">
        <f t="shared" si="96"/>
        <v>18.100000000000001</v>
      </c>
      <c r="CB104" s="18">
        <f t="shared" si="97"/>
        <v>63</v>
      </c>
      <c r="CC104" s="18">
        <f t="shared" si="98"/>
        <v>19</v>
      </c>
    </row>
    <row r="105" spans="1:81" s="26" customFormat="1" x14ac:dyDescent="0.25">
      <c r="A105" s="25" t="s">
        <v>1902</v>
      </c>
      <c r="B105" s="26" t="s">
        <v>1903</v>
      </c>
      <c r="C105" s="27" t="s">
        <v>1904</v>
      </c>
      <c r="D105" s="26" t="s">
        <v>707</v>
      </c>
      <c r="E105" s="28" t="s">
        <v>708</v>
      </c>
      <c r="F105" s="28" t="s">
        <v>542</v>
      </c>
      <c r="G105" s="28" t="s">
        <v>1905</v>
      </c>
      <c r="H105" s="28" t="s">
        <v>1906</v>
      </c>
      <c r="I105" s="27" t="s">
        <v>2111</v>
      </c>
      <c r="J105" s="27" t="s">
        <v>2111</v>
      </c>
      <c r="K105" s="34">
        <v>196.43136917970148</v>
      </c>
      <c r="L105" s="27">
        <f>L111-L110-L109-L108-L107-L106</f>
        <v>41907</v>
      </c>
      <c r="M105" s="29">
        <f t="shared" si="69"/>
        <v>213.34168862643412</v>
      </c>
      <c r="N105" s="27">
        <f t="shared" ref="N105:AF105" si="105">N111-N110-N109-N108-N107-N106</f>
        <v>15700</v>
      </c>
      <c r="O105" s="29">
        <f>P105/N105</f>
        <v>2.6456687898089171</v>
      </c>
      <c r="P105" s="27">
        <f t="shared" si="105"/>
        <v>41537</v>
      </c>
      <c r="Q105" s="27">
        <f t="shared" si="105"/>
        <v>757</v>
      </c>
      <c r="R105" s="27">
        <f t="shared" si="105"/>
        <v>325</v>
      </c>
      <c r="S105" s="27">
        <f t="shared" si="105"/>
        <v>421</v>
      </c>
      <c r="T105" s="27">
        <f t="shared" si="105"/>
        <v>491</v>
      </c>
      <c r="U105" s="27">
        <f t="shared" si="105"/>
        <v>453</v>
      </c>
      <c r="V105" s="27">
        <f t="shared" si="105"/>
        <v>520</v>
      </c>
      <c r="W105" s="27">
        <f t="shared" si="105"/>
        <v>535</v>
      </c>
      <c r="X105" s="27">
        <f t="shared" si="105"/>
        <v>555</v>
      </c>
      <c r="Y105" s="27">
        <f t="shared" si="105"/>
        <v>504</v>
      </c>
      <c r="Z105" s="27">
        <f t="shared" si="105"/>
        <v>1454</v>
      </c>
      <c r="AA105" s="27">
        <f t="shared" si="105"/>
        <v>1569</v>
      </c>
      <c r="AB105" s="27">
        <f t="shared" si="105"/>
        <v>2098</v>
      </c>
      <c r="AC105" s="27">
        <f t="shared" si="105"/>
        <v>2074</v>
      </c>
      <c r="AD105" s="27">
        <f t="shared" si="105"/>
        <v>1486</v>
      </c>
      <c r="AE105" s="27">
        <f t="shared" si="105"/>
        <v>1255</v>
      </c>
      <c r="AF105" s="27">
        <f t="shared" si="105"/>
        <v>1203</v>
      </c>
      <c r="AG105" s="30">
        <f t="shared" si="89"/>
        <v>9.5732484076433124</v>
      </c>
      <c r="AH105" s="30">
        <f t="shared" si="90"/>
        <v>6.0127388535031852</v>
      </c>
      <c r="AI105" s="30">
        <f t="shared" si="91"/>
        <v>13.464968152866241</v>
      </c>
      <c r="AJ105" s="30">
        <f t="shared" si="92"/>
        <v>9.2611464968152859</v>
      </c>
      <c r="AK105" s="30">
        <f t="shared" si="93"/>
        <v>61.687898089171981</v>
      </c>
      <c r="AL105" s="40">
        <v>33241</v>
      </c>
      <c r="AM105" s="40">
        <v>72526</v>
      </c>
      <c r="AN105" s="30">
        <f t="shared" si="94"/>
        <v>25.840764331210192</v>
      </c>
      <c r="AO105" s="27">
        <f>AO111-AO110-AO109-AO108-AO107-AO106</f>
        <v>15700</v>
      </c>
      <c r="AP105" s="27">
        <f t="shared" ref="AP105:BG105" si="106">AP111-AP110-AP109-AP108-AP107-AP106</f>
        <v>1478</v>
      </c>
      <c r="AQ105" s="27">
        <f t="shared" si="106"/>
        <v>12477</v>
      </c>
      <c r="AR105" s="27">
        <f t="shared" si="106"/>
        <v>3223</v>
      </c>
      <c r="AS105" s="27">
        <f t="shared" si="106"/>
        <v>75</v>
      </c>
      <c r="AT105" s="27">
        <f t="shared" si="106"/>
        <v>143</v>
      </c>
      <c r="AU105" s="27">
        <f t="shared" si="106"/>
        <v>1025</v>
      </c>
      <c r="AV105" s="27">
        <f t="shared" si="106"/>
        <v>500</v>
      </c>
      <c r="AW105" s="27">
        <f t="shared" si="106"/>
        <v>253</v>
      </c>
      <c r="AX105" s="27">
        <f t="shared" si="106"/>
        <v>664</v>
      </c>
      <c r="AY105" s="27">
        <f t="shared" si="106"/>
        <v>560</v>
      </c>
      <c r="AZ105" s="27">
        <f t="shared" si="106"/>
        <v>477</v>
      </c>
      <c r="BA105" s="27">
        <f t="shared" si="106"/>
        <v>525</v>
      </c>
      <c r="BB105" s="27">
        <f t="shared" si="106"/>
        <v>1276</v>
      </c>
      <c r="BC105" s="27">
        <f t="shared" si="106"/>
        <v>854</v>
      </c>
      <c r="BD105" s="27">
        <f t="shared" si="106"/>
        <v>847</v>
      </c>
      <c r="BE105" s="27">
        <f t="shared" si="106"/>
        <v>6038</v>
      </c>
      <c r="BF105" s="27">
        <f t="shared" si="106"/>
        <v>1577</v>
      </c>
      <c r="BG105" s="27">
        <f t="shared" si="106"/>
        <v>448</v>
      </c>
      <c r="BH105" s="30">
        <f t="shared" si="95"/>
        <v>22.35031847133758</v>
      </c>
      <c r="BI105" s="27">
        <v>5.6</v>
      </c>
      <c r="BJ105" s="27">
        <v>6.6</v>
      </c>
      <c r="BK105" s="27">
        <v>6.6</v>
      </c>
      <c r="BL105" s="27">
        <v>6.9</v>
      </c>
      <c r="BM105" s="27">
        <v>5.8</v>
      </c>
      <c r="BN105" s="27">
        <v>5.4</v>
      </c>
      <c r="BO105" s="27">
        <v>6</v>
      </c>
      <c r="BP105" s="27">
        <v>6.7</v>
      </c>
      <c r="BQ105" s="27">
        <v>6.5</v>
      </c>
      <c r="BR105" s="27">
        <v>7.6</v>
      </c>
      <c r="BS105" s="27">
        <v>8</v>
      </c>
      <c r="BT105" s="27">
        <v>6.9</v>
      </c>
      <c r="BU105" s="27">
        <v>6.8</v>
      </c>
      <c r="BV105" s="27">
        <v>5.3</v>
      </c>
      <c r="BW105" s="27">
        <v>3.9</v>
      </c>
      <c r="BX105" s="27">
        <v>2.7</v>
      </c>
      <c r="BY105" s="27">
        <v>1.5</v>
      </c>
      <c r="BZ105" s="27">
        <v>1.2</v>
      </c>
      <c r="CA105" s="27">
        <f t="shared" si="96"/>
        <v>18.799999999999997</v>
      </c>
      <c r="CB105" s="27">
        <f t="shared" si="97"/>
        <v>66.599999999999994</v>
      </c>
      <c r="CC105" s="27">
        <f t="shared" si="98"/>
        <v>14.599999999999998</v>
      </c>
    </row>
    <row r="106" spans="1:81" x14ac:dyDescent="0.25">
      <c r="A106" s="8" t="s">
        <v>704</v>
      </c>
      <c r="B106" t="s">
        <v>705</v>
      </c>
      <c r="C106" s="1" t="s">
        <v>706</v>
      </c>
      <c r="D106" t="s">
        <v>707</v>
      </c>
      <c r="E106" s="9" t="s">
        <v>708</v>
      </c>
      <c r="F106" s="9" t="s">
        <v>542</v>
      </c>
      <c r="G106" s="9" t="s">
        <v>709</v>
      </c>
      <c r="H106" s="9" t="s">
        <v>710</v>
      </c>
      <c r="I106" s="1">
        <v>5408932</v>
      </c>
      <c r="J106" s="1" t="s">
        <v>137</v>
      </c>
      <c r="K106" s="33">
        <v>0.43364688009156149</v>
      </c>
      <c r="L106" s="1">
        <v>1246</v>
      </c>
      <c r="M106" s="42">
        <f t="shared" si="69"/>
        <v>2873.305579269741</v>
      </c>
      <c r="N106" s="1">
        <v>526</v>
      </c>
      <c r="O106" s="22">
        <v>2.37</v>
      </c>
      <c r="P106" s="1">
        <v>1246</v>
      </c>
      <c r="Q106" s="1">
        <v>23</v>
      </c>
      <c r="R106" s="1">
        <v>13</v>
      </c>
      <c r="S106" s="1">
        <v>30</v>
      </c>
      <c r="T106" s="1">
        <v>10</v>
      </c>
      <c r="U106" s="1">
        <v>28</v>
      </c>
      <c r="V106" s="1">
        <v>9</v>
      </c>
      <c r="W106" s="1">
        <v>40</v>
      </c>
      <c r="X106" s="1">
        <v>21</v>
      </c>
      <c r="Y106" s="1">
        <v>49</v>
      </c>
      <c r="Z106" s="1">
        <v>42</v>
      </c>
      <c r="AA106" s="1">
        <v>58</v>
      </c>
      <c r="AB106" s="1">
        <v>38</v>
      </c>
      <c r="AC106" s="1">
        <v>60</v>
      </c>
      <c r="AD106" s="1">
        <v>53</v>
      </c>
      <c r="AE106" s="1">
        <v>33</v>
      </c>
      <c r="AF106" s="1">
        <v>19</v>
      </c>
      <c r="AG106" s="6">
        <f t="shared" si="89"/>
        <v>12.547528517110266</v>
      </c>
      <c r="AH106" s="6">
        <f t="shared" si="90"/>
        <v>7.2243346007604554</v>
      </c>
      <c r="AI106" s="6">
        <f t="shared" si="91"/>
        <v>22.623574144486692</v>
      </c>
      <c r="AJ106" s="6">
        <f t="shared" si="92"/>
        <v>7.9847908745247151</v>
      </c>
      <c r="AK106" s="6">
        <f t="shared" si="93"/>
        <v>49.619771863117876</v>
      </c>
      <c r="AL106" s="39">
        <v>33264</v>
      </c>
      <c r="AM106" s="39">
        <v>59722</v>
      </c>
      <c r="AN106" s="6">
        <f t="shared" si="94"/>
        <v>33.079847908745244</v>
      </c>
      <c r="AO106" s="1">
        <v>526</v>
      </c>
      <c r="AP106" s="1">
        <v>94</v>
      </c>
      <c r="AQ106" s="1">
        <v>400</v>
      </c>
      <c r="AR106" s="1">
        <v>126</v>
      </c>
      <c r="AS106" s="1">
        <v>13</v>
      </c>
      <c r="AT106" s="1">
        <v>21</v>
      </c>
      <c r="AU106" s="1">
        <v>29</v>
      </c>
      <c r="AV106" s="1">
        <v>15</v>
      </c>
      <c r="AW106" s="1">
        <v>7</v>
      </c>
      <c r="AX106" s="1">
        <v>20</v>
      </c>
      <c r="AY106" s="1">
        <v>57</v>
      </c>
      <c r="AZ106" s="1">
        <v>12</v>
      </c>
      <c r="BA106" s="1">
        <v>37</v>
      </c>
      <c r="BB106" s="1">
        <v>58</v>
      </c>
      <c r="BC106" s="1">
        <v>25</v>
      </c>
      <c r="BD106" s="1">
        <v>17</v>
      </c>
      <c r="BE106" s="1">
        <v>187</v>
      </c>
      <c r="BF106" s="1">
        <v>10</v>
      </c>
      <c r="BG106" s="1">
        <v>0</v>
      </c>
      <c r="BH106" s="6">
        <f t="shared" si="95"/>
        <v>19.581749049429657</v>
      </c>
      <c r="BI106" s="1">
        <v>8.5</v>
      </c>
      <c r="BJ106" s="1">
        <v>4.9000000000000004</v>
      </c>
      <c r="BK106" s="1">
        <v>4.7</v>
      </c>
      <c r="BL106" s="1">
        <v>4.4000000000000004</v>
      </c>
      <c r="BM106" s="1">
        <v>4</v>
      </c>
      <c r="BN106" s="1">
        <v>9.6</v>
      </c>
      <c r="BO106" s="1">
        <v>6.3</v>
      </c>
      <c r="BP106" s="1">
        <v>6.5</v>
      </c>
      <c r="BQ106" s="1">
        <v>7.4</v>
      </c>
      <c r="BR106" s="1">
        <v>6.3</v>
      </c>
      <c r="BS106" s="1">
        <v>9.1</v>
      </c>
      <c r="BT106" s="1">
        <v>5</v>
      </c>
      <c r="BU106" s="1">
        <v>4.5999999999999996</v>
      </c>
      <c r="BV106" s="1">
        <v>6</v>
      </c>
      <c r="BW106" s="1">
        <v>5.9</v>
      </c>
      <c r="BX106" s="1">
        <v>2.4</v>
      </c>
      <c r="BY106" s="1">
        <v>3</v>
      </c>
      <c r="BZ106" s="1">
        <v>1.4</v>
      </c>
      <c r="CA106" s="1">
        <f t="shared" si="96"/>
        <v>18.100000000000001</v>
      </c>
      <c r="CB106" s="1">
        <f t="shared" si="97"/>
        <v>63.2</v>
      </c>
      <c r="CC106" s="1">
        <f t="shared" si="98"/>
        <v>18.7</v>
      </c>
    </row>
    <row r="107" spans="1:81" s="19" customFormat="1" x14ac:dyDescent="0.25">
      <c r="A107" s="8" t="s">
        <v>808</v>
      </c>
      <c r="B107" t="s">
        <v>809</v>
      </c>
      <c r="C107" s="1" t="s">
        <v>810</v>
      </c>
      <c r="D107" t="s">
        <v>707</v>
      </c>
      <c r="E107" s="9" t="s">
        <v>708</v>
      </c>
      <c r="F107" s="9" t="s">
        <v>542</v>
      </c>
      <c r="G107" s="9" t="s">
        <v>811</v>
      </c>
      <c r="H107" s="9" t="s">
        <v>812</v>
      </c>
      <c r="I107" s="1">
        <v>5414610</v>
      </c>
      <c r="J107" s="1" t="s">
        <v>155</v>
      </c>
      <c r="K107" s="33">
        <v>5.849104431974772</v>
      </c>
      <c r="L107" s="1">
        <v>5766</v>
      </c>
      <c r="M107" s="42">
        <f t="shared" si="69"/>
        <v>985.79193910088657</v>
      </c>
      <c r="N107" s="1">
        <v>2279</v>
      </c>
      <c r="O107" s="22">
        <v>2.4900000000000002</v>
      </c>
      <c r="P107" s="1">
        <v>5673</v>
      </c>
      <c r="Q107" s="1">
        <v>212</v>
      </c>
      <c r="R107" s="1">
        <v>60</v>
      </c>
      <c r="S107" s="1">
        <v>104</v>
      </c>
      <c r="T107" s="1">
        <v>226</v>
      </c>
      <c r="U107" s="1">
        <v>62</v>
      </c>
      <c r="V107" s="1">
        <v>57</v>
      </c>
      <c r="W107" s="1">
        <v>118</v>
      </c>
      <c r="X107" s="1">
        <v>49</v>
      </c>
      <c r="Y107" s="1">
        <v>4</v>
      </c>
      <c r="Z107" s="1">
        <v>173</v>
      </c>
      <c r="AA107" s="1">
        <v>135</v>
      </c>
      <c r="AB107" s="1">
        <v>378</v>
      </c>
      <c r="AC107" s="1">
        <v>303</v>
      </c>
      <c r="AD107" s="1">
        <v>148</v>
      </c>
      <c r="AE107" s="1">
        <v>126</v>
      </c>
      <c r="AF107" s="1">
        <v>124</v>
      </c>
      <c r="AG107" s="6">
        <f t="shared" si="89"/>
        <v>16.498464238701185</v>
      </c>
      <c r="AH107" s="6">
        <f t="shared" si="90"/>
        <v>12.637121544537077</v>
      </c>
      <c r="AI107" s="6">
        <f t="shared" si="91"/>
        <v>10.004387889425187</v>
      </c>
      <c r="AJ107" s="6">
        <f t="shared" si="92"/>
        <v>7.5910487055726197</v>
      </c>
      <c r="AK107" s="6">
        <f t="shared" si="93"/>
        <v>53.268977621763938</v>
      </c>
      <c r="AL107" s="39">
        <v>30604</v>
      </c>
      <c r="AM107" s="39">
        <v>70708</v>
      </c>
      <c r="AN107" s="6">
        <f t="shared" si="94"/>
        <v>38.964458095655992</v>
      </c>
      <c r="AO107" s="1">
        <v>2279</v>
      </c>
      <c r="AP107" s="1">
        <v>142</v>
      </c>
      <c r="AQ107" s="1">
        <v>1296</v>
      </c>
      <c r="AR107" s="1">
        <v>983</v>
      </c>
      <c r="AS107" s="1">
        <v>9</v>
      </c>
      <c r="AT107" s="1">
        <v>42</v>
      </c>
      <c r="AU107" s="1">
        <v>249</v>
      </c>
      <c r="AV107" s="1">
        <v>147</v>
      </c>
      <c r="AW107" s="1">
        <v>60</v>
      </c>
      <c r="AX107" s="1">
        <v>138</v>
      </c>
      <c r="AY107" s="1">
        <v>19</v>
      </c>
      <c r="AZ107" s="1">
        <v>17</v>
      </c>
      <c r="BA107" s="1">
        <v>113</v>
      </c>
      <c r="BB107" s="1">
        <v>120</v>
      </c>
      <c r="BC107" s="1">
        <v>58</v>
      </c>
      <c r="BD107" s="1">
        <v>117</v>
      </c>
      <c r="BE107" s="1">
        <v>646</v>
      </c>
      <c r="BF107" s="1">
        <v>360</v>
      </c>
      <c r="BG107" s="1">
        <v>62</v>
      </c>
      <c r="BH107" s="6">
        <f t="shared" si="95"/>
        <v>29.793769197016235</v>
      </c>
      <c r="BI107" s="1">
        <v>5.7</v>
      </c>
      <c r="BJ107" s="1">
        <v>10.199999999999999</v>
      </c>
      <c r="BK107" s="1">
        <v>8.5</v>
      </c>
      <c r="BL107" s="1">
        <v>5.6</v>
      </c>
      <c r="BM107" s="1">
        <v>4.5999999999999996</v>
      </c>
      <c r="BN107" s="1">
        <v>3</v>
      </c>
      <c r="BO107" s="1">
        <v>7.6</v>
      </c>
      <c r="BP107" s="1">
        <v>8.6999999999999993</v>
      </c>
      <c r="BQ107" s="1">
        <v>7.9</v>
      </c>
      <c r="BR107" s="1">
        <v>6.6</v>
      </c>
      <c r="BS107" s="1">
        <v>7.1</v>
      </c>
      <c r="BT107" s="1">
        <v>5.6</v>
      </c>
      <c r="BU107" s="1">
        <v>5.5</v>
      </c>
      <c r="BV107" s="1">
        <v>3.6</v>
      </c>
      <c r="BW107" s="1">
        <v>4.3</v>
      </c>
      <c r="BX107" s="1">
        <v>3.5</v>
      </c>
      <c r="BY107" s="1">
        <v>0.8</v>
      </c>
      <c r="BZ107" s="1">
        <v>1.3</v>
      </c>
      <c r="CA107" s="1">
        <f t="shared" si="96"/>
        <v>24.4</v>
      </c>
      <c r="CB107" s="1">
        <f t="shared" si="97"/>
        <v>62.2</v>
      </c>
      <c r="CC107" s="1">
        <f t="shared" si="98"/>
        <v>13.500000000000002</v>
      </c>
    </row>
    <row r="108" spans="1:81" x14ac:dyDescent="0.25">
      <c r="A108" s="8" t="s">
        <v>1065</v>
      </c>
      <c r="B108" t="s">
        <v>1066</v>
      </c>
      <c r="C108" s="1" t="s">
        <v>1067</v>
      </c>
      <c r="D108" t="s">
        <v>707</v>
      </c>
      <c r="E108" s="9" t="s">
        <v>708</v>
      </c>
      <c r="F108" s="9" t="s">
        <v>542</v>
      </c>
      <c r="G108" s="9" t="s">
        <v>1068</v>
      </c>
      <c r="H108" s="9" t="s">
        <v>1069</v>
      </c>
      <c r="I108" s="1">
        <v>5435284</v>
      </c>
      <c r="J108" s="1" t="s">
        <v>201</v>
      </c>
      <c r="K108" s="33">
        <v>0.62393899224125271</v>
      </c>
      <c r="L108" s="1">
        <v>236</v>
      </c>
      <c r="M108" s="42">
        <f t="shared" si="69"/>
        <v>378.24210849888362</v>
      </c>
      <c r="N108" s="1">
        <v>113</v>
      </c>
      <c r="O108" s="22">
        <v>2.09</v>
      </c>
      <c r="P108" s="1">
        <v>236</v>
      </c>
      <c r="Q108" s="1">
        <v>4</v>
      </c>
      <c r="R108" s="1">
        <v>2</v>
      </c>
      <c r="S108" s="1">
        <v>7</v>
      </c>
      <c r="T108" s="1">
        <v>0</v>
      </c>
      <c r="U108" s="1">
        <v>4</v>
      </c>
      <c r="V108" s="1">
        <v>3</v>
      </c>
      <c r="W108" s="1">
        <v>0</v>
      </c>
      <c r="X108" s="1">
        <v>2</v>
      </c>
      <c r="Y108" s="1">
        <v>6</v>
      </c>
      <c r="Z108" s="1">
        <v>10</v>
      </c>
      <c r="AA108" s="1">
        <v>16</v>
      </c>
      <c r="AB108" s="1">
        <v>7</v>
      </c>
      <c r="AC108" s="1">
        <v>16</v>
      </c>
      <c r="AD108" s="1">
        <v>10</v>
      </c>
      <c r="AE108" s="1">
        <v>13</v>
      </c>
      <c r="AF108" s="1">
        <v>13</v>
      </c>
      <c r="AG108" s="6">
        <f t="shared" si="89"/>
        <v>11.504424778761061</v>
      </c>
      <c r="AH108" s="6">
        <f t="shared" si="90"/>
        <v>3.5398230088495577</v>
      </c>
      <c r="AI108" s="6">
        <f t="shared" si="91"/>
        <v>9.7345132743362832</v>
      </c>
      <c r="AJ108" s="6">
        <f t="shared" si="92"/>
        <v>8.8495575221238933</v>
      </c>
      <c r="AK108" s="6">
        <f t="shared" si="93"/>
        <v>66.371681415929203</v>
      </c>
      <c r="AL108" s="39">
        <v>49642</v>
      </c>
      <c r="AM108" s="39">
        <v>88393</v>
      </c>
      <c r="AN108" s="6">
        <f t="shared" si="94"/>
        <v>19.469026548672566</v>
      </c>
      <c r="AO108" s="1">
        <v>113</v>
      </c>
      <c r="AP108" s="1">
        <v>52</v>
      </c>
      <c r="AQ108" s="1">
        <v>92</v>
      </c>
      <c r="AR108" s="1">
        <v>21</v>
      </c>
      <c r="AS108" s="1">
        <v>0</v>
      </c>
      <c r="AT108" s="1">
        <v>4</v>
      </c>
      <c r="AU108" s="1">
        <v>9</v>
      </c>
      <c r="AV108" s="1">
        <v>0</v>
      </c>
      <c r="AW108" s="1">
        <v>4</v>
      </c>
      <c r="AX108" s="1">
        <v>3</v>
      </c>
      <c r="AY108" s="1">
        <v>8</v>
      </c>
      <c r="AZ108" s="1">
        <v>0</v>
      </c>
      <c r="BA108" s="1">
        <v>0</v>
      </c>
      <c r="BB108" s="1">
        <v>5</v>
      </c>
      <c r="BC108" s="1">
        <v>16</v>
      </c>
      <c r="BD108" s="1">
        <v>5</v>
      </c>
      <c r="BE108" s="1">
        <v>41</v>
      </c>
      <c r="BF108" s="1">
        <v>10</v>
      </c>
      <c r="BG108" s="1">
        <v>8</v>
      </c>
      <c r="BH108" s="6">
        <f t="shared" si="95"/>
        <v>22.123893805309734</v>
      </c>
      <c r="BI108" s="1">
        <v>4.2</v>
      </c>
      <c r="BJ108" s="1">
        <v>5.0999999999999996</v>
      </c>
      <c r="BK108" s="1">
        <v>3.8</v>
      </c>
      <c r="BL108" s="1">
        <v>5.9</v>
      </c>
      <c r="BM108" s="1">
        <v>7.2</v>
      </c>
      <c r="BN108" s="1">
        <v>0.4</v>
      </c>
      <c r="BO108" s="1">
        <v>3.8</v>
      </c>
      <c r="BP108" s="1">
        <v>1.7</v>
      </c>
      <c r="BQ108" s="1">
        <v>3.8</v>
      </c>
      <c r="BR108" s="1">
        <v>5.5</v>
      </c>
      <c r="BS108" s="1">
        <v>16.5</v>
      </c>
      <c r="BT108" s="1">
        <v>11.9</v>
      </c>
      <c r="BU108" s="1">
        <v>5.0999999999999996</v>
      </c>
      <c r="BV108" s="1">
        <v>5.9</v>
      </c>
      <c r="BW108" s="1">
        <v>10.6</v>
      </c>
      <c r="BX108" s="1">
        <v>1.3</v>
      </c>
      <c r="BY108" s="1">
        <v>2.5</v>
      </c>
      <c r="BZ108" s="1">
        <v>4.7</v>
      </c>
      <c r="CA108" s="1">
        <f t="shared" si="96"/>
        <v>13.100000000000001</v>
      </c>
      <c r="CB108" s="1">
        <f t="shared" si="97"/>
        <v>61.8</v>
      </c>
      <c r="CC108" s="1">
        <f t="shared" si="98"/>
        <v>25</v>
      </c>
    </row>
    <row r="109" spans="1:81" x14ac:dyDescent="0.25">
      <c r="A109" s="8" t="s">
        <v>1505</v>
      </c>
      <c r="B109" t="s">
        <v>1506</v>
      </c>
      <c r="C109" s="1" t="s">
        <v>1507</v>
      </c>
      <c r="D109" t="s">
        <v>707</v>
      </c>
      <c r="E109" s="9" t="s">
        <v>708</v>
      </c>
      <c r="F109" s="9" t="s">
        <v>542</v>
      </c>
      <c r="G109" s="9" t="s">
        <v>1508</v>
      </c>
      <c r="H109" s="9" t="s">
        <v>1509</v>
      </c>
      <c r="I109" s="1">
        <v>5466988</v>
      </c>
      <c r="J109" s="1" t="s">
        <v>284</v>
      </c>
      <c r="K109" s="33">
        <v>8.1002244999977293</v>
      </c>
      <c r="L109" s="1">
        <v>4945</v>
      </c>
      <c r="M109" s="42">
        <f t="shared" si="69"/>
        <v>610.47690715255931</v>
      </c>
      <c r="N109" s="1">
        <v>1859</v>
      </c>
      <c r="O109" s="22">
        <v>2.66</v>
      </c>
      <c r="P109" s="1">
        <v>4945</v>
      </c>
      <c r="Q109" s="1">
        <v>169</v>
      </c>
      <c r="R109" s="1">
        <v>95</v>
      </c>
      <c r="S109" s="1">
        <v>111</v>
      </c>
      <c r="T109" s="1">
        <v>218</v>
      </c>
      <c r="U109" s="1">
        <v>87</v>
      </c>
      <c r="V109" s="1">
        <v>115</v>
      </c>
      <c r="W109" s="1">
        <v>43</v>
      </c>
      <c r="X109" s="1">
        <v>99</v>
      </c>
      <c r="Y109" s="1">
        <v>37</v>
      </c>
      <c r="Z109" s="1">
        <v>194</v>
      </c>
      <c r="AA109" s="1">
        <v>142</v>
      </c>
      <c r="AB109" s="1">
        <v>185</v>
      </c>
      <c r="AC109" s="1">
        <v>185</v>
      </c>
      <c r="AD109" s="1">
        <v>51</v>
      </c>
      <c r="AE109" s="1">
        <v>103</v>
      </c>
      <c r="AF109" s="1">
        <v>25</v>
      </c>
      <c r="AG109" s="6">
        <f t="shared" si="89"/>
        <v>20.172135556750941</v>
      </c>
      <c r="AH109" s="6">
        <f t="shared" si="90"/>
        <v>16.4066702528241</v>
      </c>
      <c r="AI109" s="6">
        <f t="shared" si="91"/>
        <v>15.814954276492738</v>
      </c>
      <c r="AJ109" s="6">
        <f t="shared" si="92"/>
        <v>10.435718128025821</v>
      </c>
      <c r="AK109" s="6">
        <f t="shared" si="93"/>
        <v>37.170521785906402</v>
      </c>
      <c r="AL109" s="39">
        <v>22008</v>
      </c>
      <c r="AM109" s="39">
        <v>44769</v>
      </c>
      <c r="AN109" s="6">
        <f t="shared" si="94"/>
        <v>50.403442711135014</v>
      </c>
      <c r="AO109" s="1">
        <v>1859</v>
      </c>
      <c r="AP109" s="1">
        <v>163</v>
      </c>
      <c r="AQ109" s="1">
        <v>1024</v>
      </c>
      <c r="AR109" s="1">
        <v>835</v>
      </c>
      <c r="AS109" s="1">
        <v>0</v>
      </c>
      <c r="AT109" s="1">
        <v>7</v>
      </c>
      <c r="AU109" s="1">
        <v>319</v>
      </c>
      <c r="AV109" s="1">
        <v>95</v>
      </c>
      <c r="AW109" s="1">
        <v>59</v>
      </c>
      <c r="AX109" s="1">
        <v>266</v>
      </c>
      <c r="AY109" s="1">
        <v>15</v>
      </c>
      <c r="AZ109" s="1">
        <v>26</v>
      </c>
      <c r="BA109" s="1">
        <v>138</v>
      </c>
      <c r="BB109" s="1">
        <v>120</v>
      </c>
      <c r="BC109" s="1">
        <v>128</v>
      </c>
      <c r="BD109" s="1">
        <v>88</v>
      </c>
      <c r="BE109" s="1">
        <v>431</v>
      </c>
      <c r="BF109" s="1">
        <v>105</v>
      </c>
      <c r="BG109" s="1">
        <v>13</v>
      </c>
      <c r="BH109" s="6">
        <f t="shared" si="95"/>
        <v>44.324905863367405</v>
      </c>
      <c r="BI109" s="1">
        <v>8.4</v>
      </c>
      <c r="BJ109" s="1">
        <v>8.4</v>
      </c>
      <c r="BK109" s="1">
        <v>5.7</v>
      </c>
      <c r="BL109" s="1">
        <v>6.6</v>
      </c>
      <c r="BM109" s="1">
        <v>3.2</v>
      </c>
      <c r="BN109" s="1">
        <v>11.1</v>
      </c>
      <c r="BO109" s="1">
        <v>9</v>
      </c>
      <c r="BP109" s="1">
        <v>9.1</v>
      </c>
      <c r="BQ109" s="1">
        <v>6.4</v>
      </c>
      <c r="BR109" s="1">
        <v>5.9</v>
      </c>
      <c r="BS109" s="1">
        <v>4.5999999999999996</v>
      </c>
      <c r="BT109" s="1">
        <v>6.2</v>
      </c>
      <c r="BU109" s="1">
        <v>5.7</v>
      </c>
      <c r="BV109" s="1">
        <v>3.6</v>
      </c>
      <c r="BW109" s="1">
        <v>2.6</v>
      </c>
      <c r="BX109" s="1">
        <v>2.2000000000000002</v>
      </c>
      <c r="BY109" s="1">
        <v>0.6</v>
      </c>
      <c r="BZ109" s="1">
        <v>0.8</v>
      </c>
      <c r="CA109" s="1">
        <f t="shared" si="96"/>
        <v>22.5</v>
      </c>
      <c r="CB109" s="1">
        <f t="shared" si="97"/>
        <v>67.8</v>
      </c>
      <c r="CC109" s="1">
        <f t="shared" si="98"/>
        <v>9.8000000000000007</v>
      </c>
    </row>
    <row r="110" spans="1:81" x14ac:dyDescent="0.25">
      <c r="A110" s="8" t="s">
        <v>1596</v>
      </c>
      <c r="B110" t="s">
        <v>1597</v>
      </c>
      <c r="C110" s="1" t="s">
        <v>1598</v>
      </c>
      <c r="D110" t="s">
        <v>707</v>
      </c>
      <c r="E110" s="9" t="s">
        <v>708</v>
      </c>
      <c r="F110" s="9" t="s">
        <v>542</v>
      </c>
      <c r="G110" s="9" t="s">
        <v>1599</v>
      </c>
      <c r="H110" s="9" t="s">
        <v>1600</v>
      </c>
      <c r="I110" s="1">
        <v>5473468</v>
      </c>
      <c r="J110" s="1" t="s">
        <v>301</v>
      </c>
      <c r="K110" s="33">
        <v>0.37474011271226443</v>
      </c>
      <c r="L110" s="1">
        <v>1573</v>
      </c>
      <c r="M110" s="42">
        <f t="shared" si="69"/>
        <v>4197.5757241867295</v>
      </c>
      <c r="N110" s="1">
        <v>331</v>
      </c>
      <c r="O110" s="22">
        <v>1.7</v>
      </c>
      <c r="P110" s="1">
        <v>563</v>
      </c>
      <c r="Q110" s="1">
        <v>27</v>
      </c>
      <c r="R110" s="1">
        <v>30</v>
      </c>
      <c r="S110" s="1">
        <v>49</v>
      </c>
      <c r="T110" s="1">
        <v>6</v>
      </c>
      <c r="U110" s="1">
        <v>0</v>
      </c>
      <c r="V110" s="1">
        <v>34</v>
      </c>
      <c r="W110" s="1">
        <v>18</v>
      </c>
      <c r="X110" s="1">
        <v>38</v>
      </c>
      <c r="Y110" s="1">
        <v>0</v>
      </c>
      <c r="Z110" s="1">
        <v>11</v>
      </c>
      <c r="AA110" s="1">
        <v>10</v>
      </c>
      <c r="AB110" s="1">
        <v>28</v>
      </c>
      <c r="AC110" s="1">
        <v>26</v>
      </c>
      <c r="AD110" s="1">
        <v>14</v>
      </c>
      <c r="AE110" s="1">
        <v>8</v>
      </c>
      <c r="AF110" s="1">
        <v>32</v>
      </c>
      <c r="AG110" s="6">
        <f t="shared" si="89"/>
        <v>32.024169184290031</v>
      </c>
      <c r="AH110" s="6">
        <f t="shared" si="90"/>
        <v>1.8126888217522661</v>
      </c>
      <c r="AI110" s="6">
        <f t="shared" si="91"/>
        <v>27.19033232628399</v>
      </c>
      <c r="AJ110" s="6">
        <f t="shared" si="92"/>
        <v>3.3232628398791544</v>
      </c>
      <c r="AK110" s="6">
        <f t="shared" si="93"/>
        <v>35.649546827794559</v>
      </c>
      <c r="AL110" s="39">
        <v>17660</v>
      </c>
      <c r="AM110" s="39">
        <v>40417</v>
      </c>
      <c r="AN110" s="6">
        <f t="shared" si="94"/>
        <v>61.027190332326285</v>
      </c>
      <c r="AO110" s="1">
        <v>331</v>
      </c>
      <c r="AP110" s="1">
        <v>76</v>
      </c>
      <c r="AQ110" s="1">
        <v>131</v>
      </c>
      <c r="AR110" s="1">
        <v>200</v>
      </c>
      <c r="AS110" s="1">
        <v>6</v>
      </c>
      <c r="AT110" s="1">
        <v>0</v>
      </c>
      <c r="AU110" s="1">
        <v>98</v>
      </c>
      <c r="AV110" s="1">
        <v>21</v>
      </c>
      <c r="AW110" s="1">
        <v>0</v>
      </c>
      <c r="AX110" s="1">
        <v>19</v>
      </c>
      <c r="AY110" s="1">
        <v>0</v>
      </c>
      <c r="AZ110" s="1">
        <v>36</v>
      </c>
      <c r="BA110" s="1">
        <v>20</v>
      </c>
      <c r="BB110" s="1">
        <v>14</v>
      </c>
      <c r="BC110" s="1">
        <v>0</v>
      </c>
      <c r="BD110" s="1">
        <v>7</v>
      </c>
      <c r="BE110" s="1">
        <v>86</v>
      </c>
      <c r="BF110" s="1">
        <v>19</v>
      </c>
      <c r="BG110" s="1">
        <v>3</v>
      </c>
      <c r="BH110" s="6">
        <f t="shared" si="95"/>
        <v>44.410876132930518</v>
      </c>
      <c r="BI110" s="1">
        <v>0</v>
      </c>
      <c r="BJ110" s="1">
        <v>0</v>
      </c>
      <c r="BK110" s="1">
        <v>1.3</v>
      </c>
      <c r="BL110" s="1">
        <v>32.5</v>
      </c>
      <c r="BM110" s="1">
        <v>40.700000000000003</v>
      </c>
      <c r="BN110" s="1">
        <v>4.7</v>
      </c>
      <c r="BO110" s="1">
        <v>2.2000000000000002</v>
      </c>
      <c r="BP110" s="1">
        <v>2.1</v>
      </c>
      <c r="BQ110" s="1">
        <v>2</v>
      </c>
      <c r="BR110" s="1">
        <v>1.4</v>
      </c>
      <c r="BS110" s="1">
        <v>1.8</v>
      </c>
      <c r="BT110" s="1">
        <v>3.1</v>
      </c>
      <c r="BU110" s="1">
        <v>0.7</v>
      </c>
      <c r="BV110" s="1">
        <v>4.0999999999999996</v>
      </c>
      <c r="BW110" s="1">
        <v>1.8</v>
      </c>
      <c r="BX110" s="1">
        <v>0</v>
      </c>
      <c r="BY110" s="1">
        <v>0.8</v>
      </c>
      <c r="BZ110" s="1">
        <v>0.7</v>
      </c>
      <c r="CA110" s="1">
        <f t="shared" si="96"/>
        <v>1.3</v>
      </c>
      <c r="CB110" s="1">
        <f t="shared" si="97"/>
        <v>91.2</v>
      </c>
      <c r="CC110" s="1">
        <f t="shared" si="98"/>
        <v>7.3999999999999995</v>
      </c>
    </row>
    <row r="111" spans="1:81" s="19" customFormat="1" x14ac:dyDescent="0.25">
      <c r="A111" s="18" t="s">
        <v>40</v>
      </c>
      <c r="B111" s="44" t="s">
        <v>2118</v>
      </c>
      <c r="I111" s="18">
        <v>54037</v>
      </c>
      <c r="J111" s="18" t="s">
        <v>39</v>
      </c>
      <c r="K111" s="35">
        <f>SUM(K105:K110)</f>
        <v>211.81302409671906</v>
      </c>
      <c r="L111" s="18">
        <v>55673</v>
      </c>
      <c r="M111" s="23">
        <f t="shared" si="69"/>
        <v>262.84030567722942</v>
      </c>
      <c r="N111" s="18">
        <v>20808</v>
      </c>
      <c r="O111" s="23">
        <v>2.6</v>
      </c>
      <c r="P111" s="18">
        <v>54200</v>
      </c>
      <c r="Q111" s="18">
        <v>1192</v>
      </c>
      <c r="R111" s="18">
        <v>525</v>
      </c>
      <c r="S111" s="18">
        <v>722</v>
      </c>
      <c r="T111" s="18">
        <v>951</v>
      </c>
      <c r="U111" s="18">
        <v>634</v>
      </c>
      <c r="V111" s="18">
        <v>738</v>
      </c>
      <c r="W111" s="18">
        <v>754</v>
      </c>
      <c r="X111" s="18">
        <v>764</v>
      </c>
      <c r="Y111" s="18">
        <v>600</v>
      </c>
      <c r="Z111" s="18">
        <v>1884</v>
      </c>
      <c r="AA111" s="18">
        <v>1930</v>
      </c>
      <c r="AB111" s="18">
        <v>2734</v>
      </c>
      <c r="AC111" s="18">
        <v>2664</v>
      </c>
      <c r="AD111" s="18">
        <v>1762</v>
      </c>
      <c r="AE111" s="18">
        <v>1538</v>
      </c>
      <c r="AF111" s="18">
        <v>1416</v>
      </c>
      <c r="AG111" s="20">
        <f t="shared" si="89"/>
        <v>11.721453287197232</v>
      </c>
      <c r="AH111" s="20">
        <f t="shared" si="90"/>
        <v>7.6172625913110341</v>
      </c>
      <c r="AI111" s="20">
        <f t="shared" si="91"/>
        <v>13.725490196078432</v>
      </c>
      <c r="AJ111" s="20">
        <f t="shared" si="92"/>
        <v>9.0542099192618224</v>
      </c>
      <c r="AK111" s="20">
        <f t="shared" si="93"/>
        <v>57.881584006151478</v>
      </c>
      <c r="AL111" s="38">
        <v>33241</v>
      </c>
      <c r="AM111" s="38">
        <v>72526</v>
      </c>
      <c r="AN111" s="20">
        <f t="shared" si="94"/>
        <v>30.180699730872739</v>
      </c>
      <c r="AO111" s="18">
        <v>20808</v>
      </c>
      <c r="AP111" s="18">
        <v>2005</v>
      </c>
      <c r="AQ111" s="18">
        <v>15420</v>
      </c>
      <c r="AR111" s="18">
        <v>5388</v>
      </c>
      <c r="AS111" s="18">
        <v>103</v>
      </c>
      <c r="AT111" s="18">
        <v>217</v>
      </c>
      <c r="AU111" s="18">
        <v>1729</v>
      </c>
      <c r="AV111" s="18">
        <v>778</v>
      </c>
      <c r="AW111" s="18">
        <v>383</v>
      </c>
      <c r="AX111" s="18">
        <v>1110</v>
      </c>
      <c r="AY111" s="18">
        <v>659</v>
      </c>
      <c r="AZ111" s="18">
        <v>568</v>
      </c>
      <c r="BA111" s="18">
        <v>833</v>
      </c>
      <c r="BB111" s="18">
        <v>1593</v>
      </c>
      <c r="BC111" s="18">
        <v>1081</v>
      </c>
      <c r="BD111" s="18">
        <v>1081</v>
      </c>
      <c r="BE111" s="18">
        <v>7429</v>
      </c>
      <c r="BF111" s="18">
        <v>2081</v>
      </c>
      <c r="BG111" s="18">
        <v>534</v>
      </c>
      <c r="BH111" s="20">
        <f t="shared" si="95"/>
        <v>25.408496732026144</v>
      </c>
      <c r="BI111" s="18">
        <v>5.6</v>
      </c>
      <c r="BJ111" s="18">
        <v>6.6</v>
      </c>
      <c r="BK111" s="18">
        <v>6.6</v>
      </c>
      <c r="BL111" s="18">
        <v>6.9</v>
      </c>
      <c r="BM111" s="18">
        <v>5.8</v>
      </c>
      <c r="BN111" s="18">
        <v>5.4</v>
      </c>
      <c r="BO111" s="18">
        <v>6</v>
      </c>
      <c r="BP111" s="18">
        <v>6.7</v>
      </c>
      <c r="BQ111" s="18">
        <v>6.5</v>
      </c>
      <c r="BR111" s="18">
        <v>7.6</v>
      </c>
      <c r="BS111" s="18">
        <v>8</v>
      </c>
      <c r="BT111" s="18">
        <v>6.9</v>
      </c>
      <c r="BU111" s="18">
        <v>6.8</v>
      </c>
      <c r="BV111" s="18">
        <v>5.3</v>
      </c>
      <c r="BW111" s="18">
        <v>3.9</v>
      </c>
      <c r="BX111" s="18">
        <v>2.7</v>
      </c>
      <c r="BY111" s="18">
        <v>1.5</v>
      </c>
      <c r="BZ111" s="18">
        <v>1.2</v>
      </c>
      <c r="CA111" s="18">
        <f t="shared" si="96"/>
        <v>18.799999999999997</v>
      </c>
      <c r="CB111" s="18">
        <f t="shared" si="97"/>
        <v>66.599999999999994</v>
      </c>
      <c r="CC111" s="18">
        <f t="shared" si="98"/>
        <v>14.599999999999998</v>
      </c>
    </row>
    <row r="112" spans="1:81" s="26" customFormat="1" x14ac:dyDescent="0.25">
      <c r="A112" s="25" t="s">
        <v>1907</v>
      </c>
      <c r="B112" s="26" t="s">
        <v>1908</v>
      </c>
      <c r="C112" s="27" t="s">
        <v>1909</v>
      </c>
      <c r="D112" s="26" t="s">
        <v>655</v>
      </c>
      <c r="E112" s="28" t="s">
        <v>656</v>
      </c>
      <c r="F112" s="28" t="s">
        <v>542</v>
      </c>
      <c r="G112" s="28" t="s">
        <v>1910</v>
      </c>
      <c r="H112" s="28" t="s">
        <v>1911</v>
      </c>
      <c r="I112" s="27" t="s">
        <v>2111</v>
      </c>
      <c r="J112" s="27" t="s">
        <v>2111</v>
      </c>
      <c r="K112" s="34">
        <v>849.76909217958337</v>
      </c>
      <c r="L112" s="27">
        <f>L129-L128-L127-L126-L125-L124-L123-L122-L121-L120-L119-L118-L117-L116-L115-L114-L113</f>
        <v>93222</v>
      </c>
      <c r="M112" s="29">
        <f t="shared" si="69"/>
        <v>109.70274261316533</v>
      </c>
      <c r="N112" s="27">
        <f t="shared" ref="N112:AF112" si="107">N129-N128-N127-N126-N125-N124-N123-N122-N121-N120-N119-N118-N117-N116-N115-N114-N113</f>
        <v>38033</v>
      </c>
      <c r="O112" s="29">
        <f>P112/N112</f>
        <v>2.4358320405963241</v>
      </c>
      <c r="P112" s="27">
        <f t="shared" si="107"/>
        <v>92642</v>
      </c>
      <c r="Q112" s="27">
        <f t="shared" si="107"/>
        <v>2520</v>
      </c>
      <c r="R112" s="27">
        <f t="shared" si="107"/>
        <v>2280</v>
      </c>
      <c r="S112" s="27">
        <f t="shared" si="107"/>
        <v>2372</v>
      </c>
      <c r="T112" s="27">
        <f t="shared" si="107"/>
        <v>2405</v>
      </c>
      <c r="U112" s="27">
        <f t="shared" si="107"/>
        <v>2193</v>
      </c>
      <c r="V112" s="27">
        <f t="shared" si="107"/>
        <v>2029</v>
      </c>
      <c r="W112" s="27">
        <f t="shared" si="107"/>
        <v>2223</v>
      </c>
      <c r="X112" s="27">
        <f t="shared" si="107"/>
        <v>2059</v>
      </c>
      <c r="Y112" s="27">
        <f t="shared" si="107"/>
        <v>1831</v>
      </c>
      <c r="Z112" s="27">
        <f t="shared" si="107"/>
        <v>2940</v>
      </c>
      <c r="AA112" s="27">
        <f t="shared" si="107"/>
        <v>4504</v>
      </c>
      <c r="AB112" s="27">
        <f t="shared" si="107"/>
        <v>4828</v>
      </c>
      <c r="AC112" s="27">
        <f t="shared" si="107"/>
        <v>2624</v>
      </c>
      <c r="AD112" s="27">
        <f t="shared" si="107"/>
        <v>1321</v>
      </c>
      <c r="AE112" s="27">
        <f t="shared" si="107"/>
        <v>955</v>
      </c>
      <c r="AF112" s="27">
        <f t="shared" si="107"/>
        <v>949</v>
      </c>
      <c r="AG112" s="30">
        <f t="shared" ref="AG112" si="108">(Q112+R112+S112)/N112*100</f>
        <v>18.857308127152734</v>
      </c>
      <c r="AH112" s="30">
        <f t="shared" ref="AH112" si="109">(T112+U112)/N112*100</f>
        <v>12.089501222622459</v>
      </c>
      <c r="AI112" s="30">
        <f t="shared" ref="AI112" si="110">(V112+W112+X112+Y112)/N112*100</f>
        <v>21.407724870507192</v>
      </c>
      <c r="AJ112" s="30">
        <f t="shared" ref="AJ112" si="111">Z112/N112*100</f>
        <v>7.7301290984145341</v>
      </c>
      <c r="AK112" s="30">
        <f t="shared" ref="AK112" si="112">(AA112+AB112+AC112+AD112+AE112+AF112)/N112*100</f>
        <v>39.915336681303074</v>
      </c>
      <c r="AL112" s="40">
        <v>28201</v>
      </c>
      <c r="AM112" s="40">
        <v>46859</v>
      </c>
      <c r="AN112" s="30">
        <f t="shared" si="94"/>
        <v>47.540293955249389</v>
      </c>
      <c r="AO112" s="27">
        <f>AO129-AO128-AO127-AO126-AO125-AO124-AO123-AO122-AO121-AO120-AO119-AO118-AO117-AO116-AO115-AO114-AO113</f>
        <v>38033</v>
      </c>
      <c r="AP112" s="27">
        <f t="shared" ref="AP112:BG112" si="113">AP129-AP128-AP127-AP126-AP125-AP124-AP123-AP122-AP121-AP120-AP119-AP118-AP117-AP116-AP115-AP114-AP113</f>
        <v>5870</v>
      </c>
      <c r="AQ112" s="27">
        <f t="shared" si="113"/>
        <v>29003</v>
      </c>
      <c r="AR112" s="27">
        <f t="shared" si="113"/>
        <v>9031</v>
      </c>
      <c r="AS112" s="27">
        <f t="shared" si="113"/>
        <v>1162</v>
      </c>
      <c r="AT112" s="27">
        <f t="shared" si="113"/>
        <v>1101</v>
      </c>
      <c r="AU112" s="27">
        <f t="shared" si="113"/>
        <v>3747</v>
      </c>
      <c r="AV112" s="27">
        <f t="shared" si="113"/>
        <v>3138</v>
      </c>
      <c r="AW112" s="27">
        <f t="shared" si="113"/>
        <v>1501</v>
      </c>
      <c r="AX112" s="27">
        <f t="shared" si="113"/>
        <v>1620</v>
      </c>
      <c r="AY112" s="27">
        <f t="shared" si="113"/>
        <v>3294</v>
      </c>
      <c r="AZ112" s="27">
        <f t="shared" si="113"/>
        <v>1745</v>
      </c>
      <c r="BA112" s="27">
        <f t="shared" si="113"/>
        <v>826</v>
      </c>
      <c r="BB112" s="27">
        <f t="shared" si="113"/>
        <v>5727</v>
      </c>
      <c r="BC112" s="27">
        <f t="shared" si="113"/>
        <v>1406</v>
      </c>
      <c r="BD112" s="27">
        <f t="shared" si="113"/>
        <v>149</v>
      </c>
      <c r="BE112" s="27">
        <f t="shared" si="113"/>
        <v>9715</v>
      </c>
      <c r="BF112" s="27">
        <f t="shared" si="113"/>
        <v>728</v>
      </c>
      <c r="BG112" s="27">
        <f t="shared" si="113"/>
        <v>88</v>
      </c>
      <c r="BH112" s="30">
        <f t="shared" si="95"/>
        <v>16.906370783267164</v>
      </c>
      <c r="BI112" s="27">
        <v>5.6</v>
      </c>
      <c r="BJ112" s="27">
        <v>5.8</v>
      </c>
      <c r="BK112" s="27">
        <v>5.5</v>
      </c>
      <c r="BL112" s="27">
        <v>5.5</v>
      </c>
      <c r="BM112" s="27">
        <v>5.8</v>
      </c>
      <c r="BN112" s="27">
        <v>6.2</v>
      </c>
      <c r="BO112" s="27">
        <v>6</v>
      </c>
      <c r="BP112" s="27">
        <v>5.9</v>
      </c>
      <c r="BQ112" s="27">
        <v>6.3</v>
      </c>
      <c r="BR112" s="27">
        <v>6.3</v>
      </c>
      <c r="BS112" s="27">
        <v>7</v>
      </c>
      <c r="BT112" s="27">
        <v>7.7</v>
      </c>
      <c r="BU112" s="27">
        <v>7.7</v>
      </c>
      <c r="BV112" s="27">
        <v>6.4</v>
      </c>
      <c r="BW112" s="27">
        <v>4.3</v>
      </c>
      <c r="BX112" s="27">
        <v>3.4</v>
      </c>
      <c r="BY112" s="27">
        <v>2.2999999999999998</v>
      </c>
      <c r="BZ112" s="27">
        <v>2.4</v>
      </c>
      <c r="CA112" s="27">
        <f t="shared" ref="CA112:CA122" si="114">BI112+BJ112+BK112</f>
        <v>16.899999999999999</v>
      </c>
      <c r="CB112" s="27">
        <f t="shared" ref="CB112:CB122" si="115">BL112+BM112+BN112+BO112+BP112+BQ112+BR112+BS112+BT112+BU112</f>
        <v>64.399999999999991</v>
      </c>
      <c r="CC112" s="27">
        <f t="shared" ref="CC112:CC122" si="116">BV112+BW112+BX112+BY112+BZ112</f>
        <v>18.799999999999997</v>
      </c>
    </row>
    <row r="113" spans="1:81" x14ac:dyDescent="0.25">
      <c r="A113" s="8" t="s">
        <v>652</v>
      </c>
      <c r="B113" t="s">
        <v>653</v>
      </c>
      <c r="C113" s="1" t="s">
        <v>654</v>
      </c>
      <c r="D113" t="s">
        <v>655</v>
      </c>
      <c r="E113" s="9" t="s">
        <v>656</v>
      </c>
      <c r="F113" s="9" t="s">
        <v>542</v>
      </c>
      <c r="G113" s="9" t="s">
        <v>657</v>
      </c>
      <c r="H113" s="9" t="s">
        <v>658</v>
      </c>
      <c r="I113" s="1">
        <v>5405836</v>
      </c>
      <c r="J113" s="1" t="s">
        <v>129</v>
      </c>
      <c r="K113" s="33">
        <v>0.77968926282470452</v>
      </c>
      <c r="L113" s="1">
        <v>1185</v>
      </c>
      <c r="M113" s="42">
        <f t="shared" si="69"/>
        <v>1519.8362431039664</v>
      </c>
      <c r="N113" s="1">
        <v>545</v>
      </c>
      <c r="O113" s="22">
        <v>2.17</v>
      </c>
      <c r="P113" s="1">
        <v>1185</v>
      </c>
      <c r="Q113" s="1">
        <v>37</v>
      </c>
      <c r="R113" s="1">
        <v>53</v>
      </c>
      <c r="S113" s="1">
        <v>37</v>
      </c>
      <c r="T113" s="1">
        <v>29</v>
      </c>
      <c r="U113" s="1">
        <v>28</v>
      </c>
      <c r="V113" s="1">
        <v>31</v>
      </c>
      <c r="W113" s="1">
        <v>32</v>
      </c>
      <c r="X113" s="1">
        <v>31</v>
      </c>
      <c r="Y113" s="1">
        <v>29</v>
      </c>
      <c r="Z113" s="1">
        <v>68</v>
      </c>
      <c r="AA113" s="1">
        <v>69</v>
      </c>
      <c r="AB113" s="1">
        <v>51</v>
      </c>
      <c r="AC113" s="1">
        <v>24</v>
      </c>
      <c r="AD113" s="1">
        <v>10</v>
      </c>
      <c r="AE113" s="1">
        <v>10</v>
      </c>
      <c r="AF113" s="1">
        <v>6</v>
      </c>
      <c r="AG113" s="6">
        <f t="shared" ref="AG113:AG122" si="117">(Q113+R113+S113)/N113*100</f>
        <v>23.302752293577981</v>
      </c>
      <c r="AH113" s="6">
        <f t="shared" ref="AH113:AH122" si="118">(T113+U113)/N113*100</f>
        <v>10.458715596330276</v>
      </c>
      <c r="AI113" s="6">
        <f t="shared" ref="AI113:AI122" si="119">(V113+W113+X113+Y113)/N113*100</f>
        <v>22.568807339449542</v>
      </c>
      <c r="AJ113" s="6">
        <f t="shared" ref="AJ113:AJ122" si="120">Z113/N113*100</f>
        <v>12.477064220183486</v>
      </c>
      <c r="AK113" s="6">
        <f t="shared" ref="AK113:AK122" si="121">(AA113+AB113+AC113+AD113+AE113+AF113)/N113*100</f>
        <v>31.192660550458719</v>
      </c>
      <c r="AL113" s="39">
        <v>26335</v>
      </c>
      <c r="AM113" s="39">
        <v>44191</v>
      </c>
      <c r="AN113" s="6">
        <f t="shared" ref="AN113:AN122" si="122">(Q113+R113+S113+T113+U113+V113+W113+X113)/N113*100</f>
        <v>51.009174311926607</v>
      </c>
      <c r="AO113" s="1">
        <v>545</v>
      </c>
      <c r="AP113" s="1">
        <v>62</v>
      </c>
      <c r="AQ113" s="1">
        <v>337</v>
      </c>
      <c r="AR113" s="1">
        <v>208</v>
      </c>
      <c r="AS113" s="1">
        <v>14</v>
      </c>
      <c r="AT113" s="1">
        <v>15</v>
      </c>
      <c r="AU113" s="1">
        <v>79</v>
      </c>
      <c r="AV113" s="1">
        <v>23</v>
      </c>
      <c r="AW113" s="1">
        <v>10</v>
      </c>
      <c r="AX113" s="1">
        <v>45</v>
      </c>
      <c r="AY113" s="1">
        <v>62</v>
      </c>
      <c r="AZ113" s="1">
        <v>27</v>
      </c>
      <c r="BA113" s="1">
        <v>0</v>
      </c>
      <c r="BB113" s="1">
        <v>93</v>
      </c>
      <c r="BC113" s="1">
        <v>23</v>
      </c>
      <c r="BD113" s="1">
        <v>13</v>
      </c>
      <c r="BE113" s="1">
        <v>93</v>
      </c>
      <c r="BF113" s="1">
        <v>2</v>
      </c>
      <c r="BG113" s="1">
        <v>3</v>
      </c>
      <c r="BH113" s="6">
        <f t="shared" ref="BH113:BH122" si="123">(AU113+AX113+BA113+BD113+BG113)/N113*100</f>
        <v>25.688073394495415</v>
      </c>
      <c r="BI113" s="1">
        <v>7.6</v>
      </c>
      <c r="BJ113" s="1">
        <v>4.9000000000000004</v>
      </c>
      <c r="BK113" s="1">
        <v>3.1</v>
      </c>
      <c r="BL113" s="1">
        <v>6.2</v>
      </c>
      <c r="BM113" s="1">
        <v>6.8</v>
      </c>
      <c r="BN113" s="1">
        <v>5.7</v>
      </c>
      <c r="BO113" s="1">
        <v>6.1</v>
      </c>
      <c r="BP113" s="1">
        <v>5.4</v>
      </c>
      <c r="BQ113" s="1">
        <v>4.7</v>
      </c>
      <c r="BR113" s="1">
        <v>5.4</v>
      </c>
      <c r="BS113" s="1">
        <v>5.2</v>
      </c>
      <c r="BT113" s="1">
        <v>5.6</v>
      </c>
      <c r="BU113" s="1">
        <v>9.8000000000000007</v>
      </c>
      <c r="BV113" s="1">
        <v>5.9</v>
      </c>
      <c r="BW113" s="1">
        <v>5.7</v>
      </c>
      <c r="BX113" s="1">
        <v>4.5999999999999996</v>
      </c>
      <c r="BY113" s="1">
        <v>4.5999999999999996</v>
      </c>
      <c r="BZ113" s="1">
        <v>2.6</v>
      </c>
      <c r="CA113" s="1">
        <f t="shared" si="114"/>
        <v>15.6</v>
      </c>
      <c r="CB113" s="1">
        <f t="shared" si="115"/>
        <v>60.900000000000006</v>
      </c>
      <c r="CC113" s="1">
        <f t="shared" si="116"/>
        <v>23.400000000000006</v>
      </c>
    </row>
    <row r="114" spans="1:81" x14ac:dyDescent="0.25">
      <c r="A114" s="8" t="s">
        <v>784</v>
      </c>
      <c r="B114" t="s">
        <v>785</v>
      </c>
      <c r="C114" s="1" t="s">
        <v>786</v>
      </c>
      <c r="D114" t="s">
        <v>655</v>
      </c>
      <c r="E114" s="9" t="s">
        <v>656</v>
      </c>
      <c r="F114" s="9" t="s">
        <v>542</v>
      </c>
      <c r="G114" s="9" t="s">
        <v>787</v>
      </c>
      <c r="H114" s="9" t="s">
        <v>788</v>
      </c>
      <c r="I114" s="1">
        <v>5413924</v>
      </c>
      <c r="J114" s="1" t="s">
        <v>151</v>
      </c>
      <c r="K114" s="33">
        <v>0.71615410414429803</v>
      </c>
      <c r="L114" s="1">
        <v>695</v>
      </c>
      <c r="M114" s="42">
        <f t="shared" si="69"/>
        <v>970.46151935472858</v>
      </c>
      <c r="N114" s="1">
        <v>270</v>
      </c>
      <c r="O114" s="22">
        <v>2.57</v>
      </c>
      <c r="P114" s="1">
        <v>695</v>
      </c>
      <c r="Q114" s="1">
        <v>23</v>
      </c>
      <c r="R114" s="1">
        <v>6</v>
      </c>
      <c r="S114" s="1">
        <v>11</v>
      </c>
      <c r="T114" s="1">
        <v>11</v>
      </c>
      <c r="U114" s="1">
        <v>50</v>
      </c>
      <c r="V114" s="1">
        <v>20</v>
      </c>
      <c r="W114" s="1">
        <v>9</v>
      </c>
      <c r="X114" s="1">
        <v>21</v>
      </c>
      <c r="Y114" s="1">
        <v>0</v>
      </c>
      <c r="Z114" s="1">
        <v>34</v>
      </c>
      <c r="AA114" s="1">
        <v>21</v>
      </c>
      <c r="AB114" s="1">
        <v>34</v>
      </c>
      <c r="AC114" s="1">
        <v>9</v>
      </c>
      <c r="AD114" s="1">
        <v>9</v>
      </c>
      <c r="AE114" s="1">
        <v>12</v>
      </c>
      <c r="AF114" s="1">
        <v>0</v>
      </c>
      <c r="AG114" s="6">
        <f t="shared" si="117"/>
        <v>14.814814814814813</v>
      </c>
      <c r="AH114" s="6">
        <f t="shared" si="118"/>
        <v>22.592592592592592</v>
      </c>
      <c r="AI114" s="6">
        <f t="shared" si="119"/>
        <v>18.518518518518519</v>
      </c>
      <c r="AJ114" s="6">
        <f t="shared" si="120"/>
        <v>12.592592592592592</v>
      </c>
      <c r="AK114" s="6">
        <f t="shared" si="121"/>
        <v>31.481481481481481</v>
      </c>
      <c r="AL114" s="39">
        <v>21183</v>
      </c>
      <c r="AM114" s="39">
        <v>41563</v>
      </c>
      <c r="AN114" s="6">
        <f t="shared" si="122"/>
        <v>55.925925925925924</v>
      </c>
      <c r="AO114" s="1">
        <v>270</v>
      </c>
      <c r="AP114" s="1">
        <v>74</v>
      </c>
      <c r="AQ114" s="1">
        <v>194</v>
      </c>
      <c r="AR114" s="1">
        <v>76</v>
      </c>
      <c r="AS114" s="1">
        <v>0</v>
      </c>
      <c r="AT114" s="1">
        <v>5</v>
      </c>
      <c r="AU114" s="1">
        <v>22</v>
      </c>
      <c r="AV114" s="1">
        <v>67</v>
      </c>
      <c r="AW114" s="1">
        <v>7</v>
      </c>
      <c r="AX114" s="1">
        <v>7</v>
      </c>
      <c r="AY114" s="1">
        <v>20</v>
      </c>
      <c r="AZ114" s="1">
        <v>3</v>
      </c>
      <c r="BA114" s="1">
        <v>4</v>
      </c>
      <c r="BB114" s="1">
        <v>46</v>
      </c>
      <c r="BC114" s="1">
        <v>9</v>
      </c>
      <c r="BD114" s="1">
        <v>0</v>
      </c>
      <c r="BE114" s="1">
        <v>56</v>
      </c>
      <c r="BF114" s="1">
        <v>0</v>
      </c>
      <c r="BG114" s="1">
        <v>0</v>
      </c>
      <c r="BH114" s="6">
        <f t="shared" si="123"/>
        <v>12.222222222222221</v>
      </c>
      <c r="BI114" s="1">
        <v>5.3</v>
      </c>
      <c r="BJ114" s="1">
        <v>6.6</v>
      </c>
      <c r="BK114" s="1">
        <v>3</v>
      </c>
      <c r="BL114" s="1">
        <v>5.3</v>
      </c>
      <c r="BM114" s="1">
        <v>8.8000000000000007</v>
      </c>
      <c r="BN114" s="1">
        <v>3.3</v>
      </c>
      <c r="BO114" s="1">
        <v>4</v>
      </c>
      <c r="BP114" s="1">
        <v>7.3</v>
      </c>
      <c r="BQ114" s="1">
        <v>5.6</v>
      </c>
      <c r="BR114" s="1">
        <v>7.2</v>
      </c>
      <c r="BS114" s="1">
        <v>5.5</v>
      </c>
      <c r="BT114" s="1">
        <v>11.2</v>
      </c>
      <c r="BU114" s="1">
        <v>7.6</v>
      </c>
      <c r="BV114" s="1">
        <v>4.3</v>
      </c>
      <c r="BW114" s="1">
        <v>6</v>
      </c>
      <c r="BX114" s="1">
        <v>5</v>
      </c>
      <c r="BY114" s="1">
        <v>0.4</v>
      </c>
      <c r="BZ114" s="1">
        <v>3.3</v>
      </c>
      <c r="CA114" s="1">
        <f t="shared" si="114"/>
        <v>14.899999999999999</v>
      </c>
      <c r="CB114" s="1">
        <f t="shared" si="115"/>
        <v>65.8</v>
      </c>
      <c r="CC114" s="1">
        <f t="shared" si="116"/>
        <v>19</v>
      </c>
    </row>
    <row r="115" spans="1:81" x14ac:dyDescent="0.25">
      <c r="A115" s="8" t="s">
        <v>803</v>
      </c>
      <c r="B115" t="s">
        <v>804</v>
      </c>
      <c r="C115" s="1" t="s">
        <v>805</v>
      </c>
      <c r="D115" t="s">
        <v>655</v>
      </c>
      <c r="E115" s="9" t="s">
        <v>656</v>
      </c>
      <c r="F115" s="9" t="s">
        <v>542</v>
      </c>
      <c r="G115" s="9" t="s">
        <v>806</v>
      </c>
      <c r="H115" s="9" t="s">
        <v>807</v>
      </c>
      <c r="I115" s="1">
        <v>5414600</v>
      </c>
      <c r="J115" s="1" t="s">
        <v>154</v>
      </c>
      <c r="K115" s="33">
        <v>32.615639756100251</v>
      </c>
      <c r="L115" s="1">
        <v>49384</v>
      </c>
      <c r="M115" s="42">
        <f t="shared" si="69"/>
        <v>1514.1202309472862</v>
      </c>
      <c r="N115" s="1">
        <v>22042</v>
      </c>
      <c r="O115" s="22">
        <v>2.14</v>
      </c>
      <c r="P115" s="1">
        <v>47131</v>
      </c>
      <c r="Q115" s="1">
        <v>2352</v>
      </c>
      <c r="R115" s="1">
        <v>1599</v>
      </c>
      <c r="S115" s="1">
        <v>1229</v>
      </c>
      <c r="T115" s="1">
        <v>1318</v>
      </c>
      <c r="U115" s="1">
        <v>1274</v>
      </c>
      <c r="V115" s="1">
        <v>1102</v>
      </c>
      <c r="W115" s="1">
        <v>1203</v>
      </c>
      <c r="X115" s="1">
        <v>797</v>
      </c>
      <c r="Y115" s="1">
        <v>992</v>
      </c>
      <c r="Z115" s="1">
        <v>1630</v>
      </c>
      <c r="AA115" s="1">
        <v>1872</v>
      </c>
      <c r="AB115" s="1">
        <v>1925</v>
      </c>
      <c r="AC115" s="1">
        <v>1124</v>
      </c>
      <c r="AD115" s="1">
        <v>1141</v>
      </c>
      <c r="AE115" s="1">
        <v>916</v>
      </c>
      <c r="AF115" s="1">
        <v>1568</v>
      </c>
      <c r="AG115" s="6">
        <f t="shared" si="117"/>
        <v>23.500589783141276</v>
      </c>
      <c r="AH115" s="6">
        <f t="shared" si="118"/>
        <v>11.759368478359496</v>
      </c>
      <c r="AI115" s="6">
        <f t="shared" si="119"/>
        <v>18.573632156791582</v>
      </c>
      <c r="AJ115" s="6">
        <f t="shared" si="120"/>
        <v>7.3949732329189732</v>
      </c>
      <c r="AK115" s="6">
        <f t="shared" si="121"/>
        <v>38.771436348788676</v>
      </c>
      <c r="AL115" s="39">
        <v>33833</v>
      </c>
      <c r="AM115" s="39">
        <v>45797</v>
      </c>
      <c r="AN115" s="6">
        <f t="shared" si="122"/>
        <v>49.333091371018959</v>
      </c>
      <c r="AO115" s="1">
        <v>22042</v>
      </c>
      <c r="AP115" s="1">
        <v>3308</v>
      </c>
      <c r="AQ115" s="1">
        <v>12495</v>
      </c>
      <c r="AR115" s="1">
        <v>9547</v>
      </c>
      <c r="AS115" s="1">
        <v>391</v>
      </c>
      <c r="AT115" s="1">
        <v>730</v>
      </c>
      <c r="AU115" s="1">
        <v>3551</v>
      </c>
      <c r="AV115" s="1">
        <v>1106</v>
      </c>
      <c r="AW115" s="1">
        <v>868</v>
      </c>
      <c r="AX115" s="1">
        <v>1625</v>
      </c>
      <c r="AY115" s="1">
        <v>1291</v>
      </c>
      <c r="AZ115" s="1">
        <v>1072</v>
      </c>
      <c r="BA115" s="1">
        <v>539</v>
      </c>
      <c r="BB115" s="1">
        <v>2458</v>
      </c>
      <c r="BC115" s="1">
        <v>717</v>
      </c>
      <c r="BD115" s="1">
        <v>225</v>
      </c>
      <c r="BE115" s="1">
        <v>6156</v>
      </c>
      <c r="BF115" s="1">
        <v>365</v>
      </c>
      <c r="BG115" s="1">
        <v>121</v>
      </c>
      <c r="BH115" s="6">
        <f t="shared" si="123"/>
        <v>27.497504763633064</v>
      </c>
      <c r="BI115" s="1">
        <v>6.1</v>
      </c>
      <c r="BJ115" s="1">
        <v>5.8</v>
      </c>
      <c r="BK115" s="1">
        <v>4.8</v>
      </c>
      <c r="BL115" s="1">
        <v>5.9</v>
      </c>
      <c r="BM115" s="1">
        <v>7.1</v>
      </c>
      <c r="BN115" s="1">
        <v>6.9</v>
      </c>
      <c r="BO115" s="1">
        <v>5.8</v>
      </c>
      <c r="BP115" s="1">
        <v>6.3</v>
      </c>
      <c r="BQ115" s="1">
        <v>6.1</v>
      </c>
      <c r="BR115" s="1">
        <v>6.3</v>
      </c>
      <c r="BS115" s="1">
        <v>6.3</v>
      </c>
      <c r="BT115" s="1">
        <v>7.4</v>
      </c>
      <c r="BU115" s="1">
        <v>7.9</v>
      </c>
      <c r="BV115" s="1">
        <v>5.7</v>
      </c>
      <c r="BW115" s="1">
        <v>4.0999999999999996</v>
      </c>
      <c r="BX115" s="1">
        <v>2.8</v>
      </c>
      <c r="BY115" s="1">
        <v>2.1</v>
      </c>
      <c r="BZ115" s="1">
        <v>2.6</v>
      </c>
      <c r="CA115" s="1">
        <f t="shared" si="114"/>
        <v>16.7</v>
      </c>
      <c r="CB115" s="1">
        <f t="shared" si="115"/>
        <v>66</v>
      </c>
      <c r="CC115" s="1">
        <f t="shared" si="116"/>
        <v>17.3</v>
      </c>
    </row>
    <row r="116" spans="1:81" x14ac:dyDescent="0.25">
      <c r="A116" s="8" t="s">
        <v>813</v>
      </c>
      <c r="B116" t="s">
        <v>814</v>
      </c>
      <c r="C116" s="1" t="s">
        <v>815</v>
      </c>
      <c r="D116" t="s">
        <v>655</v>
      </c>
      <c r="E116" s="9" t="s">
        <v>656</v>
      </c>
      <c r="F116" s="9" t="s">
        <v>542</v>
      </c>
      <c r="G116" s="9" t="s">
        <v>816</v>
      </c>
      <c r="H116" s="9" t="s">
        <v>817</v>
      </c>
      <c r="I116" s="1">
        <v>5415028</v>
      </c>
      <c r="J116" s="1" t="s">
        <v>156</v>
      </c>
      <c r="K116" s="33">
        <v>0.64163861050559146</v>
      </c>
      <c r="L116" s="1">
        <v>1820</v>
      </c>
      <c r="M116" s="42">
        <f t="shared" si="69"/>
        <v>2836.4876586306054</v>
      </c>
      <c r="N116" s="1">
        <v>797</v>
      </c>
      <c r="O116" s="22">
        <v>2.2799999999999998</v>
      </c>
      <c r="P116" s="1">
        <v>1820</v>
      </c>
      <c r="Q116" s="1">
        <v>109</v>
      </c>
      <c r="R116" s="1">
        <v>42</v>
      </c>
      <c r="S116" s="1">
        <v>74</v>
      </c>
      <c r="T116" s="1">
        <v>46</v>
      </c>
      <c r="U116" s="1">
        <v>52</v>
      </c>
      <c r="V116" s="1">
        <v>63</v>
      </c>
      <c r="W116" s="1">
        <v>33</v>
      </c>
      <c r="X116" s="1">
        <v>44</v>
      </c>
      <c r="Y116" s="1">
        <v>44</v>
      </c>
      <c r="Z116" s="1">
        <v>81</v>
      </c>
      <c r="AA116" s="1">
        <v>77</v>
      </c>
      <c r="AB116" s="1">
        <v>64</v>
      </c>
      <c r="AC116" s="1">
        <v>37</v>
      </c>
      <c r="AD116" s="1">
        <v>14</v>
      </c>
      <c r="AE116" s="1">
        <v>17</v>
      </c>
      <c r="AF116" s="1">
        <v>0</v>
      </c>
      <c r="AG116" s="6">
        <f t="shared" si="117"/>
        <v>28.230865746549561</v>
      </c>
      <c r="AH116" s="6">
        <f t="shared" si="118"/>
        <v>12.296110414052698</v>
      </c>
      <c r="AI116" s="6">
        <f t="shared" si="119"/>
        <v>23.086574654956085</v>
      </c>
      <c r="AJ116" s="6">
        <f t="shared" si="120"/>
        <v>10.163111668757843</v>
      </c>
      <c r="AK116" s="6">
        <f t="shared" si="121"/>
        <v>26.223337515683813</v>
      </c>
      <c r="AL116" s="39">
        <v>20209</v>
      </c>
      <c r="AM116" s="39">
        <v>36736</v>
      </c>
      <c r="AN116" s="6">
        <f t="shared" si="122"/>
        <v>58.092848180677535</v>
      </c>
      <c r="AO116" s="1">
        <v>797</v>
      </c>
      <c r="AP116" s="1">
        <v>119</v>
      </c>
      <c r="AQ116" s="1">
        <v>585</v>
      </c>
      <c r="AR116" s="1">
        <v>212</v>
      </c>
      <c r="AS116" s="1">
        <v>27</v>
      </c>
      <c r="AT116" s="1">
        <v>34</v>
      </c>
      <c r="AU116" s="1">
        <v>128</v>
      </c>
      <c r="AV116" s="1">
        <v>79</v>
      </c>
      <c r="AW116" s="1">
        <v>48</v>
      </c>
      <c r="AX116" s="1">
        <v>25</v>
      </c>
      <c r="AY116" s="1">
        <v>99</v>
      </c>
      <c r="AZ116" s="1">
        <v>22</v>
      </c>
      <c r="BA116" s="1">
        <v>0</v>
      </c>
      <c r="BB116" s="1">
        <v>113</v>
      </c>
      <c r="BC116" s="1">
        <v>28</v>
      </c>
      <c r="BD116" s="1">
        <v>11</v>
      </c>
      <c r="BE116" s="1">
        <v>118</v>
      </c>
      <c r="BF116" s="1">
        <v>14</v>
      </c>
      <c r="BG116" s="1">
        <v>0</v>
      </c>
      <c r="BH116" s="6">
        <f t="shared" si="123"/>
        <v>20.5771643663739</v>
      </c>
      <c r="BI116" s="1">
        <v>7</v>
      </c>
      <c r="BJ116" s="1">
        <v>4.0999999999999996</v>
      </c>
      <c r="BK116" s="1">
        <v>5</v>
      </c>
      <c r="BL116" s="1">
        <v>4.5</v>
      </c>
      <c r="BM116" s="1">
        <v>6.9</v>
      </c>
      <c r="BN116" s="1">
        <v>4.4000000000000004</v>
      </c>
      <c r="BO116" s="1">
        <v>3.7</v>
      </c>
      <c r="BP116" s="1">
        <v>4</v>
      </c>
      <c r="BQ116" s="1">
        <v>9.4</v>
      </c>
      <c r="BR116" s="1">
        <v>6.3</v>
      </c>
      <c r="BS116" s="1">
        <v>7.2</v>
      </c>
      <c r="BT116" s="1">
        <v>6.1</v>
      </c>
      <c r="BU116" s="1">
        <v>8.6</v>
      </c>
      <c r="BV116" s="1">
        <v>8.5</v>
      </c>
      <c r="BW116" s="1">
        <v>5.9</v>
      </c>
      <c r="BX116" s="1">
        <v>3.4</v>
      </c>
      <c r="BY116" s="1">
        <v>2.9</v>
      </c>
      <c r="BZ116" s="1">
        <v>2.2000000000000002</v>
      </c>
      <c r="CA116" s="1">
        <f t="shared" si="114"/>
        <v>16.100000000000001</v>
      </c>
      <c r="CB116" s="1">
        <f t="shared" si="115"/>
        <v>61.1</v>
      </c>
      <c r="CC116" s="1">
        <f t="shared" si="116"/>
        <v>22.9</v>
      </c>
    </row>
    <row r="117" spans="1:81" x14ac:dyDescent="0.25">
      <c r="A117" s="8" t="s">
        <v>842</v>
      </c>
      <c r="B117" t="s">
        <v>843</v>
      </c>
      <c r="C117" s="1" t="s">
        <v>844</v>
      </c>
      <c r="D117" t="s">
        <v>655</v>
      </c>
      <c r="E117" s="9" t="s">
        <v>656</v>
      </c>
      <c r="F117" s="9" t="s">
        <v>542</v>
      </c>
      <c r="G117" s="9" t="s">
        <v>845</v>
      </c>
      <c r="H117" s="9" t="s">
        <v>846</v>
      </c>
      <c r="I117" s="1">
        <v>5416012</v>
      </c>
      <c r="J117" s="1" t="s">
        <v>161</v>
      </c>
      <c r="K117" s="33">
        <v>1.5206613352899572</v>
      </c>
      <c r="L117" s="1">
        <v>1050</v>
      </c>
      <c r="M117" s="42">
        <f t="shared" si="69"/>
        <v>690.48904948963389</v>
      </c>
      <c r="N117" s="1">
        <v>429</v>
      </c>
      <c r="O117" s="22">
        <v>2.4500000000000002</v>
      </c>
      <c r="P117" s="1">
        <v>1050</v>
      </c>
      <c r="Q117" s="1">
        <v>37</v>
      </c>
      <c r="R117" s="1">
        <v>62</v>
      </c>
      <c r="S117" s="1">
        <v>24</v>
      </c>
      <c r="T117" s="1">
        <v>12</v>
      </c>
      <c r="U117" s="1">
        <v>15</v>
      </c>
      <c r="V117" s="1">
        <v>6</v>
      </c>
      <c r="W117" s="1">
        <v>48</v>
      </c>
      <c r="X117" s="1">
        <v>43</v>
      </c>
      <c r="Y117" s="1">
        <v>32</v>
      </c>
      <c r="Z117" s="1">
        <v>23</v>
      </c>
      <c r="AA117" s="1">
        <v>34</v>
      </c>
      <c r="AB117" s="1">
        <v>62</v>
      </c>
      <c r="AC117" s="1">
        <v>5</v>
      </c>
      <c r="AD117" s="1">
        <v>8</v>
      </c>
      <c r="AE117" s="1">
        <v>18</v>
      </c>
      <c r="AF117" s="1">
        <v>0</v>
      </c>
      <c r="AG117" s="6">
        <f t="shared" si="117"/>
        <v>28.671328671328673</v>
      </c>
      <c r="AH117" s="6">
        <f t="shared" si="118"/>
        <v>6.2937062937062942</v>
      </c>
      <c r="AI117" s="6">
        <f t="shared" si="119"/>
        <v>30.069930069930066</v>
      </c>
      <c r="AJ117" s="6">
        <f t="shared" si="120"/>
        <v>5.3613053613053614</v>
      </c>
      <c r="AK117" s="6">
        <f t="shared" si="121"/>
        <v>29.603729603729604</v>
      </c>
      <c r="AL117" s="39">
        <v>20370</v>
      </c>
      <c r="AM117" s="39">
        <v>40772</v>
      </c>
      <c r="AN117" s="6">
        <f t="shared" si="122"/>
        <v>57.575757575757578</v>
      </c>
      <c r="AO117" s="1">
        <v>429</v>
      </c>
      <c r="AP117" s="1">
        <v>53</v>
      </c>
      <c r="AQ117" s="1">
        <v>303</v>
      </c>
      <c r="AR117" s="1">
        <v>126</v>
      </c>
      <c r="AS117" s="1">
        <v>20</v>
      </c>
      <c r="AT117" s="1">
        <v>17</v>
      </c>
      <c r="AU117" s="1">
        <v>80</v>
      </c>
      <c r="AV117" s="1">
        <v>15</v>
      </c>
      <c r="AW117" s="1">
        <v>5</v>
      </c>
      <c r="AX117" s="1">
        <v>13</v>
      </c>
      <c r="AY117" s="1">
        <v>60</v>
      </c>
      <c r="AZ117" s="1">
        <v>40</v>
      </c>
      <c r="BA117" s="1">
        <v>15</v>
      </c>
      <c r="BB117" s="1">
        <v>44</v>
      </c>
      <c r="BC117" s="1">
        <v>13</v>
      </c>
      <c r="BD117" s="1">
        <v>0</v>
      </c>
      <c r="BE117" s="1">
        <v>76</v>
      </c>
      <c r="BF117" s="1">
        <v>9</v>
      </c>
      <c r="BG117" s="1">
        <v>8</v>
      </c>
      <c r="BH117" s="6">
        <f t="shared" si="123"/>
        <v>27.039627039627039</v>
      </c>
      <c r="BI117" s="1">
        <v>8.4</v>
      </c>
      <c r="BJ117" s="1">
        <v>7.5</v>
      </c>
      <c r="BK117" s="1">
        <v>4.4000000000000004</v>
      </c>
      <c r="BL117" s="1">
        <v>3.3</v>
      </c>
      <c r="BM117" s="1">
        <v>2.5</v>
      </c>
      <c r="BN117" s="1">
        <v>5.3</v>
      </c>
      <c r="BO117" s="1">
        <v>7</v>
      </c>
      <c r="BP117" s="1">
        <v>6.7</v>
      </c>
      <c r="BQ117" s="1">
        <v>2.2000000000000002</v>
      </c>
      <c r="BR117" s="1">
        <v>7</v>
      </c>
      <c r="BS117" s="1">
        <v>4.5999999999999996</v>
      </c>
      <c r="BT117" s="1">
        <v>7</v>
      </c>
      <c r="BU117" s="1">
        <v>6.3</v>
      </c>
      <c r="BV117" s="1">
        <v>6.3</v>
      </c>
      <c r="BW117" s="1">
        <v>8.6999999999999993</v>
      </c>
      <c r="BX117" s="1">
        <v>5.3</v>
      </c>
      <c r="BY117" s="1">
        <v>2</v>
      </c>
      <c r="BZ117" s="1">
        <v>5.4</v>
      </c>
      <c r="CA117" s="1">
        <f t="shared" si="114"/>
        <v>20.3</v>
      </c>
      <c r="CB117" s="1">
        <f t="shared" si="115"/>
        <v>51.9</v>
      </c>
      <c r="CC117" s="1">
        <f t="shared" si="116"/>
        <v>27.700000000000003</v>
      </c>
    </row>
    <row r="118" spans="1:81" x14ac:dyDescent="0.25">
      <c r="A118" s="8" t="s">
        <v>878</v>
      </c>
      <c r="B118" t="s">
        <v>879</v>
      </c>
      <c r="C118" s="1" t="s">
        <v>880</v>
      </c>
      <c r="D118" t="s">
        <v>655</v>
      </c>
      <c r="E118" s="9" t="s">
        <v>656</v>
      </c>
      <c r="F118" s="9" t="s">
        <v>542</v>
      </c>
      <c r="G118" s="9" t="s">
        <v>881</v>
      </c>
      <c r="H118" s="9" t="s">
        <v>882</v>
      </c>
      <c r="I118" s="1">
        <v>5422564</v>
      </c>
      <c r="J118" s="1" t="s">
        <v>167</v>
      </c>
      <c r="K118" s="33">
        <v>2.8041717662657706</v>
      </c>
      <c r="L118" s="1">
        <v>7571</v>
      </c>
      <c r="M118" s="42">
        <f t="shared" si="69"/>
        <v>2699.9059369612255</v>
      </c>
      <c r="N118" s="1">
        <v>3757</v>
      </c>
      <c r="O118" s="22">
        <v>1.98</v>
      </c>
      <c r="P118" s="1">
        <v>7444</v>
      </c>
      <c r="Q118" s="1">
        <v>279</v>
      </c>
      <c r="R118" s="1">
        <v>257</v>
      </c>
      <c r="S118" s="1">
        <v>197</v>
      </c>
      <c r="T118" s="1">
        <v>234</v>
      </c>
      <c r="U118" s="1">
        <v>255</v>
      </c>
      <c r="V118" s="1">
        <v>312</v>
      </c>
      <c r="W118" s="1">
        <v>208</v>
      </c>
      <c r="X118" s="1">
        <v>255</v>
      </c>
      <c r="Y118" s="1">
        <v>206</v>
      </c>
      <c r="Z118" s="1">
        <v>365</v>
      </c>
      <c r="AA118" s="1">
        <v>257</v>
      </c>
      <c r="AB118" s="1">
        <v>414</v>
      </c>
      <c r="AC118" s="1">
        <v>338</v>
      </c>
      <c r="AD118" s="1">
        <v>109</v>
      </c>
      <c r="AE118" s="1">
        <v>43</v>
      </c>
      <c r="AF118" s="1">
        <v>28</v>
      </c>
      <c r="AG118" s="6">
        <f t="shared" si="117"/>
        <v>19.5102475379292</v>
      </c>
      <c r="AH118" s="6">
        <f t="shared" si="118"/>
        <v>13.015704019164225</v>
      </c>
      <c r="AI118" s="6">
        <f t="shared" si="119"/>
        <v>26.111258983231302</v>
      </c>
      <c r="AJ118" s="6">
        <f t="shared" si="120"/>
        <v>9.7151982965131758</v>
      </c>
      <c r="AK118" s="6">
        <f t="shared" si="121"/>
        <v>31.647591163162097</v>
      </c>
      <c r="AL118" s="39">
        <v>26788</v>
      </c>
      <c r="AM118" s="39">
        <v>42438</v>
      </c>
      <c r="AN118" s="6">
        <f t="shared" si="122"/>
        <v>53.154112323662495</v>
      </c>
      <c r="AO118" s="1">
        <v>3757</v>
      </c>
      <c r="AP118" s="1">
        <v>670</v>
      </c>
      <c r="AQ118" s="1">
        <v>2213</v>
      </c>
      <c r="AR118" s="1">
        <v>1544</v>
      </c>
      <c r="AS118" s="1">
        <v>114</v>
      </c>
      <c r="AT118" s="1">
        <v>85</v>
      </c>
      <c r="AU118" s="1">
        <v>461</v>
      </c>
      <c r="AV118" s="1">
        <v>306</v>
      </c>
      <c r="AW118" s="1">
        <v>210</v>
      </c>
      <c r="AX118" s="1">
        <v>275</v>
      </c>
      <c r="AY118" s="1">
        <v>272</v>
      </c>
      <c r="AZ118" s="1">
        <v>346</v>
      </c>
      <c r="BA118" s="1">
        <v>49</v>
      </c>
      <c r="BB118" s="1">
        <v>471</v>
      </c>
      <c r="BC118" s="1">
        <v>139</v>
      </c>
      <c r="BD118" s="1">
        <v>0</v>
      </c>
      <c r="BE118" s="1">
        <v>925</v>
      </c>
      <c r="BF118" s="1">
        <v>7</v>
      </c>
      <c r="BG118" s="1">
        <v>0</v>
      </c>
      <c r="BH118" s="6">
        <f t="shared" si="123"/>
        <v>20.894330582911898</v>
      </c>
      <c r="BI118" s="1">
        <v>3.6</v>
      </c>
      <c r="BJ118" s="1">
        <v>6.6</v>
      </c>
      <c r="BK118" s="1">
        <v>4.3</v>
      </c>
      <c r="BL118" s="1">
        <v>3.5</v>
      </c>
      <c r="BM118" s="1">
        <v>4.0999999999999996</v>
      </c>
      <c r="BN118" s="1">
        <v>9.5</v>
      </c>
      <c r="BO118" s="1">
        <v>5.5</v>
      </c>
      <c r="BP118" s="1">
        <v>5.2</v>
      </c>
      <c r="BQ118" s="1">
        <v>6.8</v>
      </c>
      <c r="BR118" s="1">
        <v>5.8</v>
      </c>
      <c r="BS118" s="1">
        <v>6.7</v>
      </c>
      <c r="BT118" s="1">
        <v>6.9</v>
      </c>
      <c r="BU118" s="1">
        <v>8.8000000000000007</v>
      </c>
      <c r="BV118" s="1">
        <v>5.4</v>
      </c>
      <c r="BW118" s="1">
        <v>5.5</v>
      </c>
      <c r="BX118" s="1">
        <v>4.2</v>
      </c>
      <c r="BY118" s="1">
        <v>3.1</v>
      </c>
      <c r="BZ118" s="1">
        <v>4.3</v>
      </c>
      <c r="CA118" s="1">
        <f t="shared" si="114"/>
        <v>14.5</v>
      </c>
      <c r="CB118" s="1">
        <f t="shared" si="115"/>
        <v>62.8</v>
      </c>
      <c r="CC118" s="1">
        <f t="shared" si="116"/>
        <v>22.500000000000004</v>
      </c>
    </row>
    <row r="119" spans="1:81" x14ac:dyDescent="0.25">
      <c r="A119" s="8" t="s">
        <v>890</v>
      </c>
      <c r="B119" t="s">
        <v>891</v>
      </c>
      <c r="C119" s="1" t="s">
        <v>892</v>
      </c>
      <c r="D119" t="s">
        <v>655</v>
      </c>
      <c r="E119" s="9" t="s">
        <v>656</v>
      </c>
      <c r="F119" s="9" t="s">
        <v>542</v>
      </c>
      <c r="G119" s="9" t="s">
        <v>893</v>
      </c>
      <c r="H119" s="9" t="s">
        <v>894</v>
      </c>
      <c r="I119" s="1">
        <v>5423092</v>
      </c>
      <c r="J119" s="1" t="s">
        <v>169</v>
      </c>
      <c r="K119" s="33">
        <v>0.4812420009062735</v>
      </c>
      <c r="L119" s="1">
        <v>794</v>
      </c>
      <c r="M119" s="42">
        <f t="shared" si="69"/>
        <v>1649.8975536315234</v>
      </c>
      <c r="N119" s="1">
        <v>299</v>
      </c>
      <c r="O119" s="22">
        <v>2.58</v>
      </c>
      <c r="P119" s="1">
        <v>770</v>
      </c>
      <c r="Q119" s="1">
        <v>17</v>
      </c>
      <c r="R119" s="1">
        <v>21</v>
      </c>
      <c r="S119" s="1">
        <v>24</v>
      </c>
      <c r="T119" s="1">
        <v>11</v>
      </c>
      <c r="U119" s="1">
        <v>19</v>
      </c>
      <c r="V119" s="1">
        <v>3</v>
      </c>
      <c r="W119" s="1">
        <v>12</v>
      </c>
      <c r="X119" s="1">
        <v>32</v>
      </c>
      <c r="Y119" s="1">
        <v>15</v>
      </c>
      <c r="Z119" s="1">
        <v>31</v>
      </c>
      <c r="AA119" s="1">
        <v>44</v>
      </c>
      <c r="AB119" s="1">
        <v>44</v>
      </c>
      <c r="AC119" s="1">
        <v>8</v>
      </c>
      <c r="AD119" s="1">
        <v>12</v>
      </c>
      <c r="AE119" s="1">
        <v>3</v>
      </c>
      <c r="AF119" s="1">
        <v>3</v>
      </c>
      <c r="AG119" s="6">
        <f t="shared" si="117"/>
        <v>20.735785953177256</v>
      </c>
      <c r="AH119" s="6">
        <f t="shared" si="118"/>
        <v>10.033444816053512</v>
      </c>
      <c r="AI119" s="6">
        <f t="shared" si="119"/>
        <v>20.735785953177256</v>
      </c>
      <c r="AJ119" s="6">
        <f t="shared" si="120"/>
        <v>10.367892976588628</v>
      </c>
      <c r="AK119" s="6">
        <f t="shared" si="121"/>
        <v>38.127090301003349</v>
      </c>
      <c r="AL119" s="39">
        <v>22163</v>
      </c>
      <c r="AM119" s="39">
        <v>47750</v>
      </c>
      <c r="AN119" s="6">
        <f t="shared" si="122"/>
        <v>46.488294314381271</v>
      </c>
      <c r="AO119" s="1">
        <v>299</v>
      </c>
      <c r="AP119" s="1">
        <v>49</v>
      </c>
      <c r="AQ119" s="1">
        <v>242</v>
      </c>
      <c r="AR119" s="1">
        <v>57</v>
      </c>
      <c r="AS119" s="1">
        <v>6</v>
      </c>
      <c r="AT119" s="1">
        <v>6</v>
      </c>
      <c r="AU119" s="1">
        <v>42</v>
      </c>
      <c r="AV119" s="1">
        <v>19</v>
      </c>
      <c r="AW119" s="1">
        <v>0</v>
      </c>
      <c r="AX119" s="1">
        <v>14</v>
      </c>
      <c r="AY119" s="1">
        <v>33</v>
      </c>
      <c r="AZ119" s="1">
        <v>16</v>
      </c>
      <c r="BA119" s="1">
        <v>0</v>
      </c>
      <c r="BB119" s="1">
        <v>69</v>
      </c>
      <c r="BC119" s="1">
        <v>6</v>
      </c>
      <c r="BD119" s="1">
        <v>0</v>
      </c>
      <c r="BE119" s="1">
        <v>68</v>
      </c>
      <c r="BF119" s="1">
        <v>2</v>
      </c>
      <c r="BG119" s="1">
        <v>0</v>
      </c>
      <c r="BH119" s="6">
        <f t="shared" si="123"/>
        <v>18.729096989966553</v>
      </c>
      <c r="BI119" s="1">
        <v>4.9000000000000004</v>
      </c>
      <c r="BJ119" s="1">
        <v>6</v>
      </c>
      <c r="BK119" s="1">
        <v>4</v>
      </c>
      <c r="BL119" s="1">
        <v>4</v>
      </c>
      <c r="BM119" s="1">
        <v>5.7</v>
      </c>
      <c r="BN119" s="1">
        <v>7.2</v>
      </c>
      <c r="BO119" s="1">
        <v>8.6</v>
      </c>
      <c r="BP119" s="1">
        <v>2.6</v>
      </c>
      <c r="BQ119" s="1">
        <v>5.9</v>
      </c>
      <c r="BR119" s="1">
        <v>5.8</v>
      </c>
      <c r="BS119" s="1">
        <v>6.9</v>
      </c>
      <c r="BT119" s="1">
        <v>8.6</v>
      </c>
      <c r="BU119" s="1">
        <v>7.3</v>
      </c>
      <c r="BV119" s="1">
        <v>6</v>
      </c>
      <c r="BW119" s="1">
        <v>4.2</v>
      </c>
      <c r="BX119" s="1">
        <v>2.4</v>
      </c>
      <c r="BY119" s="1">
        <v>6.2</v>
      </c>
      <c r="BZ119" s="1">
        <v>3.7</v>
      </c>
      <c r="CA119" s="1">
        <f t="shared" si="114"/>
        <v>14.9</v>
      </c>
      <c r="CB119" s="1">
        <f t="shared" si="115"/>
        <v>62.599999999999994</v>
      </c>
      <c r="CC119" s="1">
        <f t="shared" si="116"/>
        <v>22.5</v>
      </c>
    </row>
    <row r="120" spans="1:81" s="19" customFormat="1" x14ac:dyDescent="0.25">
      <c r="A120" s="8" t="s">
        <v>1004</v>
      </c>
      <c r="B120" t="s">
        <v>1005</v>
      </c>
      <c r="C120" s="1" t="s">
        <v>1006</v>
      </c>
      <c r="D120" t="s">
        <v>655</v>
      </c>
      <c r="E120" s="9" t="s">
        <v>656</v>
      </c>
      <c r="F120" s="9" t="s">
        <v>542</v>
      </c>
      <c r="G120" s="9" t="s">
        <v>1007</v>
      </c>
      <c r="H120" s="9" t="s">
        <v>1008</v>
      </c>
      <c r="I120" s="1">
        <v>5431324</v>
      </c>
      <c r="J120" s="1" t="s">
        <v>190</v>
      </c>
      <c r="K120" s="33">
        <v>0.46903565755312443</v>
      </c>
      <c r="L120" s="1">
        <v>768</v>
      </c>
      <c r="M120" s="42">
        <f t="shared" si="69"/>
        <v>1637.4021625701537</v>
      </c>
      <c r="N120" s="1">
        <v>290</v>
      </c>
      <c r="O120" s="22">
        <v>2.29</v>
      </c>
      <c r="P120" s="1">
        <v>664</v>
      </c>
      <c r="Q120" s="1">
        <v>22</v>
      </c>
      <c r="R120" s="1">
        <v>2</v>
      </c>
      <c r="S120" s="1">
        <v>26</v>
      </c>
      <c r="T120" s="1">
        <v>26</v>
      </c>
      <c r="U120" s="1">
        <v>12</v>
      </c>
      <c r="V120" s="1">
        <v>26</v>
      </c>
      <c r="W120" s="1">
        <v>7</v>
      </c>
      <c r="X120" s="1">
        <v>20</v>
      </c>
      <c r="Y120" s="1">
        <v>25</v>
      </c>
      <c r="Z120" s="1">
        <v>35</v>
      </c>
      <c r="AA120" s="1">
        <v>34</v>
      </c>
      <c r="AB120" s="1">
        <v>23</v>
      </c>
      <c r="AC120" s="1">
        <v>14</v>
      </c>
      <c r="AD120" s="1">
        <v>10</v>
      </c>
      <c r="AE120" s="1">
        <v>3</v>
      </c>
      <c r="AF120" s="1">
        <v>5</v>
      </c>
      <c r="AG120" s="6">
        <f t="shared" si="117"/>
        <v>17.241379310344829</v>
      </c>
      <c r="AH120" s="6">
        <f t="shared" si="118"/>
        <v>13.103448275862069</v>
      </c>
      <c r="AI120" s="6">
        <f t="shared" si="119"/>
        <v>26.896551724137929</v>
      </c>
      <c r="AJ120" s="6">
        <f t="shared" si="120"/>
        <v>12.068965517241379</v>
      </c>
      <c r="AK120" s="6">
        <f t="shared" si="121"/>
        <v>30.689655172413794</v>
      </c>
      <c r="AL120" s="39">
        <v>21259</v>
      </c>
      <c r="AM120" s="39">
        <v>45556</v>
      </c>
      <c r="AN120" s="6">
        <f t="shared" si="122"/>
        <v>48.620689655172413</v>
      </c>
      <c r="AO120" s="1">
        <v>290</v>
      </c>
      <c r="AP120" s="1">
        <v>40</v>
      </c>
      <c r="AQ120" s="1">
        <v>235</v>
      </c>
      <c r="AR120" s="1">
        <v>55</v>
      </c>
      <c r="AS120" s="1">
        <v>20</v>
      </c>
      <c r="AT120" s="1">
        <v>0</v>
      </c>
      <c r="AU120" s="1">
        <v>30</v>
      </c>
      <c r="AV120" s="1">
        <v>27</v>
      </c>
      <c r="AW120" s="1">
        <v>4</v>
      </c>
      <c r="AX120" s="1">
        <v>33</v>
      </c>
      <c r="AY120" s="1">
        <v>34</v>
      </c>
      <c r="AZ120" s="1">
        <v>17</v>
      </c>
      <c r="BA120" s="1">
        <v>1</v>
      </c>
      <c r="BB120" s="1">
        <v>51</v>
      </c>
      <c r="BC120" s="1">
        <v>15</v>
      </c>
      <c r="BD120" s="1">
        <v>0</v>
      </c>
      <c r="BE120" s="1">
        <v>50</v>
      </c>
      <c r="BF120" s="1">
        <v>3</v>
      </c>
      <c r="BG120" s="1">
        <v>2</v>
      </c>
      <c r="BH120" s="6">
        <f t="shared" si="123"/>
        <v>22.758620689655174</v>
      </c>
      <c r="BI120" s="1">
        <v>5.2</v>
      </c>
      <c r="BJ120" s="1">
        <v>6.4</v>
      </c>
      <c r="BK120" s="1">
        <v>2.5</v>
      </c>
      <c r="BL120" s="1">
        <v>3</v>
      </c>
      <c r="BM120" s="1">
        <v>3.5</v>
      </c>
      <c r="BN120" s="1">
        <v>4.2</v>
      </c>
      <c r="BO120" s="1">
        <v>5.6</v>
      </c>
      <c r="BP120" s="1">
        <v>2.5</v>
      </c>
      <c r="BQ120" s="1">
        <v>6.4</v>
      </c>
      <c r="BR120" s="1">
        <v>4.7</v>
      </c>
      <c r="BS120" s="1">
        <v>7.8</v>
      </c>
      <c r="BT120" s="1">
        <v>5.2</v>
      </c>
      <c r="BU120" s="1">
        <v>7.2</v>
      </c>
      <c r="BV120" s="1">
        <v>8.1999999999999993</v>
      </c>
      <c r="BW120" s="1">
        <v>8.5</v>
      </c>
      <c r="BX120" s="1">
        <v>3.8</v>
      </c>
      <c r="BY120" s="1">
        <v>6.1</v>
      </c>
      <c r="BZ120" s="1">
        <v>9.4</v>
      </c>
      <c r="CA120" s="1">
        <f t="shared" si="114"/>
        <v>14.100000000000001</v>
      </c>
      <c r="CB120" s="1">
        <f t="shared" si="115"/>
        <v>50.1</v>
      </c>
      <c r="CC120" s="1">
        <f t="shared" si="116"/>
        <v>36</v>
      </c>
    </row>
    <row r="121" spans="1:81" x14ac:dyDescent="0.25">
      <c r="A121" s="8" t="s">
        <v>1055</v>
      </c>
      <c r="B121" t="s">
        <v>1056</v>
      </c>
      <c r="C121" s="1" t="s">
        <v>1057</v>
      </c>
      <c r="D121" t="s">
        <v>655</v>
      </c>
      <c r="E121" s="9" t="s">
        <v>656</v>
      </c>
      <c r="F121" s="9" t="s">
        <v>542</v>
      </c>
      <c r="G121" s="9" t="s">
        <v>1058</v>
      </c>
      <c r="H121" s="9" t="s">
        <v>1059</v>
      </c>
      <c r="I121" s="1">
        <v>5434756</v>
      </c>
      <c r="J121" s="1" t="s">
        <v>199</v>
      </c>
      <c r="K121" s="33">
        <v>0.97106410981637903</v>
      </c>
      <c r="L121" s="1">
        <v>185</v>
      </c>
      <c r="M121" s="42">
        <f t="shared" si="69"/>
        <v>190.51265321193068</v>
      </c>
      <c r="N121" s="1">
        <v>66</v>
      </c>
      <c r="O121" s="22">
        <v>2.8</v>
      </c>
      <c r="P121" s="1">
        <v>185</v>
      </c>
      <c r="Q121" s="1">
        <v>3</v>
      </c>
      <c r="R121" s="1">
        <v>7</v>
      </c>
      <c r="S121" s="1">
        <v>2</v>
      </c>
      <c r="T121" s="1">
        <v>5</v>
      </c>
      <c r="U121" s="1">
        <v>0</v>
      </c>
      <c r="V121" s="1">
        <v>16</v>
      </c>
      <c r="W121" s="1">
        <v>2</v>
      </c>
      <c r="X121" s="1">
        <v>3</v>
      </c>
      <c r="Y121" s="1">
        <v>2</v>
      </c>
      <c r="Z121" s="1">
        <v>8</v>
      </c>
      <c r="AA121" s="1">
        <v>4</v>
      </c>
      <c r="AB121" s="1">
        <v>9</v>
      </c>
      <c r="AC121" s="1">
        <v>0</v>
      </c>
      <c r="AD121" s="1">
        <v>5</v>
      </c>
      <c r="AE121" s="1">
        <v>0</v>
      </c>
      <c r="AF121" s="1">
        <v>0</v>
      </c>
      <c r="AG121" s="6">
        <f t="shared" si="117"/>
        <v>18.181818181818183</v>
      </c>
      <c r="AH121" s="6">
        <f t="shared" si="118"/>
        <v>7.5757575757575761</v>
      </c>
      <c r="AI121" s="6">
        <f t="shared" si="119"/>
        <v>34.848484848484851</v>
      </c>
      <c r="AJ121" s="6">
        <f t="shared" si="120"/>
        <v>12.121212121212121</v>
      </c>
      <c r="AK121" s="6">
        <f t="shared" si="121"/>
        <v>27.27272727272727</v>
      </c>
      <c r="AL121" s="39">
        <v>18134</v>
      </c>
      <c r="AM121" s="39">
        <v>35000</v>
      </c>
      <c r="AN121" s="6">
        <f t="shared" si="122"/>
        <v>57.575757575757578</v>
      </c>
      <c r="AO121" s="1">
        <v>66</v>
      </c>
      <c r="AP121" s="1">
        <v>19</v>
      </c>
      <c r="AQ121" s="1">
        <v>49</v>
      </c>
      <c r="AR121" s="1">
        <v>17</v>
      </c>
      <c r="AS121" s="1">
        <v>2</v>
      </c>
      <c r="AT121" s="1">
        <v>2</v>
      </c>
      <c r="AU121" s="1">
        <v>5</v>
      </c>
      <c r="AV121" s="1">
        <v>10</v>
      </c>
      <c r="AW121" s="1">
        <v>0</v>
      </c>
      <c r="AX121" s="1">
        <v>4</v>
      </c>
      <c r="AY121" s="1">
        <v>6</v>
      </c>
      <c r="AZ121" s="1">
        <v>1</v>
      </c>
      <c r="BA121" s="1">
        <v>0</v>
      </c>
      <c r="BB121" s="1">
        <v>10</v>
      </c>
      <c r="BC121" s="1">
        <v>0</v>
      </c>
      <c r="BD121" s="1">
        <v>2</v>
      </c>
      <c r="BE121" s="1">
        <v>10</v>
      </c>
      <c r="BF121" s="1">
        <v>4</v>
      </c>
      <c r="BG121" s="1">
        <v>0</v>
      </c>
      <c r="BH121" s="6">
        <f t="shared" si="123"/>
        <v>16.666666666666664</v>
      </c>
      <c r="BI121" s="1">
        <v>3.8</v>
      </c>
      <c r="BJ121" s="1">
        <v>9.6999999999999993</v>
      </c>
      <c r="BK121" s="1">
        <v>4.9000000000000004</v>
      </c>
      <c r="BL121" s="1">
        <v>4.3</v>
      </c>
      <c r="BM121" s="1">
        <v>3.2</v>
      </c>
      <c r="BN121" s="1">
        <v>4.9000000000000004</v>
      </c>
      <c r="BO121" s="1">
        <v>8.1</v>
      </c>
      <c r="BP121" s="1">
        <v>11.9</v>
      </c>
      <c r="BQ121" s="1">
        <v>4.3</v>
      </c>
      <c r="BR121" s="1">
        <v>5.9</v>
      </c>
      <c r="BS121" s="1">
        <v>1.6</v>
      </c>
      <c r="BT121" s="1">
        <v>1.6</v>
      </c>
      <c r="BU121" s="1">
        <v>8.6</v>
      </c>
      <c r="BV121" s="1">
        <v>10.8</v>
      </c>
      <c r="BW121" s="1">
        <v>5.9</v>
      </c>
      <c r="BX121" s="1">
        <v>0.5</v>
      </c>
      <c r="BY121" s="1">
        <v>7</v>
      </c>
      <c r="BZ121" s="1">
        <v>2.7</v>
      </c>
      <c r="CA121" s="1">
        <f t="shared" si="114"/>
        <v>18.399999999999999</v>
      </c>
      <c r="CB121" s="1">
        <f t="shared" si="115"/>
        <v>54.4</v>
      </c>
      <c r="CC121" s="1">
        <f t="shared" si="116"/>
        <v>26.900000000000002</v>
      </c>
    </row>
    <row r="122" spans="1:81" x14ac:dyDescent="0.25">
      <c r="A122" s="8" t="s">
        <v>1242</v>
      </c>
      <c r="B122" t="s">
        <v>1243</v>
      </c>
      <c r="C122" s="1" t="s">
        <v>1244</v>
      </c>
      <c r="D122" t="s">
        <v>655</v>
      </c>
      <c r="E122" s="9" t="s">
        <v>656</v>
      </c>
      <c r="F122" s="9" t="s">
        <v>542</v>
      </c>
      <c r="G122" s="9" t="s">
        <v>1245</v>
      </c>
      <c r="H122" s="9" t="s">
        <v>1246</v>
      </c>
      <c r="I122" s="1">
        <v>5451724</v>
      </c>
      <c r="J122" s="1" t="s">
        <v>234</v>
      </c>
      <c r="K122" s="33">
        <v>1.4072421862700168</v>
      </c>
      <c r="L122" s="1">
        <v>1381</v>
      </c>
      <c r="M122" s="42">
        <f t="shared" si="69"/>
        <v>981.35204691413253</v>
      </c>
      <c r="N122" s="1">
        <v>574</v>
      </c>
      <c r="O122" s="22">
        <v>2.25</v>
      </c>
      <c r="P122" s="1">
        <v>1290</v>
      </c>
      <c r="Q122" s="1">
        <v>41</v>
      </c>
      <c r="R122" s="1">
        <v>69</v>
      </c>
      <c r="S122" s="1">
        <v>46</v>
      </c>
      <c r="T122" s="1">
        <v>52</v>
      </c>
      <c r="U122" s="1">
        <v>19</v>
      </c>
      <c r="V122" s="1">
        <v>39</v>
      </c>
      <c r="W122" s="1">
        <v>44</v>
      </c>
      <c r="X122" s="1">
        <v>23</v>
      </c>
      <c r="Y122" s="1">
        <v>28</v>
      </c>
      <c r="Z122" s="1">
        <v>25</v>
      </c>
      <c r="AA122" s="1">
        <v>70</v>
      </c>
      <c r="AB122" s="1">
        <v>68</v>
      </c>
      <c r="AC122" s="1">
        <v>10</v>
      </c>
      <c r="AD122" s="1">
        <v>15</v>
      </c>
      <c r="AE122" s="1">
        <v>22</v>
      </c>
      <c r="AF122" s="1">
        <v>3</v>
      </c>
      <c r="AG122" s="6">
        <f t="shared" si="117"/>
        <v>27.177700348432055</v>
      </c>
      <c r="AH122" s="6">
        <f t="shared" si="118"/>
        <v>12.369337979094077</v>
      </c>
      <c r="AI122" s="6">
        <f t="shared" si="119"/>
        <v>23.344947735191639</v>
      </c>
      <c r="AJ122" s="6">
        <f t="shared" si="120"/>
        <v>4.3554006968641117</v>
      </c>
      <c r="AK122" s="6">
        <f t="shared" si="121"/>
        <v>32.752613240418114</v>
      </c>
      <c r="AL122" s="39">
        <v>22024</v>
      </c>
      <c r="AM122" s="39">
        <v>36750</v>
      </c>
      <c r="AN122" s="6">
        <f t="shared" si="122"/>
        <v>58.013937282229968</v>
      </c>
      <c r="AO122" s="1">
        <v>574</v>
      </c>
      <c r="AP122" s="1">
        <v>121</v>
      </c>
      <c r="AQ122" s="1">
        <v>361</v>
      </c>
      <c r="AR122" s="1">
        <v>213</v>
      </c>
      <c r="AS122" s="1">
        <v>6</v>
      </c>
      <c r="AT122" s="1">
        <v>6</v>
      </c>
      <c r="AU122" s="1">
        <v>117</v>
      </c>
      <c r="AV122" s="1">
        <v>59</v>
      </c>
      <c r="AW122" s="1">
        <v>12</v>
      </c>
      <c r="AX122" s="1">
        <v>20</v>
      </c>
      <c r="AY122" s="1">
        <v>37</v>
      </c>
      <c r="AZ122" s="1">
        <v>47</v>
      </c>
      <c r="BA122" s="1">
        <v>11</v>
      </c>
      <c r="BB122" s="1">
        <v>78</v>
      </c>
      <c r="BC122" s="1">
        <v>13</v>
      </c>
      <c r="BD122" s="1">
        <v>0</v>
      </c>
      <c r="BE122" s="1">
        <v>114</v>
      </c>
      <c r="BF122" s="1">
        <v>4</v>
      </c>
      <c r="BG122" s="1">
        <v>0</v>
      </c>
      <c r="BH122" s="6">
        <f t="shared" si="123"/>
        <v>25.78397212543554</v>
      </c>
      <c r="BI122" s="1">
        <v>3.5</v>
      </c>
      <c r="BJ122" s="1">
        <v>4.7</v>
      </c>
      <c r="BK122" s="1">
        <v>3.5</v>
      </c>
      <c r="BL122" s="1">
        <v>7.9</v>
      </c>
      <c r="BM122" s="1">
        <v>5.4</v>
      </c>
      <c r="BN122" s="1">
        <v>4.3</v>
      </c>
      <c r="BO122" s="1">
        <v>4.9000000000000004</v>
      </c>
      <c r="BP122" s="1">
        <v>7.2</v>
      </c>
      <c r="BQ122" s="1">
        <v>3.9</v>
      </c>
      <c r="BR122" s="1">
        <v>9.4</v>
      </c>
      <c r="BS122" s="1">
        <v>7</v>
      </c>
      <c r="BT122" s="1">
        <v>4.5999999999999996</v>
      </c>
      <c r="BU122" s="1">
        <v>6.7</v>
      </c>
      <c r="BV122" s="1">
        <v>7.5</v>
      </c>
      <c r="BW122" s="1">
        <v>4.7</v>
      </c>
      <c r="BX122" s="1">
        <v>4.9000000000000004</v>
      </c>
      <c r="BY122" s="1">
        <v>3.5</v>
      </c>
      <c r="BZ122" s="1">
        <v>6.4</v>
      </c>
      <c r="CA122" s="1">
        <f t="shared" si="114"/>
        <v>11.7</v>
      </c>
      <c r="CB122" s="1">
        <f t="shared" si="115"/>
        <v>61.300000000000004</v>
      </c>
      <c r="CC122" s="1">
        <f t="shared" si="116"/>
        <v>27</v>
      </c>
    </row>
    <row r="123" spans="1:81" s="11" customFormat="1" x14ac:dyDescent="0.25">
      <c r="A123" s="10" t="s">
        <v>1302</v>
      </c>
      <c r="B123" s="11" t="s">
        <v>1303</v>
      </c>
      <c r="C123" s="12" t="s">
        <v>1308</v>
      </c>
      <c r="D123" s="11" t="s">
        <v>1305</v>
      </c>
      <c r="E123" s="13" t="s">
        <v>656</v>
      </c>
      <c r="F123" s="13" t="s">
        <v>542</v>
      </c>
      <c r="G123" s="13" t="s">
        <v>1306</v>
      </c>
      <c r="H123" s="13" t="s">
        <v>1307</v>
      </c>
      <c r="I123" s="12">
        <v>5455468</v>
      </c>
      <c r="J123" s="12" t="s">
        <v>246</v>
      </c>
      <c r="K123" s="36">
        <v>0.37259367273872201</v>
      </c>
      <c r="L123" s="12">
        <v>391</v>
      </c>
      <c r="M123" s="24">
        <f t="shared" si="69"/>
        <v>1049.4005363160991</v>
      </c>
      <c r="N123" s="12">
        <v>149</v>
      </c>
      <c r="O123" s="24">
        <v>2.0099999999999998</v>
      </c>
      <c r="P123" s="12">
        <v>299</v>
      </c>
      <c r="Q123" s="12">
        <v>42</v>
      </c>
      <c r="R123" s="12">
        <v>19</v>
      </c>
      <c r="S123" s="12">
        <v>15</v>
      </c>
      <c r="T123" s="12">
        <v>10</v>
      </c>
      <c r="U123" s="12">
        <v>8</v>
      </c>
      <c r="V123" s="12">
        <v>5</v>
      </c>
      <c r="W123" s="12">
        <v>4</v>
      </c>
      <c r="X123" s="12">
        <v>4</v>
      </c>
      <c r="Y123" s="12">
        <v>5</v>
      </c>
      <c r="Z123" s="12">
        <v>4</v>
      </c>
      <c r="AA123" s="12">
        <v>9</v>
      </c>
      <c r="AB123" s="12">
        <v>9</v>
      </c>
      <c r="AC123" s="12">
        <v>8</v>
      </c>
      <c r="AD123" s="12">
        <v>3</v>
      </c>
      <c r="AE123" s="12">
        <v>3</v>
      </c>
      <c r="AF123" s="12">
        <v>3</v>
      </c>
      <c r="AG123" s="14">
        <v>51.006711409395976</v>
      </c>
      <c r="AH123" s="14">
        <v>12.080536912751679</v>
      </c>
      <c r="AI123" s="14">
        <v>12.080536912751679</v>
      </c>
      <c r="AJ123" s="14">
        <v>2.6845637583892619</v>
      </c>
      <c r="AK123" s="14">
        <v>23.48993288590604</v>
      </c>
      <c r="AL123" s="41">
        <v>18832</v>
      </c>
      <c r="AM123" s="41">
        <v>19786</v>
      </c>
      <c r="AN123" s="14">
        <v>71.812080536912745</v>
      </c>
      <c r="AO123" s="12">
        <v>149</v>
      </c>
      <c r="AP123" s="12">
        <v>39</v>
      </c>
      <c r="AQ123" s="12">
        <v>62</v>
      </c>
      <c r="AR123" s="12">
        <v>87</v>
      </c>
      <c r="AS123" s="12">
        <v>4</v>
      </c>
      <c r="AT123" s="12">
        <v>15</v>
      </c>
      <c r="AU123" s="12">
        <v>45</v>
      </c>
      <c r="AV123" s="12">
        <v>7</v>
      </c>
      <c r="AW123" s="12">
        <v>7</v>
      </c>
      <c r="AX123" s="12">
        <v>5</v>
      </c>
      <c r="AY123" s="12">
        <v>7</v>
      </c>
      <c r="AZ123" s="12">
        <v>4</v>
      </c>
      <c r="BA123" s="12">
        <v>1</v>
      </c>
      <c r="BB123" s="12">
        <v>12</v>
      </c>
      <c r="BC123" s="12">
        <v>0</v>
      </c>
      <c r="BD123" s="12">
        <v>0</v>
      </c>
      <c r="BE123" s="12">
        <v>26</v>
      </c>
      <c r="BF123" s="12">
        <v>0</v>
      </c>
      <c r="BG123" s="12">
        <v>0</v>
      </c>
      <c r="BH123" s="14">
        <v>34.228187919463089</v>
      </c>
      <c r="BI123" s="12">
        <v>1.9</v>
      </c>
      <c r="BJ123" s="12">
        <v>8</v>
      </c>
      <c r="BK123" s="12">
        <v>5.7</v>
      </c>
      <c r="BL123" s="12">
        <v>13.5</v>
      </c>
      <c r="BM123" s="12">
        <v>16.899999999999999</v>
      </c>
      <c r="BN123" s="12">
        <v>5.0999999999999996</v>
      </c>
      <c r="BO123" s="12">
        <v>2.9</v>
      </c>
      <c r="BP123" s="12">
        <v>6.7</v>
      </c>
      <c r="BQ123" s="12">
        <v>3.3</v>
      </c>
      <c r="BR123" s="12">
        <v>3.5</v>
      </c>
      <c r="BS123" s="12">
        <v>4.5999999999999996</v>
      </c>
      <c r="BT123" s="12">
        <v>6</v>
      </c>
      <c r="BU123" s="12">
        <v>6.1</v>
      </c>
      <c r="BV123" s="12">
        <v>4.4000000000000004</v>
      </c>
      <c r="BW123" s="12">
        <v>3.7</v>
      </c>
      <c r="BX123" s="12">
        <v>2.2999999999999998</v>
      </c>
      <c r="BY123" s="12">
        <v>2.7</v>
      </c>
      <c r="BZ123" s="12">
        <v>2.6</v>
      </c>
      <c r="CA123" s="12">
        <v>15.600000000000001</v>
      </c>
      <c r="CB123" s="12">
        <v>68.599999999999994</v>
      </c>
      <c r="CC123" s="12">
        <v>15.700000000000001</v>
      </c>
    </row>
    <row r="124" spans="1:81" s="11" customFormat="1" x14ac:dyDescent="0.25">
      <c r="A124" s="10" t="s">
        <v>1363</v>
      </c>
      <c r="B124" s="11" t="s">
        <v>1364</v>
      </c>
      <c r="C124" s="12" t="s">
        <v>1365</v>
      </c>
      <c r="D124" s="11" t="s">
        <v>1366</v>
      </c>
      <c r="E124" s="13" t="s">
        <v>656</v>
      </c>
      <c r="F124" s="13" t="s">
        <v>542</v>
      </c>
      <c r="G124" s="13" t="s">
        <v>1367</v>
      </c>
      <c r="H124" s="13" t="s">
        <v>1368</v>
      </c>
      <c r="I124" s="12">
        <v>5459068</v>
      </c>
      <c r="J124" s="12" t="s">
        <v>257</v>
      </c>
      <c r="K124" s="36">
        <v>4.8274068301185897</v>
      </c>
      <c r="L124" s="12">
        <v>5423</v>
      </c>
      <c r="M124" s="24">
        <f t="shared" si="69"/>
        <v>1123.3774551930148</v>
      </c>
      <c r="N124" s="12">
        <v>2386</v>
      </c>
      <c r="O124" s="24">
        <v>2.27</v>
      </c>
      <c r="P124" s="12">
        <v>5423</v>
      </c>
      <c r="Q124" s="12">
        <v>183</v>
      </c>
      <c r="R124" s="12">
        <v>171</v>
      </c>
      <c r="S124" s="12">
        <v>159</v>
      </c>
      <c r="T124" s="12">
        <v>144</v>
      </c>
      <c r="U124" s="12">
        <v>48</v>
      </c>
      <c r="V124" s="12">
        <v>193</v>
      </c>
      <c r="W124" s="12">
        <v>134</v>
      </c>
      <c r="X124" s="12">
        <v>184</v>
      </c>
      <c r="Y124" s="12">
        <v>78</v>
      </c>
      <c r="Z124" s="12">
        <v>189</v>
      </c>
      <c r="AA124" s="12">
        <v>353</v>
      </c>
      <c r="AB124" s="12">
        <v>147</v>
      </c>
      <c r="AC124" s="12">
        <v>197</v>
      </c>
      <c r="AD124" s="12">
        <v>31</v>
      </c>
      <c r="AE124" s="12">
        <v>127</v>
      </c>
      <c r="AF124" s="12">
        <v>48</v>
      </c>
      <c r="AG124" s="14">
        <v>21.500419111483655</v>
      </c>
      <c r="AH124" s="14">
        <v>8.046940486169321</v>
      </c>
      <c r="AI124" s="14">
        <v>24.685666387259012</v>
      </c>
      <c r="AJ124" s="14">
        <v>7.9212070410729254</v>
      </c>
      <c r="AK124" s="14">
        <v>37.845766974015085</v>
      </c>
      <c r="AL124" s="41">
        <v>29481</v>
      </c>
      <c r="AM124" s="41">
        <v>43952</v>
      </c>
      <c r="AN124" s="14">
        <v>50.9639564124057</v>
      </c>
      <c r="AO124" s="12">
        <v>2386</v>
      </c>
      <c r="AP124" s="12">
        <v>358</v>
      </c>
      <c r="AQ124" s="12">
        <v>1624</v>
      </c>
      <c r="AR124" s="12">
        <v>762</v>
      </c>
      <c r="AS124" s="12">
        <v>12</v>
      </c>
      <c r="AT124" s="12">
        <v>136</v>
      </c>
      <c r="AU124" s="12">
        <v>317</v>
      </c>
      <c r="AV124" s="12">
        <v>129</v>
      </c>
      <c r="AW124" s="12">
        <v>125</v>
      </c>
      <c r="AX124" s="12">
        <v>101</v>
      </c>
      <c r="AY124" s="12">
        <v>198</v>
      </c>
      <c r="AZ124" s="12">
        <v>95</v>
      </c>
      <c r="BA124" s="12">
        <v>73</v>
      </c>
      <c r="BB124" s="12">
        <v>379</v>
      </c>
      <c r="BC124" s="12">
        <v>116</v>
      </c>
      <c r="BD124" s="12">
        <v>46</v>
      </c>
      <c r="BE124" s="12">
        <v>544</v>
      </c>
      <c r="BF124" s="12">
        <v>0</v>
      </c>
      <c r="BG124" s="12">
        <v>0</v>
      </c>
      <c r="BH124" s="14">
        <v>22.50628667225482</v>
      </c>
      <c r="BI124" s="12">
        <v>5.5</v>
      </c>
      <c r="BJ124" s="12">
        <v>8.6</v>
      </c>
      <c r="BK124" s="12">
        <v>4.5</v>
      </c>
      <c r="BL124" s="12">
        <v>6.8</v>
      </c>
      <c r="BM124" s="12">
        <v>1.7</v>
      </c>
      <c r="BN124" s="12">
        <v>4.5</v>
      </c>
      <c r="BO124" s="12">
        <v>7.7</v>
      </c>
      <c r="BP124" s="12">
        <v>6.4</v>
      </c>
      <c r="BQ124" s="12">
        <v>6.6</v>
      </c>
      <c r="BR124" s="12">
        <v>5.7</v>
      </c>
      <c r="BS124" s="12">
        <v>4.3</v>
      </c>
      <c r="BT124" s="12">
        <v>11.4</v>
      </c>
      <c r="BU124" s="12">
        <v>9.1999999999999993</v>
      </c>
      <c r="BV124" s="12">
        <v>6.3</v>
      </c>
      <c r="BW124" s="12">
        <v>3.9</v>
      </c>
      <c r="BX124" s="12">
        <v>3.4</v>
      </c>
      <c r="BY124" s="12">
        <v>1.8</v>
      </c>
      <c r="BZ124" s="12">
        <v>1.8</v>
      </c>
      <c r="CA124" s="12">
        <v>18.600000000000001</v>
      </c>
      <c r="CB124" s="12">
        <v>64.3</v>
      </c>
      <c r="CC124" s="12">
        <v>17.2</v>
      </c>
    </row>
    <row r="125" spans="1:81" x14ac:dyDescent="0.25">
      <c r="A125" s="8" t="s">
        <v>1480</v>
      </c>
      <c r="B125" t="s">
        <v>1481</v>
      </c>
      <c r="C125" s="1" t="s">
        <v>1482</v>
      </c>
      <c r="D125" t="s">
        <v>655</v>
      </c>
      <c r="E125" s="9" t="s">
        <v>656</v>
      </c>
      <c r="F125" s="9" t="s">
        <v>542</v>
      </c>
      <c r="G125" s="9" t="s">
        <v>1483</v>
      </c>
      <c r="H125" s="9" t="s">
        <v>1484</v>
      </c>
      <c r="I125" s="1">
        <v>5465356</v>
      </c>
      <c r="J125" s="1" t="s">
        <v>279</v>
      </c>
      <c r="K125" s="33">
        <v>0.29181647834201641</v>
      </c>
      <c r="L125" s="1">
        <v>444</v>
      </c>
      <c r="M125" s="42">
        <f t="shared" si="69"/>
        <v>1521.5042088186008</v>
      </c>
      <c r="N125" s="1">
        <v>175</v>
      </c>
      <c r="O125" s="22">
        <v>2.54</v>
      </c>
      <c r="P125" s="1">
        <v>444</v>
      </c>
      <c r="Q125" s="1">
        <v>8</v>
      </c>
      <c r="R125" s="1">
        <v>4</v>
      </c>
      <c r="S125" s="1">
        <v>5</v>
      </c>
      <c r="T125" s="1">
        <v>7</v>
      </c>
      <c r="U125" s="1">
        <v>4</v>
      </c>
      <c r="V125" s="1">
        <v>2</v>
      </c>
      <c r="W125" s="1">
        <v>3</v>
      </c>
      <c r="X125" s="1">
        <v>9</v>
      </c>
      <c r="Y125" s="1">
        <v>24</v>
      </c>
      <c r="Z125" s="1">
        <v>17</v>
      </c>
      <c r="AA125" s="1">
        <v>18</v>
      </c>
      <c r="AB125" s="1">
        <v>20</v>
      </c>
      <c r="AC125" s="1">
        <v>17</v>
      </c>
      <c r="AD125" s="1">
        <v>18</v>
      </c>
      <c r="AE125" s="1">
        <v>15</v>
      </c>
      <c r="AF125" s="1">
        <v>4</v>
      </c>
      <c r="AG125" s="6">
        <f>(Q125+R125+S125)/N125*100</f>
        <v>9.7142857142857135</v>
      </c>
      <c r="AH125" s="6">
        <f>(T125+U125)/N125*100</f>
        <v>6.2857142857142865</v>
      </c>
      <c r="AI125" s="6">
        <f>(V125+W125+X125+Y125)/N125*100</f>
        <v>21.714285714285715</v>
      </c>
      <c r="AJ125" s="6">
        <f>Z125/N125*100</f>
        <v>9.7142857142857135</v>
      </c>
      <c r="AK125" s="6">
        <f>(AA125+AB125+AC125+AD125+AE125+AF125)/N125*100</f>
        <v>52.571428571428569</v>
      </c>
      <c r="AL125" s="39">
        <v>32034</v>
      </c>
      <c r="AM125" s="39">
        <v>61607</v>
      </c>
      <c r="AN125" s="6">
        <f>(Q125+R125+S125+T125+U125+V125+W125+X125)/N125*100</f>
        <v>24</v>
      </c>
      <c r="AO125" s="1">
        <v>175</v>
      </c>
      <c r="AP125" s="1">
        <v>54</v>
      </c>
      <c r="AQ125" s="1">
        <v>140</v>
      </c>
      <c r="AR125" s="1">
        <v>35</v>
      </c>
      <c r="AS125" s="1">
        <v>2</v>
      </c>
      <c r="AT125" s="1">
        <v>0</v>
      </c>
      <c r="AU125" s="1">
        <v>12</v>
      </c>
      <c r="AV125" s="1">
        <v>4</v>
      </c>
      <c r="AW125" s="1">
        <v>4</v>
      </c>
      <c r="AX125" s="1">
        <v>5</v>
      </c>
      <c r="AY125" s="1">
        <v>27</v>
      </c>
      <c r="AZ125" s="1">
        <v>0</v>
      </c>
      <c r="BA125" s="1">
        <v>0</v>
      </c>
      <c r="BB125" s="1">
        <v>23</v>
      </c>
      <c r="BC125" s="1">
        <v>10</v>
      </c>
      <c r="BD125" s="1">
        <v>2</v>
      </c>
      <c r="BE125" s="1">
        <v>66</v>
      </c>
      <c r="BF125" s="1">
        <v>6</v>
      </c>
      <c r="BG125" s="1">
        <v>0</v>
      </c>
      <c r="BH125" s="6">
        <f>(AU125+AX125+BA125+BD125+BG125)/N125*100</f>
        <v>10.857142857142858</v>
      </c>
      <c r="BI125" s="1">
        <v>4.3</v>
      </c>
      <c r="BJ125" s="1">
        <v>5.2</v>
      </c>
      <c r="BK125" s="1">
        <v>4.7</v>
      </c>
      <c r="BL125" s="1">
        <v>7</v>
      </c>
      <c r="BM125" s="1">
        <v>4.3</v>
      </c>
      <c r="BN125" s="1">
        <v>1.8</v>
      </c>
      <c r="BO125" s="1">
        <v>7.2</v>
      </c>
      <c r="BP125" s="1">
        <v>2.9</v>
      </c>
      <c r="BQ125" s="1">
        <v>10.6</v>
      </c>
      <c r="BR125" s="1">
        <v>10.4</v>
      </c>
      <c r="BS125" s="1">
        <v>7.2</v>
      </c>
      <c r="BT125" s="1">
        <v>10.6</v>
      </c>
      <c r="BU125" s="1">
        <v>4.7</v>
      </c>
      <c r="BV125" s="1">
        <v>7.2</v>
      </c>
      <c r="BW125" s="1">
        <v>4.0999999999999996</v>
      </c>
      <c r="BX125" s="1">
        <v>3.8</v>
      </c>
      <c r="BY125" s="1">
        <v>1.8</v>
      </c>
      <c r="BZ125" s="1">
        <v>2.2999999999999998</v>
      </c>
      <c r="CA125" s="1">
        <f>BI125+BJ125+BK125</f>
        <v>14.2</v>
      </c>
      <c r="CB125" s="1">
        <f>BL125+BM125+BN125+BO125+BP125+BQ125+BR125+BS125+BT125+BU125</f>
        <v>66.7</v>
      </c>
      <c r="CC125" s="1">
        <f>BV125+BW125+BX125+BY125+BZ125</f>
        <v>19.200000000000003</v>
      </c>
    </row>
    <row r="126" spans="1:81" s="11" customFormat="1" x14ac:dyDescent="0.25">
      <c r="A126" s="10" t="s">
        <v>1611</v>
      </c>
      <c r="B126" s="11" t="s">
        <v>1612</v>
      </c>
      <c r="C126" s="12" t="s">
        <v>1616</v>
      </c>
      <c r="D126" s="11" t="s">
        <v>655</v>
      </c>
      <c r="E126" s="13" t="s">
        <v>656</v>
      </c>
      <c r="F126" s="13" t="s">
        <v>542</v>
      </c>
      <c r="G126" s="13" t="s">
        <v>1614</v>
      </c>
      <c r="H126" s="13" t="s">
        <v>1615</v>
      </c>
      <c r="I126" s="12">
        <v>5474740</v>
      </c>
      <c r="J126" s="12" t="s">
        <v>304</v>
      </c>
      <c r="K126" s="36">
        <v>6.5776913898423876E-3</v>
      </c>
      <c r="L126" s="12">
        <v>12</v>
      </c>
      <c r="M126" s="24">
        <f t="shared" si="69"/>
        <v>1824.3482840394463</v>
      </c>
      <c r="N126" s="12">
        <v>5</v>
      </c>
      <c r="O126" s="24">
        <v>2.4</v>
      </c>
      <c r="P126" s="12">
        <v>12</v>
      </c>
      <c r="Q126" s="12">
        <v>0</v>
      </c>
      <c r="R126" s="12">
        <v>1</v>
      </c>
      <c r="S126" s="12">
        <v>0</v>
      </c>
      <c r="T126" s="12">
        <v>0</v>
      </c>
      <c r="U126" s="12">
        <v>0</v>
      </c>
      <c r="V126" s="12">
        <v>0</v>
      </c>
      <c r="W126" s="12">
        <v>1</v>
      </c>
      <c r="X126" s="12">
        <v>0</v>
      </c>
      <c r="Y126" s="12">
        <v>0</v>
      </c>
      <c r="Z126" s="12">
        <v>0</v>
      </c>
      <c r="AA126" s="12">
        <v>1</v>
      </c>
      <c r="AB126" s="12">
        <v>0</v>
      </c>
      <c r="AC126" s="12">
        <v>0</v>
      </c>
      <c r="AD126" s="12">
        <v>0</v>
      </c>
      <c r="AE126" s="12">
        <v>0</v>
      </c>
      <c r="AF126" s="12">
        <v>0</v>
      </c>
      <c r="AG126" s="14">
        <v>20</v>
      </c>
      <c r="AH126" s="14">
        <v>0</v>
      </c>
      <c r="AI126" s="14">
        <v>20</v>
      </c>
      <c r="AJ126" s="14">
        <v>0</v>
      </c>
      <c r="AK126" s="14">
        <v>20</v>
      </c>
      <c r="AL126" s="41">
        <v>16820</v>
      </c>
      <c r="AM126" s="41">
        <v>36731</v>
      </c>
      <c r="AN126" s="14">
        <v>40</v>
      </c>
      <c r="AO126" s="12">
        <v>5</v>
      </c>
      <c r="AP126" s="12">
        <v>1</v>
      </c>
      <c r="AQ126" s="12">
        <v>2</v>
      </c>
      <c r="AR126" s="12">
        <v>2</v>
      </c>
      <c r="AS126" s="12">
        <v>0</v>
      </c>
      <c r="AT126" s="12">
        <v>0</v>
      </c>
      <c r="AU126" s="12">
        <v>0</v>
      </c>
      <c r="AV126" s="12">
        <v>0</v>
      </c>
      <c r="AW126" s="12">
        <v>1</v>
      </c>
      <c r="AX126" s="12">
        <v>0</v>
      </c>
      <c r="AY126" s="12">
        <v>0</v>
      </c>
      <c r="AZ126" s="12">
        <v>0</v>
      </c>
      <c r="BA126" s="12">
        <v>0</v>
      </c>
      <c r="BB126" s="12">
        <v>1</v>
      </c>
      <c r="BC126" s="12">
        <v>0</v>
      </c>
      <c r="BD126" s="12">
        <v>0</v>
      </c>
      <c r="BE126" s="12">
        <v>1</v>
      </c>
      <c r="BF126" s="12">
        <v>0</v>
      </c>
      <c r="BG126" s="12">
        <v>0</v>
      </c>
      <c r="BH126" s="14">
        <v>0</v>
      </c>
      <c r="BI126" s="12">
        <v>7.1</v>
      </c>
      <c r="BJ126" s="12">
        <v>8.4</v>
      </c>
      <c r="BK126" s="12">
        <v>5.5</v>
      </c>
      <c r="BL126" s="12">
        <v>7.3</v>
      </c>
      <c r="BM126" s="12">
        <v>4.5</v>
      </c>
      <c r="BN126" s="12">
        <v>11.7</v>
      </c>
      <c r="BO126" s="12">
        <v>4.2</v>
      </c>
      <c r="BP126" s="12">
        <v>1.6</v>
      </c>
      <c r="BQ126" s="12">
        <v>5.7</v>
      </c>
      <c r="BR126" s="12">
        <v>6.8</v>
      </c>
      <c r="BS126" s="12">
        <v>4.0999999999999996</v>
      </c>
      <c r="BT126" s="12">
        <v>7</v>
      </c>
      <c r="BU126" s="12">
        <v>6.9</v>
      </c>
      <c r="BV126" s="12">
        <v>6.7</v>
      </c>
      <c r="BW126" s="12">
        <v>1.7</v>
      </c>
      <c r="BX126" s="12">
        <v>1.7</v>
      </c>
      <c r="BY126" s="12">
        <v>5.6</v>
      </c>
      <c r="BZ126" s="12">
        <v>3.3</v>
      </c>
      <c r="CA126" s="12">
        <v>21</v>
      </c>
      <c r="CB126" s="12">
        <v>59.8</v>
      </c>
      <c r="CC126" s="12">
        <v>19</v>
      </c>
    </row>
    <row r="127" spans="1:81" s="11" customFormat="1" x14ac:dyDescent="0.25">
      <c r="A127" s="8" t="s">
        <v>1627</v>
      </c>
      <c r="B127" t="s">
        <v>1628</v>
      </c>
      <c r="C127" s="1" t="s">
        <v>1629</v>
      </c>
      <c r="D127" t="s">
        <v>655</v>
      </c>
      <c r="E127" s="9" t="s">
        <v>656</v>
      </c>
      <c r="F127" s="9" t="s">
        <v>542</v>
      </c>
      <c r="G127" s="9" t="s">
        <v>1630</v>
      </c>
      <c r="H127" s="9" t="s">
        <v>1631</v>
      </c>
      <c r="I127" s="1">
        <v>5475292</v>
      </c>
      <c r="J127" s="1" t="s">
        <v>307</v>
      </c>
      <c r="K127" s="33">
        <v>8.7749372478237433</v>
      </c>
      <c r="L127" s="1">
        <v>12902</v>
      </c>
      <c r="M127" s="42">
        <f t="shared" si="69"/>
        <v>1470.3239049600957</v>
      </c>
      <c r="N127" s="1">
        <v>5841</v>
      </c>
      <c r="O127" s="22">
        <v>2.21</v>
      </c>
      <c r="P127" s="1">
        <v>12890</v>
      </c>
      <c r="Q127" s="1">
        <v>595</v>
      </c>
      <c r="R127" s="1">
        <v>235</v>
      </c>
      <c r="S127" s="1">
        <v>244</v>
      </c>
      <c r="T127" s="1">
        <v>427</v>
      </c>
      <c r="U127" s="1">
        <v>371</v>
      </c>
      <c r="V127" s="1">
        <v>203</v>
      </c>
      <c r="W127" s="1">
        <v>300</v>
      </c>
      <c r="X127" s="1">
        <v>245</v>
      </c>
      <c r="Y127" s="1">
        <v>217</v>
      </c>
      <c r="Z127" s="1">
        <v>731</v>
      </c>
      <c r="AA127" s="1">
        <v>571</v>
      </c>
      <c r="AB127" s="1">
        <v>602</v>
      </c>
      <c r="AC127" s="1">
        <v>518</v>
      </c>
      <c r="AD127" s="1">
        <v>209</v>
      </c>
      <c r="AE127" s="1">
        <v>244</v>
      </c>
      <c r="AF127" s="1">
        <v>129</v>
      </c>
      <c r="AG127" s="6">
        <f t="shared" ref="AG127:AG134" si="124">(Q127+R127+S127)/N127*100</f>
        <v>18.387262455059066</v>
      </c>
      <c r="AH127" s="6">
        <f t="shared" ref="AH127:AH134" si="125">(T127+U127)/N127*100</f>
        <v>13.662044170518747</v>
      </c>
      <c r="AI127" s="6">
        <f t="shared" ref="AI127:AI134" si="126">(V127+W127+X127+Y127)/N127*100</f>
        <v>16.521143639787709</v>
      </c>
      <c r="AJ127" s="6">
        <f t="shared" ref="AJ127:AJ134" si="127">Z127/N127*100</f>
        <v>12.514980311590481</v>
      </c>
      <c r="AK127" s="6">
        <f t="shared" ref="AK127:AK134" si="128">(AA127+AB127+AC127+AD127+AE127+AF127)/N127*100</f>
        <v>38.914569423044</v>
      </c>
      <c r="AL127" s="39">
        <v>28838</v>
      </c>
      <c r="AM127" s="39">
        <v>50885</v>
      </c>
      <c r="AN127" s="6">
        <f>(Q127+R127+S127+T127+U127+V127+W127+X127)/N127*100</f>
        <v>44.855332990926215</v>
      </c>
      <c r="AO127" s="1">
        <v>5841</v>
      </c>
      <c r="AP127" s="1">
        <v>719</v>
      </c>
      <c r="AQ127" s="1">
        <v>4189</v>
      </c>
      <c r="AR127" s="1">
        <v>1652</v>
      </c>
      <c r="AS127" s="1">
        <v>241</v>
      </c>
      <c r="AT127" s="1">
        <v>66</v>
      </c>
      <c r="AU127" s="1">
        <v>720</v>
      </c>
      <c r="AV127" s="1">
        <v>405</v>
      </c>
      <c r="AW127" s="1">
        <v>338</v>
      </c>
      <c r="AX127" s="1">
        <v>231</v>
      </c>
      <c r="AY127" s="1">
        <v>409</v>
      </c>
      <c r="AZ127" s="1">
        <v>298</v>
      </c>
      <c r="BA127" s="1">
        <v>55</v>
      </c>
      <c r="BB127" s="1">
        <v>924</v>
      </c>
      <c r="BC127" s="1">
        <v>312</v>
      </c>
      <c r="BD127" s="1">
        <v>47</v>
      </c>
      <c r="BE127" s="1">
        <v>1613</v>
      </c>
      <c r="BF127" s="1">
        <v>89</v>
      </c>
      <c r="BG127" s="1">
        <v>0</v>
      </c>
      <c r="BH127" s="6">
        <f>(AU127+AX127+BA127+BD127+BG127)/N127*100</f>
        <v>18.027734976887519</v>
      </c>
      <c r="BI127" s="1">
        <v>4.9000000000000004</v>
      </c>
      <c r="BJ127" s="1">
        <v>5.0999999999999996</v>
      </c>
      <c r="BK127" s="1">
        <v>6.7</v>
      </c>
      <c r="BL127" s="1">
        <v>6</v>
      </c>
      <c r="BM127" s="1">
        <v>4.8</v>
      </c>
      <c r="BN127" s="1">
        <v>5.8</v>
      </c>
      <c r="BO127" s="1">
        <v>5.7</v>
      </c>
      <c r="BP127" s="1">
        <v>7.1</v>
      </c>
      <c r="BQ127" s="1">
        <v>5.8</v>
      </c>
      <c r="BR127" s="1">
        <v>6</v>
      </c>
      <c r="BS127" s="1">
        <v>7.5</v>
      </c>
      <c r="BT127" s="1">
        <v>7.5</v>
      </c>
      <c r="BU127" s="1">
        <v>7.3</v>
      </c>
      <c r="BV127" s="1">
        <v>5.6</v>
      </c>
      <c r="BW127" s="1">
        <v>4.4000000000000004</v>
      </c>
      <c r="BX127" s="1">
        <v>4.5999999999999996</v>
      </c>
      <c r="BY127" s="1">
        <v>1.2</v>
      </c>
      <c r="BZ127" s="1">
        <v>3.9</v>
      </c>
      <c r="CA127" s="1">
        <f t="shared" ref="CA127:CA133" si="129">BI127+BJ127+BK127</f>
        <v>16.7</v>
      </c>
      <c r="CB127" s="1">
        <f t="shared" ref="CB127:CB133" si="130">BL127+BM127+BN127+BO127+BP127+BQ127+BR127+BS127+BT127+BU127</f>
        <v>63.499999999999993</v>
      </c>
      <c r="CC127" s="1">
        <f t="shared" ref="CC127:CC133" si="131">BV127+BW127+BX127+BY127+BZ127</f>
        <v>19.7</v>
      </c>
    </row>
    <row r="128" spans="1:81" x14ac:dyDescent="0.25">
      <c r="A128" s="8" t="s">
        <v>1576</v>
      </c>
      <c r="B128" t="s">
        <v>1577</v>
      </c>
      <c r="C128" s="1" t="s">
        <v>1578</v>
      </c>
      <c r="D128" t="s">
        <v>655</v>
      </c>
      <c r="E128" s="9" t="s">
        <v>656</v>
      </c>
      <c r="F128" s="9" t="s">
        <v>542</v>
      </c>
      <c r="G128" s="9" t="s">
        <v>1579</v>
      </c>
      <c r="H128" s="9" t="s">
        <v>1580</v>
      </c>
      <c r="I128" s="1">
        <v>5471212</v>
      </c>
      <c r="J128" s="1" t="s">
        <v>297</v>
      </c>
      <c r="K128" s="33">
        <v>3.6884665204075309</v>
      </c>
      <c r="L128" s="1">
        <v>10600</v>
      </c>
      <c r="M128" s="42">
        <f t="shared" si="69"/>
        <v>2873.8230213972033</v>
      </c>
      <c r="N128" s="1">
        <v>4609</v>
      </c>
      <c r="O128" s="22">
        <v>2.29</v>
      </c>
      <c r="P128" s="1">
        <v>10547</v>
      </c>
      <c r="Q128" s="1">
        <v>182</v>
      </c>
      <c r="R128" s="1">
        <v>209</v>
      </c>
      <c r="S128" s="1">
        <v>377</v>
      </c>
      <c r="T128" s="1">
        <v>248</v>
      </c>
      <c r="U128" s="1">
        <v>278</v>
      </c>
      <c r="V128" s="1">
        <v>273</v>
      </c>
      <c r="W128" s="1">
        <v>290</v>
      </c>
      <c r="X128" s="1">
        <v>236</v>
      </c>
      <c r="Y128" s="1">
        <v>303</v>
      </c>
      <c r="Z128" s="1">
        <v>507</v>
      </c>
      <c r="AA128" s="1">
        <v>455</v>
      </c>
      <c r="AB128" s="1">
        <v>486</v>
      </c>
      <c r="AC128" s="1">
        <v>378</v>
      </c>
      <c r="AD128" s="1">
        <v>70</v>
      </c>
      <c r="AE128" s="1">
        <v>182</v>
      </c>
      <c r="AF128" s="1">
        <v>135</v>
      </c>
      <c r="AG128" s="6">
        <f t="shared" si="124"/>
        <v>16.66305055326535</v>
      </c>
      <c r="AH128" s="6">
        <f t="shared" si="125"/>
        <v>11.412453894554133</v>
      </c>
      <c r="AI128" s="6">
        <f t="shared" si="126"/>
        <v>23.909741809503146</v>
      </c>
      <c r="AJ128" s="6">
        <f t="shared" si="127"/>
        <v>11.000216966804079</v>
      </c>
      <c r="AK128" s="6">
        <f t="shared" si="128"/>
        <v>37.014536775873289</v>
      </c>
      <c r="AL128" s="39">
        <v>28056</v>
      </c>
      <c r="AM128" s="39">
        <v>48475</v>
      </c>
      <c r="AN128" s="6">
        <f>(Q128+R128+S128+T128+U128+V128+W128+X128)/N128*100</f>
        <v>45.411152093729662</v>
      </c>
      <c r="AO128" s="1">
        <v>4609</v>
      </c>
      <c r="AP128" s="1">
        <v>664</v>
      </c>
      <c r="AQ128" s="1">
        <v>3435</v>
      </c>
      <c r="AR128" s="1">
        <v>1174</v>
      </c>
      <c r="AS128" s="1">
        <v>67</v>
      </c>
      <c r="AT128" s="1">
        <v>160</v>
      </c>
      <c r="AU128" s="1">
        <v>489</v>
      </c>
      <c r="AV128" s="1">
        <v>316</v>
      </c>
      <c r="AW128" s="1">
        <v>164</v>
      </c>
      <c r="AX128" s="1">
        <v>272</v>
      </c>
      <c r="AY128" s="1">
        <v>511</v>
      </c>
      <c r="AZ128" s="1">
        <v>248</v>
      </c>
      <c r="BA128" s="1">
        <v>60</v>
      </c>
      <c r="BB128" s="1">
        <v>792</v>
      </c>
      <c r="BC128" s="1">
        <v>124</v>
      </c>
      <c r="BD128" s="1">
        <v>15</v>
      </c>
      <c r="BE128" s="1">
        <v>1142</v>
      </c>
      <c r="BF128" s="1">
        <v>109</v>
      </c>
      <c r="BG128" s="1">
        <v>0</v>
      </c>
      <c r="BH128" s="6">
        <f>(AU128+AX128+BA128+BD128+BG128)/N128*100</f>
        <v>18.138424821002385</v>
      </c>
      <c r="BI128" s="1">
        <v>6.9</v>
      </c>
      <c r="BJ128" s="1">
        <v>6.6</v>
      </c>
      <c r="BK128" s="1">
        <v>3.5</v>
      </c>
      <c r="BL128" s="1">
        <v>3.3</v>
      </c>
      <c r="BM128" s="1">
        <v>5.2</v>
      </c>
      <c r="BN128" s="1">
        <v>6</v>
      </c>
      <c r="BO128" s="1">
        <v>7.6</v>
      </c>
      <c r="BP128" s="1">
        <v>3.6</v>
      </c>
      <c r="BQ128" s="1">
        <v>5.4</v>
      </c>
      <c r="BR128" s="1">
        <v>7.2</v>
      </c>
      <c r="BS128" s="1">
        <v>6.3</v>
      </c>
      <c r="BT128" s="1">
        <v>7.2</v>
      </c>
      <c r="BU128" s="1">
        <v>8</v>
      </c>
      <c r="BV128" s="1">
        <v>8.6</v>
      </c>
      <c r="BW128" s="1">
        <v>4.7</v>
      </c>
      <c r="BX128" s="1">
        <v>4</v>
      </c>
      <c r="BY128" s="1">
        <v>3.3</v>
      </c>
      <c r="BZ128" s="1">
        <v>2.7</v>
      </c>
      <c r="CA128" s="1">
        <f t="shared" si="129"/>
        <v>17</v>
      </c>
      <c r="CB128" s="1">
        <f t="shared" si="130"/>
        <v>59.800000000000004</v>
      </c>
      <c r="CC128" s="1">
        <f t="shared" si="131"/>
        <v>23.3</v>
      </c>
    </row>
    <row r="129" spans="1:81" s="19" customFormat="1" x14ac:dyDescent="0.25">
      <c r="A129" s="18" t="s">
        <v>42</v>
      </c>
      <c r="B129" s="44" t="s">
        <v>2118</v>
      </c>
      <c r="I129" s="18">
        <v>54039</v>
      </c>
      <c r="J129" s="18" t="s">
        <v>41</v>
      </c>
      <c r="K129" s="35">
        <f>SUM(K112:K128)</f>
        <v>910.13742941008002</v>
      </c>
      <c r="L129" s="18">
        <v>187827</v>
      </c>
      <c r="M129" s="23">
        <f t="shared" si="69"/>
        <v>206.37213010978249</v>
      </c>
      <c r="N129" s="18">
        <v>80267</v>
      </c>
      <c r="O129" s="23">
        <v>2.2999999999999998</v>
      </c>
      <c r="P129" s="18">
        <v>184491</v>
      </c>
      <c r="Q129" s="18">
        <v>6450</v>
      </c>
      <c r="R129" s="18">
        <v>5037</v>
      </c>
      <c r="S129" s="18">
        <v>4842</v>
      </c>
      <c r="T129" s="18">
        <v>4985</v>
      </c>
      <c r="U129" s="18">
        <v>4626</v>
      </c>
      <c r="V129" s="18">
        <v>4323</v>
      </c>
      <c r="W129" s="18">
        <v>4553</v>
      </c>
      <c r="X129" s="18">
        <v>4006</v>
      </c>
      <c r="Y129" s="18">
        <v>3831</v>
      </c>
      <c r="Z129" s="18">
        <v>6688</v>
      </c>
      <c r="AA129" s="18">
        <v>8393</v>
      </c>
      <c r="AB129" s="18">
        <v>8786</v>
      </c>
      <c r="AC129" s="18">
        <v>5311</v>
      </c>
      <c r="AD129" s="18">
        <v>2985</v>
      </c>
      <c r="AE129" s="18">
        <v>2570</v>
      </c>
      <c r="AF129" s="18">
        <v>2881</v>
      </c>
      <c r="AG129" s="20">
        <f t="shared" si="124"/>
        <v>20.343354055838638</v>
      </c>
      <c r="AH129" s="20">
        <f t="shared" si="125"/>
        <v>11.973787484271245</v>
      </c>
      <c r="AI129" s="20">
        <f t="shared" si="126"/>
        <v>20.821757384728468</v>
      </c>
      <c r="AJ129" s="20">
        <f t="shared" si="127"/>
        <v>8.3321913114978763</v>
      </c>
      <c r="AK129" s="20">
        <f t="shared" si="128"/>
        <v>38.528909763663769</v>
      </c>
      <c r="AL129" s="38">
        <v>28201</v>
      </c>
      <c r="AM129" s="38">
        <v>46859</v>
      </c>
      <c r="AN129" s="20">
        <f t="shared" ref="AN129:AN158" si="132">(Q129+R129+S129+T129+U129+V129+W129+X129)/N129*100</f>
        <v>48.366078213960904</v>
      </c>
      <c r="AO129" s="18">
        <v>80267</v>
      </c>
      <c r="AP129" s="18">
        <v>12220</v>
      </c>
      <c r="AQ129" s="18">
        <v>55469</v>
      </c>
      <c r="AR129" s="18">
        <v>24798</v>
      </c>
      <c r="AS129" s="18">
        <v>2088</v>
      </c>
      <c r="AT129" s="18">
        <v>2378</v>
      </c>
      <c r="AU129" s="18">
        <v>9845</v>
      </c>
      <c r="AV129" s="18">
        <v>5710</v>
      </c>
      <c r="AW129" s="18">
        <v>3304</v>
      </c>
      <c r="AX129" s="18">
        <v>4295</v>
      </c>
      <c r="AY129" s="18">
        <v>6360</v>
      </c>
      <c r="AZ129" s="18">
        <v>3981</v>
      </c>
      <c r="BA129" s="18">
        <v>1634</v>
      </c>
      <c r="BB129" s="18">
        <v>11291</v>
      </c>
      <c r="BC129" s="18">
        <v>2931</v>
      </c>
      <c r="BD129" s="18">
        <v>510</v>
      </c>
      <c r="BE129" s="18">
        <v>20773</v>
      </c>
      <c r="BF129" s="18">
        <v>1342</v>
      </c>
      <c r="BG129" s="18">
        <v>222</v>
      </c>
      <c r="BH129" s="20">
        <f t="shared" ref="BH129:BH158" si="133">(AU129+AX129+BA129+BD129+BG129)/N129*100</f>
        <v>20.563868090248793</v>
      </c>
      <c r="BI129" s="18">
        <v>5.6</v>
      </c>
      <c r="BJ129" s="18">
        <v>5.8</v>
      </c>
      <c r="BK129" s="18">
        <v>5.5</v>
      </c>
      <c r="BL129" s="18">
        <v>5.5</v>
      </c>
      <c r="BM129" s="18">
        <v>5.8</v>
      </c>
      <c r="BN129" s="18">
        <v>6.2</v>
      </c>
      <c r="BO129" s="18">
        <v>6</v>
      </c>
      <c r="BP129" s="18">
        <v>5.9</v>
      </c>
      <c r="BQ129" s="18">
        <v>6.3</v>
      </c>
      <c r="BR129" s="18">
        <v>6.3</v>
      </c>
      <c r="BS129" s="18">
        <v>7</v>
      </c>
      <c r="BT129" s="18">
        <v>7.7</v>
      </c>
      <c r="BU129" s="18">
        <v>7.7</v>
      </c>
      <c r="BV129" s="18">
        <v>6.4</v>
      </c>
      <c r="BW129" s="18">
        <v>4.3</v>
      </c>
      <c r="BX129" s="18">
        <v>3.4</v>
      </c>
      <c r="BY129" s="18">
        <v>2.2999999999999998</v>
      </c>
      <c r="BZ129" s="18">
        <v>2.4</v>
      </c>
      <c r="CA129" s="18">
        <f t="shared" si="129"/>
        <v>16.899999999999999</v>
      </c>
      <c r="CB129" s="18">
        <f t="shared" si="130"/>
        <v>64.399999999999991</v>
      </c>
      <c r="CC129" s="18">
        <f t="shared" si="131"/>
        <v>18.799999999999997</v>
      </c>
    </row>
    <row r="130" spans="1:81" s="26" customFormat="1" x14ac:dyDescent="0.25">
      <c r="A130" s="25" t="s">
        <v>1912</v>
      </c>
      <c r="B130" s="26" t="s">
        <v>1913</v>
      </c>
      <c r="C130" s="27" t="s">
        <v>1914</v>
      </c>
      <c r="D130" s="26" t="s">
        <v>1143</v>
      </c>
      <c r="E130" s="28" t="s">
        <v>1144</v>
      </c>
      <c r="F130" s="28" t="s">
        <v>542</v>
      </c>
      <c r="G130" s="28" t="s">
        <v>1915</v>
      </c>
      <c r="H130" s="28" t="s">
        <v>1916</v>
      </c>
      <c r="I130" s="27" t="s">
        <v>2111</v>
      </c>
      <c r="J130" s="27" t="s">
        <v>2111</v>
      </c>
      <c r="K130" s="34">
        <v>387.02395768547706</v>
      </c>
      <c r="L130" s="27">
        <f>L133-L132-L131</f>
        <v>11919</v>
      </c>
      <c r="M130" s="29">
        <f t="shared" si="69"/>
        <v>30.796543116553572</v>
      </c>
      <c r="N130" s="27">
        <f t="shared" ref="N130:AF130" si="134">N133-N132-N131</f>
        <v>4701</v>
      </c>
      <c r="O130" s="29">
        <f>P130/N130</f>
        <v>2.4803233354605405</v>
      </c>
      <c r="P130" s="27">
        <f t="shared" si="134"/>
        <v>11660</v>
      </c>
      <c r="Q130" s="27">
        <f t="shared" si="134"/>
        <v>509</v>
      </c>
      <c r="R130" s="27">
        <f t="shared" si="134"/>
        <v>270</v>
      </c>
      <c r="S130" s="27">
        <f t="shared" si="134"/>
        <v>205</v>
      </c>
      <c r="T130" s="27">
        <f t="shared" si="134"/>
        <v>273</v>
      </c>
      <c r="U130" s="27">
        <f t="shared" si="134"/>
        <v>319</v>
      </c>
      <c r="V130" s="27">
        <f t="shared" si="134"/>
        <v>284</v>
      </c>
      <c r="W130" s="27">
        <f t="shared" si="134"/>
        <v>353</v>
      </c>
      <c r="X130" s="27">
        <f t="shared" si="134"/>
        <v>240</v>
      </c>
      <c r="Y130" s="27">
        <f t="shared" si="134"/>
        <v>180</v>
      </c>
      <c r="Z130" s="27">
        <f t="shared" si="134"/>
        <v>467</v>
      </c>
      <c r="AA130" s="27">
        <f t="shared" si="134"/>
        <v>505</v>
      </c>
      <c r="AB130" s="27">
        <f t="shared" si="134"/>
        <v>459</v>
      </c>
      <c r="AC130" s="27">
        <f t="shared" si="134"/>
        <v>305</v>
      </c>
      <c r="AD130" s="27">
        <f t="shared" si="134"/>
        <v>168</v>
      </c>
      <c r="AE130" s="27">
        <f t="shared" si="134"/>
        <v>92</v>
      </c>
      <c r="AF130" s="27">
        <f t="shared" si="134"/>
        <v>72</v>
      </c>
      <c r="AG130" s="30">
        <f t="shared" si="124"/>
        <v>20.931716656030634</v>
      </c>
      <c r="AH130" s="30">
        <f t="shared" si="125"/>
        <v>12.5930653052542</v>
      </c>
      <c r="AI130" s="30">
        <f t="shared" si="126"/>
        <v>22.484577749415021</v>
      </c>
      <c r="AJ130" s="30">
        <f t="shared" si="127"/>
        <v>9.9340565837055941</v>
      </c>
      <c r="AK130" s="30">
        <f t="shared" si="128"/>
        <v>34.056583705594555</v>
      </c>
      <c r="AL130" s="40">
        <v>21513</v>
      </c>
      <c r="AM130" s="40">
        <v>39793</v>
      </c>
      <c r="AN130" s="30">
        <f t="shared" si="132"/>
        <v>52.180387151669862</v>
      </c>
      <c r="AO130" s="27">
        <f>AO133-AO132-AO131</f>
        <v>4701</v>
      </c>
      <c r="AP130" s="27">
        <f t="shared" ref="AP130:BG130" si="135">AP133-AP132-AP131</f>
        <v>883</v>
      </c>
      <c r="AQ130" s="27">
        <f t="shared" si="135"/>
        <v>3493</v>
      </c>
      <c r="AR130" s="27">
        <f t="shared" si="135"/>
        <v>1208</v>
      </c>
      <c r="AS130" s="27">
        <f t="shared" si="135"/>
        <v>166</v>
      </c>
      <c r="AT130" s="27">
        <f t="shared" si="135"/>
        <v>138</v>
      </c>
      <c r="AU130" s="27">
        <f t="shared" si="135"/>
        <v>563</v>
      </c>
      <c r="AV130" s="27">
        <f t="shared" si="135"/>
        <v>460</v>
      </c>
      <c r="AW130" s="27">
        <f t="shared" si="135"/>
        <v>128</v>
      </c>
      <c r="AX130" s="27">
        <f t="shared" si="135"/>
        <v>235</v>
      </c>
      <c r="AY130" s="27">
        <f t="shared" si="135"/>
        <v>489</v>
      </c>
      <c r="AZ130" s="27">
        <f t="shared" si="135"/>
        <v>176</v>
      </c>
      <c r="BA130" s="27">
        <f t="shared" si="135"/>
        <v>64</v>
      </c>
      <c r="BB130" s="27">
        <f t="shared" si="135"/>
        <v>745</v>
      </c>
      <c r="BC130" s="27">
        <f t="shared" si="135"/>
        <v>118</v>
      </c>
      <c r="BD130" s="27">
        <f t="shared" si="135"/>
        <v>66</v>
      </c>
      <c r="BE130" s="27">
        <f t="shared" si="135"/>
        <v>990</v>
      </c>
      <c r="BF130" s="27">
        <f t="shared" si="135"/>
        <v>58</v>
      </c>
      <c r="BG130" s="27">
        <f t="shared" si="135"/>
        <v>0</v>
      </c>
      <c r="BH130" s="30">
        <f t="shared" si="133"/>
        <v>19.740480748776857</v>
      </c>
      <c r="BI130" s="27">
        <v>6.2</v>
      </c>
      <c r="BJ130" s="27">
        <v>5.4</v>
      </c>
      <c r="BK130" s="27">
        <v>5.9</v>
      </c>
      <c r="BL130" s="27">
        <v>5.0999999999999996</v>
      </c>
      <c r="BM130" s="27">
        <v>5.6</v>
      </c>
      <c r="BN130" s="27">
        <v>5.4</v>
      </c>
      <c r="BO130" s="27">
        <v>6.3</v>
      </c>
      <c r="BP130" s="27">
        <v>6.5</v>
      </c>
      <c r="BQ130" s="27">
        <v>5.5</v>
      </c>
      <c r="BR130" s="27">
        <v>6.9</v>
      </c>
      <c r="BS130" s="27">
        <v>7.3</v>
      </c>
      <c r="BT130" s="27">
        <v>6.9</v>
      </c>
      <c r="BU130" s="27">
        <v>7.3</v>
      </c>
      <c r="BV130" s="27">
        <v>5.6</v>
      </c>
      <c r="BW130" s="27">
        <v>5.9</v>
      </c>
      <c r="BX130" s="27">
        <v>3.4</v>
      </c>
      <c r="BY130" s="27">
        <v>2.2000000000000002</v>
      </c>
      <c r="BZ130" s="27">
        <v>2.4</v>
      </c>
      <c r="CA130" s="27">
        <f t="shared" si="129"/>
        <v>17.5</v>
      </c>
      <c r="CB130" s="27">
        <f t="shared" si="130"/>
        <v>62.8</v>
      </c>
      <c r="CC130" s="27">
        <f t="shared" si="131"/>
        <v>19.5</v>
      </c>
    </row>
    <row r="131" spans="1:81" x14ac:dyDescent="0.25">
      <c r="A131" s="8" t="s">
        <v>1140</v>
      </c>
      <c r="B131" t="s">
        <v>1141</v>
      </c>
      <c r="C131" s="1" t="s">
        <v>1142</v>
      </c>
      <c r="D131" t="s">
        <v>1143</v>
      </c>
      <c r="E131" s="9" t="s">
        <v>1144</v>
      </c>
      <c r="F131" s="9" t="s">
        <v>542</v>
      </c>
      <c r="G131" s="9" t="s">
        <v>1145</v>
      </c>
      <c r="H131" s="9" t="s">
        <v>1146</v>
      </c>
      <c r="I131" s="1">
        <v>5440828</v>
      </c>
      <c r="J131" s="1" t="s">
        <v>214</v>
      </c>
      <c r="K131" s="33">
        <v>0.24566001897511316</v>
      </c>
      <c r="L131" s="1">
        <v>412</v>
      </c>
      <c r="M131" s="42">
        <f t="shared" si="69"/>
        <v>1677.11458184711</v>
      </c>
      <c r="N131" s="1">
        <v>168</v>
      </c>
      <c r="O131" s="22">
        <v>2.4500000000000002</v>
      </c>
      <c r="P131" s="1">
        <v>412</v>
      </c>
      <c r="Q131" s="1">
        <v>11</v>
      </c>
      <c r="R131" s="1">
        <v>11</v>
      </c>
      <c r="S131" s="1">
        <v>5</v>
      </c>
      <c r="T131" s="1">
        <v>22</v>
      </c>
      <c r="U131" s="1">
        <v>9</v>
      </c>
      <c r="V131" s="1">
        <v>6</v>
      </c>
      <c r="W131" s="1">
        <v>19</v>
      </c>
      <c r="X131" s="1">
        <v>13</v>
      </c>
      <c r="Y131" s="1">
        <v>6</v>
      </c>
      <c r="Z131" s="1">
        <v>8</v>
      </c>
      <c r="AA131" s="1">
        <v>5</v>
      </c>
      <c r="AB131" s="1">
        <v>35</v>
      </c>
      <c r="AC131" s="1">
        <v>13</v>
      </c>
      <c r="AD131" s="1">
        <v>2</v>
      </c>
      <c r="AE131" s="1">
        <v>3</v>
      </c>
      <c r="AF131" s="1">
        <v>0</v>
      </c>
      <c r="AG131" s="6">
        <f t="shared" si="124"/>
        <v>16.071428571428573</v>
      </c>
      <c r="AH131" s="6">
        <f t="shared" si="125"/>
        <v>18.452380952380953</v>
      </c>
      <c r="AI131" s="6">
        <f t="shared" si="126"/>
        <v>26.190476190476193</v>
      </c>
      <c r="AJ131" s="6">
        <f t="shared" si="127"/>
        <v>4.7619047619047619</v>
      </c>
      <c r="AK131" s="6">
        <f t="shared" si="128"/>
        <v>34.523809523809526</v>
      </c>
      <c r="AL131" s="39">
        <v>21302</v>
      </c>
      <c r="AM131" s="39">
        <v>40417</v>
      </c>
      <c r="AN131" s="6">
        <f t="shared" si="132"/>
        <v>57.142857142857139</v>
      </c>
      <c r="AO131" s="1">
        <v>168</v>
      </c>
      <c r="AP131" s="1">
        <v>36</v>
      </c>
      <c r="AQ131" s="1">
        <v>93</v>
      </c>
      <c r="AR131" s="1">
        <v>75</v>
      </c>
      <c r="AS131" s="1">
        <v>5</v>
      </c>
      <c r="AT131" s="1">
        <v>4</v>
      </c>
      <c r="AU131" s="1">
        <v>12</v>
      </c>
      <c r="AV131" s="1">
        <v>10</v>
      </c>
      <c r="AW131" s="1">
        <v>13</v>
      </c>
      <c r="AX131" s="1">
        <v>14</v>
      </c>
      <c r="AY131" s="1">
        <v>24</v>
      </c>
      <c r="AZ131" s="1">
        <v>6</v>
      </c>
      <c r="BA131" s="1">
        <v>8</v>
      </c>
      <c r="BB131" s="1">
        <v>9</v>
      </c>
      <c r="BC131" s="1">
        <v>4</v>
      </c>
      <c r="BD131" s="1">
        <v>0</v>
      </c>
      <c r="BE131" s="1">
        <v>53</v>
      </c>
      <c r="BF131" s="1">
        <v>0</v>
      </c>
      <c r="BG131" s="1">
        <v>0</v>
      </c>
      <c r="BH131" s="6">
        <f t="shared" si="133"/>
        <v>20.238095238095237</v>
      </c>
      <c r="BI131" s="1">
        <v>16</v>
      </c>
      <c r="BJ131" s="1">
        <v>2.2000000000000002</v>
      </c>
      <c r="BK131" s="1">
        <v>4.0999999999999996</v>
      </c>
      <c r="BL131" s="1">
        <v>4.0999999999999996</v>
      </c>
      <c r="BM131" s="1">
        <v>8.3000000000000007</v>
      </c>
      <c r="BN131" s="1">
        <v>12.6</v>
      </c>
      <c r="BO131" s="1">
        <v>2.2000000000000002</v>
      </c>
      <c r="BP131" s="1">
        <v>5.3</v>
      </c>
      <c r="BQ131" s="1">
        <v>4.0999999999999996</v>
      </c>
      <c r="BR131" s="1">
        <v>7.5</v>
      </c>
      <c r="BS131" s="1">
        <v>7.8</v>
      </c>
      <c r="BT131" s="1">
        <v>3.4</v>
      </c>
      <c r="BU131" s="1">
        <v>4.4000000000000004</v>
      </c>
      <c r="BV131" s="1">
        <v>8</v>
      </c>
      <c r="BW131" s="1">
        <v>4.9000000000000004</v>
      </c>
      <c r="BX131" s="1">
        <v>0.2</v>
      </c>
      <c r="BY131" s="1">
        <v>3.2</v>
      </c>
      <c r="BZ131" s="1">
        <v>1.7</v>
      </c>
      <c r="CA131" s="1">
        <f t="shared" si="129"/>
        <v>22.299999999999997</v>
      </c>
      <c r="CB131" s="1">
        <f t="shared" si="130"/>
        <v>59.699999999999996</v>
      </c>
      <c r="CC131" s="1">
        <f t="shared" si="131"/>
        <v>18</v>
      </c>
    </row>
    <row r="132" spans="1:81" s="19" customFormat="1" x14ac:dyDescent="0.25">
      <c r="A132" s="8" t="s">
        <v>1754</v>
      </c>
      <c r="B132" t="s">
        <v>1755</v>
      </c>
      <c r="C132" s="1" t="s">
        <v>1756</v>
      </c>
      <c r="D132" t="s">
        <v>1143</v>
      </c>
      <c r="E132" s="9" t="s">
        <v>1144</v>
      </c>
      <c r="F132" s="9" t="s">
        <v>542</v>
      </c>
      <c r="G132" s="9" t="s">
        <v>1757</v>
      </c>
      <c r="H132" s="9" t="s">
        <v>1758</v>
      </c>
      <c r="I132" s="1">
        <v>5485972</v>
      </c>
      <c r="J132" s="1" t="s">
        <v>332</v>
      </c>
      <c r="K132" s="33">
        <v>1.9908150817723458</v>
      </c>
      <c r="L132" s="1">
        <v>4040</v>
      </c>
      <c r="M132" s="42">
        <f t="shared" ref="M132:M195" si="136">L132/K132</f>
        <v>2029.3195671409842</v>
      </c>
      <c r="N132" s="1">
        <v>1717</v>
      </c>
      <c r="O132" s="22">
        <v>2.35</v>
      </c>
      <c r="P132" s="1">
        <v>4034</v>
      </c>
      <c r="Q132" s="1">
        <v>206</v>
      </c>
      <c r="R132" s="1">
        <v>21</v>
      </c>
      <c r="S132" s="1">
        <v>130</v>
      </c>
      <c r="T132" s="1">
        <v>68</v>
      </c>
      <c r="U132" s="1">
        <v>268</v>
      </c>
      <c r="V132" s="1">
        <v>181</v>
      </c>
      <c r="W132" s="1">
        <v>142</v>
      </c>
      <c r="X132" s="1">
        <v>61</v>
      </c>
      <c r="Y132" s="1">
        <v>88</v>
      </c>
      <c r="Z132" s="1">
        <v>138</v>
      </c>
      <c r="AA132" s="1">
        <v>164</v>
      </c>
      <c r="AB132" s="1">
        <v>121</v>
      </c>
      <c r="AC132" s="1">
        <v>62</v>
      </c>
      <c r="AD132" s="1">
        <v>19</v>
      </c>
      <c r="AE132" s="1">
        <v>34</v>
      </c>
      <c r="AF132" s="1">
        <v>14</v>
      </c>
      <c r="AG132" s="6">
        <f t="shared" si="124"/>
        <v>20.792079207920793</v>
      </c>
      <c r="AH132" s="6">
        <f t="shared" si="125"/>
        <v>19.56901572510192</v>
      </c>
      <c r="AI132" s="6">
        <f t="shared" si="126"/>
        <v>27.489807804309841</v>
      </c>
      <c r="AJ132" s="6">
        <f t="shared" si="127"/>
        <v>8.0372743156668598</v>
      </c>
      <c r="AK132" s="6">
        <f t="shared" si="128"/>
        <v>24.111822947000583</v>
      </c>
      <c r="AL132" s="39">
        <v>19764</v>
      </c>
      <c r="AM132" s="39">
        <v>34592</v>
      </c>
      <c r="AN132" s="6">
        <f t="shared" si="132"/>
        <v>62.725684333139199</v>
      </c>
      <c r="AO132" s="1">
        <v>1717</v>
      </c>
      <c r="AP132" s="1">
        <v>452</v>
      </c>
      <c r="AQ132" s="1">
        <v>1048</v>
      </c>
      <c r="AR132" s="1">
        <v>669</v>
      </c>
      <c r="AS132" s="1">
        <v>71</v>
      </c>
      <c r="AT132" s="1">
        <v>29</v>
      </c>
      <c r="AU132" s="1">
        <v>187</v>
      </c>
      <c r="AV132" s="1">
        <v>198</v>
      </c>
      <c r="AW132" s="1">
        <v>198</v>
      </c>
      <c r="AX132" s="1">
        <v>121</v>
      </c>
      <c r="AY132" s="1">
        <v>214</v>
      </c>
      <c r="AZ132" s="1">
        <v>51</v>
      </c>
      <c r="BA132" s="1">
        <v>0</v>
      </c>
      <c r="BB132" s="1">
        <v>225</v>
      </c>
      <c r="BC132" s="1">
        <v>17</v>
      </c>
      <c r="BD132" s="1">
        <v>11</v>
      </c>
      <c r="BE132" s="1">
        <v>234</v>
      </c>
      <c r="BF132" s="1">
        <v>8</v>
      </c>
      <c r="BG132" s="1">
        <v>0</v>
      </c>
      <c r="BH132" s="6">
        <f t="shared" si="133"/>
        <v>18.578916715200933</v>
      </c>
      <c r="BI132" s="1">
        <v>6.9</v>
      </c>
      <c r="BJ132" s="1">
        <v>2.8</v>
      </c>
      <c r="BK132" s="1">
        <v>6.8</v>
      </c>
      <c r="BL132" s="1">
        <v>5.2</v>
      </c>
      <c r="BM132" s="1">
        <v>9.1</v>
      </c>
      <c r="BN132" s="1">
        <v>5.2</v>
      </c>
      <c r="BO132" s="1">
        <v>9.5</v>
      </c>
      <c r="BP132" s="1">
        <v>4.5999999999999996</v>
      </c>
      <c r="BQ132" s="1">
        <v>3.9</v>
      </c>
      <c r="BR132" s="1">
        <v>8.3000000000000007</v>
      </c>
      <c r="BS132" s="1">
        <v>5.6</v>
      </c>
      <c r="BT132" s="1">
        <v>7.3</v>
      </c>
      <c r="BU132" s="1">
        <v>5.5</v>
      </c>
      <c r="BV132" s="1">
        <v>5.2</v>
      </c>
      <c r="BW132" s="1">
        <v>5.2</v>
      </c>
      <c r="BX132" s="1">
        <v>3.6</v>
      </c>
      <c r="BY132" s="1">
        <v>1.9</v>
      </c>
      <c r="BZ132" s="1">
        <v>3.4</v>
      </c>
      <c r="CA132" s="1">
        <f t="shared" si="129"/>
        <v>16.5</v>
      </c>
      <c r="CB132" s="1">
        <f t="shared" si="130"/>
        <v>64.199999999999989</v>
      </c>
      <c r="CC132" s="1">
        <f t="shared" si="131"/>
        <v>19.3</v>
      </c>
    </row>
    <row r="133" spans="1:81" s="19" customFormat="1" x14ac:dyDescent="0.25">
      <c r="A133" s="18" t="s">
        <v>44</v>
      </c>
      <c r="B133" s="44" t="s">
        <v>2118</v>
      </c>
      <c r="I133" s="18">
        <v>54041</v>
      </c>
      <c r="J133" s="18" t="s">
        <v>43</v>
      </c>
      <c r="K133" s="35">
        <f>SUM(K130:K132)</f>
        <v>389.2604327862245</v>
      </c>
      <c r="L133" s="18">
        <v>16371</v>
      </c>
      <c r="M133" s="23">
        <f t="shared" si="136"/>
        <v>42.056676253532011</v>
      </c>
      <c r="N133" s="18">
        <v>6586</v>
      </c>
      <c r="O133" s="23">
        <v>2.4500000000000002</v>
      </c>
      <c r="P133" s="18">
        <v>16106</v>
      </c>
      <c r="Q133" s="18">
        <v>726</v>
      </c>
      <c r="R133" s="18">
        <v>302</v>
      </c>
      <c r="S133" s="18">
        <v>340</v>
      </c>
      <c r="T133" s="18">
        <v>363</v>
      </c>
      <c r="U133" s="18">
        <v>596</v>
      </c>
      <c r="V133" s="18">
        <v>471</v>
      </c>
      <c r="W133" s="18">
        <v>514</v>
      </c>
      <c r="X133" s="18">
        <v>314</v>
      </c>
      <c r="Y133" s="18">
        <v>274</v>
      </c>
      <c r="Z133" s="18">
        <v>613</v>
      </c>
      <c r="AA133" s="18">
        <v>674</v>
      </c>
      <c r="AB133" s="18">
        <v>615</v>
      </c>
      <c r="AC133" s="18">
        <v>380</v>
      </c>
      <c r="AD133" s="18">
        <v>189</v>
      </c>
      <c r="AE133" s="18">
        <v>129</v>
      </c>
      <c r="AF133" s="18">
        <v>86</v>
      </c>
      <c r="AG133" s="20">
        <f t="shared" si="124"/>
        <v>20.771333130883693</v>
      </c>
      <c r="AH133" s="20">
        <f t="shared" si="125"/>
        <v>14.561190403887034</v>
      </c>
      <c r="AI133" s="20">
        <f t="shared" si="126"/>
        <v>23.883996355906469</v>
      </c>
      <c r="AJ133" s="20">
        <f t="shared" si="127"/>
        <v>9.3076222289705441</v>
      </c>
      <c r="AK133" s="20">
        <f t="shared" si="128"/>
        <v>31.475857880352265</v>
      </c>
      <c r="AL133" s="38">
        <v>21513</v>
      </c>
      <c r="AM133" s="38">
        <v>39793</v>
      </c>
      <c r="AN133" s="20">
        <f t="shared" si="132"/>
        <v>55.056179775280903</v>
      </c>
      <c r="AO133" s="18">
        <v>6586</v>
      </c>
      <c r="AP133" s="18">
        <v>1371</v>
      </c>
      <c r="AQ133" s="18">
        <v>4634</v>
      </c>
      <c r="AR133" s="18">
        <v>1952</v>
      </c>
      <c r="AS133" s="18">
        <v>242</v>
      </c>
      <c r="AT133" s="18">
        <v>171</v>
      </c>
      <c r="AU133" s="18">
        <v>762</v>
      </c>
      <c r="AV133" s="18">
        <v>668</v>
      </c>
      <c r="AW133" s="18">
        <v>339</v>
      </c>
      <c r="AX133" s="18">
        <v>370</v>
      </c>
      <c r="AY133" s="18">
        <v>727</v>
      </c>
      <c r="AZ133" s="18">
        <v>233</v>
      </c>
      <c r="BA133" s="18">
        <v>72</v>
      </c>
      <c r="BB133" s="18">
        <v>979</v>
      </c>
      <c r="BC133" s="18">
        <v>139</v>
      </c>
      <c r="BD133" s="18">
        <v>77</v>
      </c>
      <c r="BE133" s="18">
        <v>1277</v>
      </c>
      <c r="BF133" s="18">
        <v>66</v>
      </c>
      <c r="BG133" s="18">
        <v>0</v>
      </c>
      <c r="BH133" s="20">
        <f t="shared" si="133"/>
        <v>19.450349225630127</v>
      </c>
      <c r="BI133" s="18">
        <v>6.2</v>
      </c>
      <c r="BJ133" s="18">
        <v>5.4</v>
      </c>
      <c r="BK133" s="18">
        <v>5.9</v>
      </c>
      <c r="BL133" s="18">
        <v>5.0999999999999996</v>
      </c>
      <c r="BM133" s="18">
        <v>5.6</v>
      </c>
      <c r="BN133" s="18">
        <v>5.4</v>
      </c>
      <c r="BO133" s="18">
        <v>6.3</v>
      </c>
      <c r="BP133" s="18">
        <v>6.5</v>
      </c>
      <c r="BQ133" s="18">
        <v>5.5</v>
      </c>
      <c r="BR133" s="18">
        <v>6.9</v>
      </c>
      <c r="BS133" s="18">
        <v>7.3</v>
      </c>
      <c r="BT133" s="18">
        <v>6.9</v>
      </c>
      <c r="BU133" s="18">
        <v>7.3</v>
      </c>
      <c r="BV133" s="18">
        <v>5.6</v>
      </c>
      <c r="BW133" s="18">
        <v>5.9</v>
      </c>
      <c r="BX133" s="18">
        <v>3.4</v>
      </c>
      <c r="BY133" s="18">
        <v>2.2000000000000002</v>
      </c>
      <c r="BZ133" s="18">
        <v>2.4</v>
      </c>
      <c r="CA133" s="18">
        <f t="shared" si="129"/>
        <v>17.5</v>
      </c>
      <c r="CB133" s="18">
        <f t="shared" si="130"/>
        <v>62.8</v>
      </c>
      <c r="CC133" s="18">
        <f t="shared" si="131"/>
        <v>19.5</v>
      </c>
    </row>
    <row r="134" spans="1:81" s="26" customFormat="1" x14ac:dyDescent="0.25">
      <c r="A134" s="25" t="s">
        <v>1917</v>
      </c>
      <c r="B134" s="26" t="s">
        <v>1918</v>
      </c>
      <c r="C134" s="27" t="s">
        <v>1919</v>
      </c>
      <c r="D134" s="26" t="s">
        <v>1051</v>
      </c>
      <c r="E134" s="28" t="s">
        <v>1052</v>
      </c>
      <c r="F134" s="28" t="s">
        <v>542</v>
      </c>
      <c r="G134" s="28" t="s">
        <v>1920</v>
      </c>
      <c r="H134" s="28" t="s">
        <v>1921</v>
      </c>
      <c r="I134" s="27" t="s">
        <v>2111</v>
      </c>
      <c r="J134" s="27" t="s">
        <v>2111</v>
      </c>
      <c r="K134" s="34">
        <v>437.55506483051818</v>
      </c>
      <c r="L134" s="27">
        <f>L137-L136-L135</f>
        <v>18917</v>
      </c>
      <c r="M134" s="29">
        <f t="shared" si="136"/>
        <v>43.233415678383878</v>
      </c>
      <c r="N134" s="27">
        <f t="shared" ref="N134:AF134" si="137">N137-N136-N135</f>
        <v>7204</v>
      </c>
      <c r="O134" s="29">
        <f>P134/N134</f>
        <v>2.6259022765130484</v>
      </c>
      <c r="P134" s="27">
        <f t="shared" si="137"/>
        <v>18917</v>
      </c>
      <c r="Q134" s="27">
        <f t="shared" si="137"/>
        <v>647</v>
      </c>
      <c r="R134" s="27">
        <f t="shared" si="137"/>
        <v>617</v>
      </c>
      <c r="S134" s="27">
        <f t="shared" si="137"/>
        <v>591</v>
      </c>
      <c r="T134" s="27">
        <f t="shared" si="137"/>
        <v>653</v>
      </c>
      <c r="U134" s="27">
        <f t="shared" si="137"/>
        <v>541</v>
      </c>
      <c r="V134" s="27">
        <f t="shared" si="137"/>
        <v>374</v>
      </c>
      <c r="W134" s="27">
        <f t="shared" si="137"/>
        <v>330</v>
      </c>
      <c r="X134" s="27">
        <f t="shared" si="137"/>
        <v>357</v>
      </c>
      <c r="Y134" s="27">
        <f t="shared" si="137"/>
        <v>328</v>
      </c>
      <c r="Z134" s="27">
        <f t="shared" si="137"/>
        <v>484</v>
      </c>
      <c r="AA134" s="27">
        <f t="shared" si="137"/>
        <v>616</v>
      </c>
      <c r="AB134" s="27">
        <f t="shared" si="137"/>
        <v>857</v>
      </c>
      <c r="AC134" s="27">
        <f t="shared" si="137"/>
        <v>396</v>
      </c>
      <c r="AD134" s="27">
        <f t="shared" si="137"/>
        <v>277</v>
      </c>
      <c r="AE134" s="27">
        <f t="shared" si="137"/>
        <v>119</v>
      </c>
      <c r="AF134" s="27">
        <f t="shared" si="137"/>
        <v>17</v>
      </c>
      <c r="AG134" s="30">
        <f t="shared" si="124"/>
        <v>25.749583564686283</v>
      </c>
      <c r="AH134" s="30">
        <f t="shared" si="125"/>
        <v>16.574125485841197</v>
      </c>
      <c r="AI134" s="30">
        <f t="shared" si="126"/>
        <v>19.280955024986117</v>
      </c>
      <c r="AJ134" s="30">
        <f t="shared" si="127"/>
        <v>6.7184897279289277</v>
      </c>
      <c r="AK134" s="30">
        <f t="shared" si="128"/>
        <v>31.676846196557467</v>
      </c>
      <c r="AL134" s="40">
        <v>19321</v>
      </c>
      <c r="AM134" s="40">
        <v>37075</v>
      </c>
      <c r="AN134" s="30">
        <f t="shared" si="132"/>
        <v>57.051637978900615</v>
      </c>
      <c r="AO134" s="27">
        <f>AO137-AO136-AO135</f>
        <v>7204</v>
      </c>
      <c r="AP134" s="27">
        <f t="shared" ref="AP134:BG134" si="138">AP137-AP136-AP135</f>
        <v>1749</v>
      </c>
      <c r="AQ134" s="27">
        <f t="shared" si="138"/>
        <v>5731</v>
      </c>
      <c r="AR134" s="27">
        <f t="shared" si="138"/>
        <v>1473</v>
      </c>
      <c r="AS134" s="27">
        <f t="shared" si="138"/>
        <v>369</v>
      </c>
      <c r="AT134" s="27">
        <f t="shared" si="138"/>
        <v>269</v>
      </c>
      <c r="AU134" s="27">
        <f t="shared" si="138"/>
        <v>913</v>
      </c>
      <c r="AV134" s="27">
        <f t="shared" si="138"/>
        <v>959</v>
      </c>
      <c r="AW134" s="27">
        <f t="shared" si="138"/>
        <v>239</v>
      </c>
      <c r="AX134" s="27">
        <f t="shared" si="138"/>
        <v>167</v>
      </c>
      <c r="AY134" s="27">
        <f t="shared" si="138"/>
        <v>685</v>
      </c>
      <c r="AZ134" s="27">
        <f t="shared" si="138"/>
        <v>175</v>
      </c>
      <c r="BA134" s="27">
        <f t="shared" si="138"/>
        <v>0</v>
      </c>
      <c r="BB134" s="27">
        <f t="shared" si="138"/>
        <v>984</v>
      </c>
      <c r="BC134" s="27">
        <f t="shared" si="138"/>
        <v>66</v>
      </c>
      <c r="BD134" s="27">
        <f t="shared" si="138"/>
        <v>18</v>
      </c>
      <c r="BE134" s="27">
        <f t="shared" si="138"/>
        <v>1544</v>
      </c>
      <c r="BF134" s="27">
        <f t="shared" si="138"/>
        <v>37</v>
      </c>
      <c r="BG134" s="27">
        <f t="shared" si="138"/>
        <v>20</v>
      </c>
      <c r="BH134" s="30">
        <f t="shared" si="133"/>
        <v>15.519156024430872</v>
      </c>
      <c r="BI134" s="27">
        <v>6.1</v>
      </c>
      <c r="BJ134" s="27">
        <v>6.8</v>
      </c>
      <c r="BK134" s="27">
        <v>5.9</v>
      </c>
      <c r="BL134" s="27">
        <v>5.3</v>
      </c>
      <c r="BM134" s="27">
        <v>5.5</v>
      </c>
      <c r="BN134" s="27">
        <v>5.5</v>
      </c>
      <c r="BO134" s="27">
        <v>5.4</v>
      </c>
      <c r="BP134" s="27">
        <v>6</v>
      </c>
      <c r="BQ134" s="27">
        <v>7</v>
      </c>
      <c r="BR134" s="27">
        <v>7</v>
      </c>
      <c r="BS134" s="27">
        <v>7.2</v>
      </c>
      <c r="BT134" s="27">
        <v>7.8</v>
      </c>
      <c r="BU134" s="27">
        <v>7</v>
      </c>
      <c r="BV134" s="27">
        <v>6.3</v>
      </c>
      <c r="BW134" s="27">
        <v>4.0999999999999996</v>
      </c>
      <c r="BX134" s="27">
        <v>3.1</v>
      </c>
      <c r="BY134" s="27">
        <v>2.2999999999999998</v>
      </c>
      <c r="BZ134" s="27">
        <v>1.7</v>
      </c>
      <c r="CA134" s="27">
        <f t="shared" ref="CA134" si="139">BI134+BJ134+BK134</f>
        <v>18.799999999999997</v>
      </c>
      <c r="CB134" s="27">
        <f t="shared" ref="CB134" si="140">BL134+BM134+BN134+BO134+BP134+BQ134+BR134+BS134+BT134+BU134</f>
        <v>63.7</v>
      </c>
      <c r="CC134" s="27">
        <f t="shared" ref="CC134" si="141">BV134+BW134+BX134+BY134+BZ134</f>
        <v>17.499999999999996</v>
      </c>
    </row>
    <row r="135" spans="1:81" x14ac:dyDescent="0.25">
      <c r="A135" s="8" t="s">
        <v>1048</v>
      </c>
      <c r="B135" t="s">
        <v>1049</v>
      </c>
      <c r="C135" s="1" t="s">
        <v>1050</v>
      </c>
      <c r="D135" t="s">
        <v>1051</v>
      </c>
      <c r="E135" s="9" t="s">
        <v>1052</v>
      </c>
      <c r="F135" s="9" t="s">
        <v>542</v>
      </c>
      <c r="G135" s="9" t="s">
        <v>1053</v>
      </c>
      <c r="H135" s="9" t="s">
        <v>1054</v>
      </c>
      <c r="I135" s="1">
        <v>5434516</v>
      </c>
      <c r="J135" s="1" t="s">
        <v>198</v>
      </c>
      <c r="K135" s="33">
        <v>0.6011200004226378</v>
      </c>
      <c r="L135" s="1">
        <v>1619</v>
      </c>
      <c r="M135" s="42">
        <f t="shared" si="136"/>
        <v>2693.3058272253579</v>
      </c>
      <c r="N135" s="1">
        <v>568</v>
      </c>
      <c r="O135" s="22">
        <v>2.74</v>
      </c>
      <c r="P135" s="1">
        <v>1559</v>
      </c>
      <c r="Q135" s="1">
        <v>87</v>
      </c>
      <c r="R135" s="1">
        <v>45</v>
      </c>
      <c r="S135" s="1">
        <v>43</v>
      </c>
      <c r="T135" s="1">
        <v>41</v>
      </c>
      <c r="U135" s="1">
        <v>47</v>
      </c>
      <c r="V135" s="1">
        <v>37</v>
      </c>
      <c r="W135" s="1">
        <v>48</v>
      </c>
      <c r="X135" s="1">
        <v>27</v>
      </c>
      <c r="Y135" s="1">
        <v>15</v>
      </c>
      <c r="Z135" s="1">
        <v>29</v>
      </c>
      <c r="AA135" s="1">
        <v>60</v>
      </c>
      <c r="AB135" s="1">
        <v>38</v>
      </c>
      <c r="AC135" s="1">
        <v>25</v>
      </c>
      <c r="AD135" s="1">
        <v>13</v>
      </c>
      <c r="AE135" s="1">
        <v>13</v>
      </c>
      <c r="AF135" s="1">
        <v>0</v>
      </c>
      <c r="AG135" s="6">
        <f t="shared" ref="AG135:AG137" si="142">(Q135+R135+S135)/N135*100</f>
        <v>30.809859154929576</v>
      </c>
      <c r="AH135" s="6">
        <f t="shared" ref="AH135:AH137" si="143">(T135+U135)/N135*100</f>
        <v>15.492957746478872</v>
      </c>
      <c r="AI135" s="6">
        <f t="shared" ref="AI135:AI137" si="144">(V135+W135+X135+Y135)/N135*100</f>
        <v>22.359154929577464</v>
      </c>
      <c r="AJ135" s="6">
        <f t="shared" ref="AJ135:AJ137" si="145">Z135/N135*100</f>
        <v>5.1056338028169019</v>
      </c>
      <c r="AK135" s="6">
        <f t="shared" ref="AK135:AK137" si="146">(AA135+AB135+AC135+AD135+AE135+AF135)/N135*100</f>
        <v>26.23239436619718</v>
      </c>
      <c r="AL135" s="39">
        <v>16826</v>
      </c>
      <c r="AM135" s="39">
        <v>33571</v>
      </c>
      <c r="AN135" s="6">
        <f t="shared" si="132"/>
        <v>66.021126760563376</v>
      </c>
      <c r="AO135" s="1">
        <v>568</v>
      </c>
      <c r="AP135" s="1">
        <v>83</v>
      </c>
      <c r="AQ135" s="1">
        <v>349</v>
      </c>
      <c r="AR135" s="1">
        <v>219</v>
      </c>
      <c r="AS135" s="1">
        <v>16</v>
      </c>
      <c r="AT135" s="1">
        <v>11</v>
      </c>
      <c r="AU135" s="1">
        <v>117</v>
      </c>
      <c r="AV135" s="1">
        <v>73</v>
      </c>
      <c r="AW135" s="1">
        <v>6</v>
      </c>
      <c r="AX135" s="1">
        <v>46</v>
      </c>
      <c r="AY135" s="1">
        <v>47</v>
      </c>
      <c r="AZ135" s="1">
        <v>26</v>
      </c>
      <c r="BA135" s="1">
        <v>3</v>
      </c>
      <c r="BB135" s="1">
        <v>81</v>
      </c>
      <c r="BC135" s="1">
        <v>8</v>
      </c>
      <c r="BD135" s="1">
        <v>0</v>
      </c>
      <c r="BE135" s="1">
        <v>85</v>
      </c>
      <c r="BF135" s="1">
        <v>0</v>
      </c>
      <c r="BG135" s="1">
        <v>0</v>
      </c>
      <c r="BH135" s="6">
        <f t="shared" si="133"/>
        <v>29.225352112676056</v>
      </c>
      <c r="BI135" s="1">
        <v>4.5</v>
      </c>
      <c r="BJ135" s="1">
        <v>4.4000000000000004</v>
      </c>
      <c r="BK135" s="1">
        <v>5.4</v>
      </c>
      <c r="BL135" s="1">
        <v>6.1</v>
      </c>
      <c r="BM135" s="1">
        <v>10.8</v>
      </c>
      <c r="BN135" s="1">
        <v>7.2</v>
      </c>
      <c r="BO135" s="1">
        <v>7.5</v>
      </c>
      <c r="BP135" s="1">
        <v>3.7</v>
      </c>
      <c r="BQ135" s="1">
        <v>7.9</v>
      </c>
      <c r="BR135" s="1">
        <v>6.1</v>
      </c>
      <c r="BS135" s="1">
        <v>5.9</v>
      </c>
      <c r="BT135" s="1">
        <v>7.9</v>
      </c>
      <c r="BU135" s="1">
        <v>5.3</v>
      </c>
      <c r="BV135" s="1">
        <v>5.2</v>
      </c>
      <c r="BW135" s="1">
        <v>3</v>
      </c>
      <c r="BX135" s="1">
        <v>2.8</v>
      </c>
      <c r="BY135" s="1">
        <v>4</v>
      </c>
      <c r="BZ135" s="1">
        <v>2.2999999999999998</v>
      </c>
      <c r="CA135" s="1">
        <f t="shared" ref="CA135:CA137" si="147">BI135+BJ135+BK135</f>
        <v>14.3</v>
      </c>
      <c r="CB135" s="1">
        <f t="shared" ref="CB135:CB137" si="148">BL135+BM135+BN135+BO135+BP135+BQ135+BR135+BS135+BT135+BU135</f>
        <v>68.399999999999991</v>
      </c>
      <c r="CC135" s="1">
        <f t="shared" ref="CC135:CC137" si="149">BV135+BW135+BX135+BY135+BZ135</f>
        <v>17.3</v>
      </c>
    </row>
    <row r="136" spans="1:81" x14ac:dyDescent="0.25">
      <c r="A136" s="8" t="s">
        <v>1734</v>
      </c>
      <c r="B136" t="s">
        <v>1735</v>
      </c>
      <c r="C136" s="1" t="s">
        <v>1736</v>
      </c>
      <c r="D136" t="s">
        <v>1051</v>
      </c>
      <c r="E136" s="9" t="s">
        <v>1052</v>
      </c>
      <c r="F136" s="9" t="s">
        <v>542</v>
      </c>
      <c r="G136" s="9" t="s">
        <v>1737</v>
      </c>
      <c r="H136" s="9" t="s">
        <v>1738</v>
      </c>
      <c r="I136" s="1">
        <v>5485804</v>
      </c>
      <c r="J136" s="1" t="s">
        <v>328</v>
      </c>
      <c r="K136" s="33">
        <v>0.55265057842111154</v>
      </c>
      <c r="L136" s="1">
        <v>705</v>
      </c>
      <c r="M136" s="42">
        <f t="shared" si="136"/>
        <v>1275.6704281648294</v>
      </c>
      <c r="N136" s="1">
        <v>274</v>
      </c>
      <c r="O136" s="22">
        <v>2.57</v>
      </c>
      <c r="P136" s="1">
        <v>705</v>
      </c>
      <c r="Q136" s="1">
        <v>40</v>
      </c>
      <c r="R136" s="1">
        <v>62</v>
      </c>
      <c r="S136" s="1">
        <v>24</v>
      </c>
      <c r="T136" s="1">
        <v>24</v>
      </c>
      <c r="U136" s="1">
        <v>11</v>
      </c>
      <c r="V136" s="1">
        <v>17</v>
      </c>
      <c r="W136" s="1">
        <v>19</v>
      </c>
      <c r="X136" s="1">
        <v>12</v>
      </c>
      <c r="Y136" s="1">
        <v>2</v>
      </c>
      <c r="Z136" s="1">
        <v>16</v>
      </c>
      <c r="AA136" s="1">
        <v>20</v>
      </c>
      <c r="AB136" s="1">
        <v>9</v>
      </c>
      <c r="AC136" s="1">
        <v>10</v>
      </c>
      <c r="AD136" s="1">
        <v>8</v>
      </c>
      <c r="AE136" s="1">
        <v>0</v>
      </c>
      <c r="AF136" s="1">
        <v>0</v>
      </c>
      <c r="AG136" s="6">
        <f t="shared" si="142"/>
        <v>45.985401459854018</v>
      </c>
      <c r="AH136" s="6">
        <f t="shared" si="143"/>
        <v>12.773722627737227</v>
      </c>
      <c r="AI136" s="6">
        <f t="shared" si="144"/>
        <v>18.248175182481752</v>
      </c>
      <c r="AJ136" s="6">
        <f t="shared" si="145"/>
        <v>5.8394160583941606</v>
      </c>
      <c r="AK136" s="6">
        <f t="shared" si="146"/>
        <v>17.153284671532848</v>
      </c>
      <c r="AL136" s="39">
        <v>13344</v>
      </c>
      <c r="AM136" s="39">
        <v>21146</v>
      </c>
      <c r="AN136" s="6">
        <f t="shared" si="132"/>
        <v>76.277372262773724</v>
      </c>
      <c r="AO136" s="1">
        <v>274</v>
      </c>
      <c r="AP136" s="1">
        <v>52</v>
      </c>
      <c r="AQ136" s="1">
        <v>141</v>
      </c>
      <c r="AR136" s="1">
        <v>133</v>
      </c>
      <c r="AS136" s="1">
        <v>9</v>
      </c>
      <c r="AT136" s="1">
        <v>32</v>
      </c>
      <c r="AU136" s="1">
        <v>69</v>
      </c>
      <c r="AV136" s="1">
        <v>26</v>
      </c>
      <c r="AW136" s="1">
        <v>16</v>
      </c>
      <c r="AX136" s="1">
        <v>10</v>
      </c>
      <c r="AY136" s="1">
        <v>33</v>
      </c>
      <c r="AZ136" s="1">
        <v>0</v>
      </c>
      <c r="BA136" s="1">
        <v>0</v>
      </c>
      <c r="BB136" s="1">
        <v>36</v>
      </c>
      <c r="BC136" s="1">
        <v>0</v>
      </c>
      <c r="BD136" s="1">
        <v>0</v>
      </c>
      <c r="BE136" s="1">
        <v>17</v>
      </c>
      <c r="BF136" s="1">
        <v>6</v>
      </c>
      <c r="BG136" s="1">
        <v>0</v>
      </c>
      <c r="BH136" s="6">
        <f t="shared" si="133"/>
        <v>28.832116788321166</v>
      </c>
      <c r="BI136" s="1">
        <v>6.5</v>
      </c>
      <c r="BJ136" s="1">
        <v>12.8</v>
      </c>
      <c r="BK136" s="1">
        <v>6.5</v>
      </c>
      <c r="BL136" s="1">
        <v>1.6</v>
      </c>
      <c r="BM136" s="1">
        <v>2.4</v>
      </c>
      <c r="BN136" s="1">
        <v>8.8000000000000007</v>
      </c>
      <c r="BO136" s="1">
        <v>7.5</v>
      </c>
      <c r="BP136" s="1">
        <v>4.3</v>
      </c>
      <c r="BQ136" s="1">
        <v>5.5</v>
      </c>
      <c r="BR136" s="1">
        <v>4.3</v>
      </c>
      <c r="BS136" s="1">
        <v>3</v>
      </c>
      <c r="BT136" s="1">
        <v>10.8</v>
      </c>
      <c r="BU136" s="1">
        <v>4</v>
      </c>
      <c r="BV136" s="1">
        <v>6</v>
      </c>
      <c r="BW136" s="1">
        <v>6.1</v>
      </c>
      <c r="BX136" s="1">
        <v>6.7</v>
      </c>
      <c r="BY136" s="1">
        <v>2.8</v>
      </c>
      <c r="BZ136" s="1">
        <v>0.6</v>
      </c>
      <c r="CA136" s="1">
        <f t="shared" si="147"/>
        <v>25.8</v>
      </c>
      <c r="CB136" s="1">
        <f t="shared" si="148"/>
        <v>52.2</v>
      </c>
      <c r="CC136" s="1">
        <f t="shared" si="149"/>
        <v>22.200000000000003</v>
      </c>
    </row>
    <row r="137" spans="1:81" s="19" customFormat="1" x14ac:dyDescent="0.25">
      <c r="A137" s="18" t="s">
        <v>46</v>
      </c>
      <c r="B137" s="44" t="s">
        <v>2118</v>
      </c>
      <c r="I137" s="18">
        <v>54043</v>
      </c>
      <c r="J137" s="18" t="s">
        <v>45</v>
      </c>
      <c r="K137" s="35">
        <f>SUM(K134:K136)</f>
        <v>438.70883540936188</v>
      </c>
      <c r="L137" s="18">
        <v>21241</v>
      </c>
      <c r="M137" s="23">
        <f t="shared" si="136"/>
        <v>48.417078220409884</v>
      </c>
      <c r="N137" s="18">
        <v>8046</v>
      </c>
      <c r="O137" s="23">
        <v>2.63</v>
      </c>
      <c r="P137" s="18">
        <v>21181</v>
      </c>
      <c r="Q137" s="18">
        <v>774</v>
      </c>
      <c r="R137" s="18">
        <v>724</v>
      </c>
      <c r="S137" s="18">
        <v>658</v>
      </c>
      <c r="T137" s="18">
        <v>718</v>
      </c>
      <c r="U137" s="18">
        <v>599</v>
      </c>
      <c r="V137" s="18">
        <v>428</v>
      </c>
      <c r="W137" s="18">
        <v>397</v>
      </c>
      <c r="X137" s="18">
        <v>396</v>
      </c>
      <c r="Y137" s="18">
        <v>345</v>
      </c>
      <c r="Z137" s="18">
        <v>529</v>
      </c>
      <c r="AA137" s="18">
        <v>696</v>
      </c>
      <c r="AB137" s="18">
        <v>904</v>
      </c>
      <c r="AC137" s="18">
        <v>431</v>
      </c>
      <c r="AD137" s="18">
        <v>298</v>
      </c>
      <c r="AE137" s="18">
        <v>132</v>
      </c>
      <c r="AF137" s="18">
        <v>17</v>
      </c>
      <c r="AG137" s="20">
        <f t="shared" si="142"/>
        <v>26.795923440218743</v>
      </c>
      <c r="AH137" s="20">
        <f t="shared" si="143"/>
        <v>16.368381804623418</v>
      </c>
      <c r="AI137" s="20">
        <f t="shared" si="144"/>
        <v>19.463087248322147</v>
      </c>
      <c r="AJ137" s="20">
        <f t="shared" si="145"/>
        <v>6.5746955008699981</v>
      </c>
      <c r="AK137" s="20">
        <f t="shared" si="146"/>
        <v>30.797912005965699</v>
      </c>
      <c r="AL137" s="38">
        <v>19321</v>
      </c>
      <c r="AM137" s="38">
        <v>37075</v>
      </c>
      <c r="AN137" s="20">
        <f t="shared" si="132"/>
        <v>58.339547601292566</v>
      </c>
      <c r="AO137" s="18">
        <v>8046</v>
      </c>
      <c r="AP137" s="18">
        <v>1884</v>
      </c>
      <c r="AQ137" s="18">
        <v>6221</v>
      </c>
      <c r="AR137" s="18">
        <v>1825</v>
      </c>
      <c r="AS137" s="18">
        <v>394</v>
      </c>
      <c r="AT137" s="18">
        <v>312</v>
      </c>
      <c r="AU137" s="18">
        <v>1099</v>
      </c>
      <c r="AV137" s="18">
        <v>1058</v>
      </c>
      <c r="AW137" s="18">
        <v>261</v>
      </c>
      <c r="AX137" s="18">
        <v>223</v>
      </c>
      <c r="AY137" s="18">
        <v>765</v>
      </c>
      <c r="AZ137" s="18">
        <v>201</v>
      </c>
      <c r="BA137" s="18">
        <v>3</v>
      </c>
      <c r="BB137" s="18">
        <v>1101</v>
      </c>
      <c r="BC137" s="18">
        <v>74</v>
      </c>
      <c r="BD137" s="18">
        <v>18</v>
      </c>
      <c r="BE137" s="18">
        <v>1646</v>
      </c>
      <c r="BF137" s="18">
        <v>43</v>
      </c>
      <c r="BG137" s="18">
        <v>20</v>
      </c>
      <c r="BH137" s="20">
        <f t="shared" si="133"/>
        <v>16.940094456872981</v>
      </c>
      <c r="BI137" s="18">
        <v>6.1</v>
      </c>
      <c r="BJ137" s="18">
        <v>6.8</v>
      </c>
      <c r="BK137" s="18">
        <v>5.9</v>
      </c>
      <c r="BL137" s="18">
        <v>5.3</v>
      </c>
      <c r="BM137" s="18">
        <v>5.5</v>
      </c>
      <c r="BN137" s="18">
        <v>5.5</v>
      </c>
      <c r="BO137" s="18">
        <v>5.4</v>
      </c>
      <c r="BP137" s="18">
        <v>6</v>
      </c>
      <c r="BQ137" s="18">
        <v>7</v>
      </c>
      <c r="BR137" s="18">
        <v>7</v>
      </c>
      <c r="BS137" s="18">
        <v>7.2</v>
      </c>
      <c r="BT137" s="18">
        <v>7.8</v>
      </c>
      <c r="BU137" s="18">
        <v>7</v>
      </c>
      <c r="BV137" s="18">
        <v>6.3</v>
      </c>
      <c r="BW137" s="18">
        <v>4.0999999999999996</v>
      </c>
      <c r="BX137" s="18">
        <v>3.1</v>
      </c>
      <c r="BY137" s="18">
        <v>2.2999999999999998</v>
      </c>
      <c r="BZ137" s="18">
        <v>1.7</v>
      </c>
      <c r="CA137" s="18">
        <f t="shared" si="147"/>
        <v>18.799999999999997</v>
      </c>
      <c r="CB137" s="18">
        <f t="shared" si="148"/>
        <v>63.7</v>
      </c>
      <c r="CC137" s="18">
        <f t="shared" si="149"/>
        <v>17.499999999999996</v>
      </c>
    </row>
    <row r="138" spans="1:81" s="26" customFormat="1" x14ac:dyDescent="0.25">
      <c r="A138" s="25" t="s">
        <v>2087</v>
      </c>
      <c r="B138" s="26" t="s">
        <v>2088</v>
      </c>
      <c r="C138" s="27" t="s">
        <v>2089</v>
      </c>
      <c r="D138" s="26" t="s">
        <v>799</v>
      </c>
      <c r="E138" s="28" t="s">
        <v>800</v>
      </c>
      <c r="F138" s="28" t="s">
        <v>542</v>
      </c>
      <c r="G138" s="28" t="s">
        <v>2090</v>
      </c>
      <c r="H138" s="28" t="s">
        <v>2091</v>
      </c>
      <c r="I138" s="27" t="s">
        <v>2111</v>
      </c>
      <c r="J138" s="27" t="s">
        <v>2111</v>
      </c>
      <c r="K138" s="34">
        <v>451.57999994563897</v>
      </c>
      <c r="L138" s="27">
        <f>L144-L143-L142-L141-L140-L139</f>
        <v>29633</v>
      </c>
      <c r="M138" s="29">
        <f t="shared" si="136"/>
        <v>65.620709516735033</v>
      </c>
      <c r="N138" s="27">
        <f t="shared" ref="N138:AF138" si="150">N144-N143-N142-N141-N140-N139</f>
        <v>11932</v>
      </c>
      <c r="O138" s="29">
        <f>P138/N138</f>
        <v>2.4349648005363727</v>
      </c>
      <c r="P138" s="27">
        <f t="shared" si="150"/>
        <v>29054</v>
      </c>
      <c r="Q138" s="27">
        <f t="shared" si="150"/>
        <v>1605</v>
      </c>
      <c r="R138" s="27">
        <f t="shared" si="150"/>
        <v>819</v>
      </c>
      <c r="S138" s="27">
        <f t="shared" si="150"/>
        <v>1005</v>
      </c>
      <c r="T138" s="27">
        <f t="shared" si="150"/>
        <v>713</v>
      </c>
      <c r="U138" s="27">
        <f t="shared" si="150"/>
        <v>975</v>
      </c>
      <c r="V138" s="27">
        <f t="shared" si="150"/>
        <v>678</v>
      </c>
      <c r="W138" s="27">
        <f t="shared" si="150"/>
        <v>620</v>
      </c>
      <c r="X138" s="27">
        <f t="shared" si="150"/>
        <v>311</v>
      </c>
      <c r="Y138" s="27">
        <f t="shared" si="150"/>
        <v>564</v>
      </c>
      <c r="Z138" s="27">
        <f t="shared" si="150"/>
        <v>1101</v>
      </c>
      <c r="AA138" s="27">
        <f t="shared" si="150"/>
        <v>914</v>
      </c>
      <c r="AB138" s="27">
        <f t="shared" si="150"/>
        <v>1426</v>
      </c>
      <c r="AC138" s="27">
        <f t="shared" si="150"/>
        <v>452</v>
      </c>
      <c r="AD138" s="27">
        <f t="shared" si="150"/>
        <v>395</v>
      </c>
      <c r="AE138" s="27">
        <f t="shared" si="150"/>
        <v>189</v>
      </c>
      <c r="AF138" s="27">
        <f t="shared" si="150"/>
        <v>165</v>
      </c>
      <c r="AG138" s="30">
        <f t="shared" ref="AG138" si="151">(Q138+R138+S138)/N138*100</f>
        <v>28.737847804223936</v>
      </c>
      <c r="AH138" s="30">
        <f t="shared" ref="AH138" si="152">(T138+U138)/N138*100</f>
        <v>14.14683204827355</v>
      </c>
      <c r="AI138" s="30">
        <f t="shared" ref="AI138" si="153">(V138+W138+X138+Y138)/N138*100</f>
        <v>18.211532014750251</v>
      </c>
      <c r="AJ138" s="30">
        <f t="shared" ref="AJ138" si="154">Z138/N138*100</f>
        <v>9.2272879651357691</v>
      </c>
      <c r="AK138" s="30">
        <f t="shared" ref="AK138" si="155">(AA138+AB138+AC138+AD138+AE138+AF138)/N138*100</f>
        <v>29.676500167616492</v>
      </c>
      <c r="AL138" s="40">
        <v>21074</v>
      </c>
      <c r="AM138" s="40">
        <v>37859</v>
      </c>
      <c r="AN138" s="30">
        <f t="shared" ref="AN138:AN143" si="156">(Q138+R138+S138+T138+U138+V138+W138+X138)/N138*100</f>
        <v>56.369426751592357</v>
      </c>
      <c r="AO138" s="27">
        <f>AO144-AO143-AO142-AO141-AO140-AO139</f>
        <v>11932</v>
      </c>
      <c r="AP138" s="27">
        <f t="shared" ref="AP138:BG138" si="157">AP144-AP143-AP142-AP141-AP140-AP139</f>
        <v>2416</v>
      </c>
      <c r="AQ138" s="27">
        <f t="shared" si="157"/>
        <v>9089</v>
      </c>
      <c r="AR138" s="27">
        <f t="shared" si="157"/>
        <v>2843</v>
      </c>
      <c r="AS138" s="27">
        <f t="shared" si="157"/>
        <v>494</v>
      </c>
      <c r="AT138" s="27">
        <f t="shared" si="157"/>
        <v>550</v>
      </c>
      <c r="AU138" s="27">
        <f t="shared" si="157"/>
        <v>1678</v>
      </c>
      <c r="AV138" s="27">
        <f t="shared" si="157"/>
        <v>1149</v>
      </c>
      <c r="AW138" s="27">
        <f t="shared" si="157"/>
        <v>485</v>
      </c>
      <c r="AX138" s="27">
        <f t="shared" si="157"/>
        <v>540</v>
      </c>
      <c r="AY138" s="27">
        <f t="shared" si="157"/>
        <v>942</v>
      </c>
      <c r="AZ138" s="27">
        <f t="shared" si="157"/>
        <v>372</v>
      </c>
      <c r="BA138" s="27">
        <f t="shared" si="157"/>
        <v>105</v>
      </c>
      <c r="BB138" s="27">
        <f t="shared" si="157"/>
        <v>1452</v>
      </c>
      <c r="BC138" s="27">
        <f t="shared" si="157"/>
        <v>379</v>
      </c>
      <c r="BD138" s="27">
        <f t="shared" si="157"/>
        <v>60</v>
      </c>
      <c r="BE138" s="27">
        <f t="shared" si="157"/>
        <v>2458</v>
      </c>
      <c r="BF138" s="27">
        <f t="shared" si="157"/>
        <v>75</v>
      </c>
      <c r="BG138" s="27">
        <f t="shared" si="157"/>
        <v>0</v>
      </c>
      <c r="BH138" s="30">
        <f t="shared" ref="BH138:BH143" si="158">(AU138+AX138+BA138+BD138+BG138)/N138*100</f>
        <v>19.971505196111298</v>
      </c>
      <c r="BI138" s="27">
        <v>5.6</v>
      </c>
      <c r="BJ138" s="27">
        <v>4.7</v>
      </c>
      <c r="BK138" s="27">
        <v>6.9</v>
      </c>
      <c r="BL138" s="27">
        <v>5.4</v>
      </c>
      <c r="BM138" s="27">
        <v>5.4</v>
      </c>
      <c r="BN138" s="27">
        <v>5.5</v>
      </c>
      <c r="BO138" s="27">
        <v>5.7</v>
      </c>
      <c r="BP138" s="27">
        <v>6.2</v>
      </c>
      <c r="BQ138" s="27">
        <v>7.6</v>
      </c>
      <c r="BR138" s="27">
        <v>6.5</v>
      </c>
      <c r="BS138" s="27">
        <v>6.6</v>
      </c>
      <c r="BT138" s="27">
        <v>9.1999999999999993</v>
      </c>
      <c r="BU138" s="27">
        <v>7.3</v>
      </c>
      <c r="BV138" s="27">
        <v>7.1</v>
      </c>
      <c r="BW138" s="27">
        <v>3.6</v>
      </c>
      <c r="BX138" s="27">
        <v>2.2000000000000002</v>
      </c>
      <c r="BY138" s="27">
        <v>2.2999999999999998</v>
      </c>
      <c r="BZ138" s="27">
        <v>2.2999999999999998</v>
      </c>
      <c r="CA138" s="27">
        <f t="shared" ref="CA138:CA144" si="159">BI138+BJ138+BK138</f>
        <v>17.200000000000003</v>
      </c>
      <c r="CB138" s="27">
        <f t="shared" ref="CB138:CB144" si="160">BL138+BM138+BN138+BO138+BP138+BQ138+BR138+BS138+BT138+BU138</f>
        <v>65.399999999999991</v>
      </c>
      <c r="CC138" s="27">
        <f t="shared" ref="CC138:CC144" si="161">BV138+BW138+BX138+BY138+BZ138</f>
        <v>17.5</v>
      </c>
    </row>
    <row r="139" spans="1:81" x14ac:dyDescent="0.25">
      <c r="A139" s="8" t="s">
        <v>796</v>
      </c>
      <c r="B139" t="s">
        <v>797</v>
      </c>
      <c r="C139" s="1" t="s">
        <v>798</v>
      </c>
      <c r="D139" t="s">
        <v>799</v>
      </c>
      <c r="E139" s="9" t="s">
        <v>800</v>
      </c>
      <c r="F139" s="9" t="s">
        <v>542</v>
      </c>
      <c r="G139" s="9" t="s">
        <v>801</v>
      </c>
      <c r="H139" s="9" t="s">
        <v>802</v>
      </c>
      <c r="I139" s="1">
        <v>5414524</v>
      </c>
      <c r="J139" s="1" t="s">
        <v>153</v>
      </c>
      <c r="K139" s="33">
        <v>0.6800730472555887</v>
      </c>
      <c r="L139" s="1">
        <v>1283</v>
      </c>
      <c r="M139" s="42">
        <f t="shared" si="136"/>
        <v>1886.5620467940939</v>
      </c>
      <c r="N139" s="1">
        <v>584</v>
      </c>
      <c r="O139" s="22">
        <v>2.2000000000000002</v>
      </c>
      <c r="P139" s="1">
        <v>1283</v>
      </c>
      <c r="Q139" s="1">
        <v>73</v>
      </c>
      <c r="R139" s="1">
        <v>58</v>
      </c>
      <c r="S139" s="1">
        <v>62</v>
      </c>
      <c r="T139" s="1">
        <v>34</v>
      </c>
      <c r="U139" s="1">
        <v>33</v>
      </c>
      <c r="V139" s="1">
        <v>39</v>
      </c>
      <c r="W139" s="1">
        <v>16</v>
      </c>
      <c r="X139" s="1">
        <v>18</v>
      </c>
      <c r="Y139" s="1">
        <v>6</v>
      </c>
      <c r="Z139" s="1">
        <v>51</v>
      </c>
      <c r="AA139" s="1">
        <v>57</v>
      </c>
      <c r="AB139" s="1">
        <v>48</v>
      </c>
      <c r="AC139" s="1">
        <v>74</v>
      </c>
      <c r="AD139" s="1">
        <v>0</v>
      </c>
      <c r="AE139" s="1">
        <v>9</v>
      </c>
      <c r="AF139" s="1">
        <v>6</v>
      </c>
      <c r="AG139" s="6">
        <f t="shared" ref="AG139:AG156" si="162">(Q139+R139+S139)/N139*100</f>
        <v>33.047945205479451</v>
      </c>
      <c r="AH139" s="6">
        <f t="shared" ref="AH139:AH156" si="163">(T139+U139)/N139*100</f>
        <v>11.472602739726028</v>
      </c>
      <c r="AI139" s="6">
        <f t="shared" ref="AI139:AI156" si="164">(V139+W139+X139+Y139)/N139*100</f>
        <v>13.527397260273974</v>
      </c>
      <c r="AJ139" s="6">
        <f t="shared" ref="AJ139:AJ156" si="165">Z139/N139*100</f>
        <v>8.7328767123287676</v>
      </c>
      <c r="AK139" s="6">
        <f t="shared" ref="AK139:AK156" si="166">(AA139+AB139+AC139+AD139+AE139+AF139)/N139*100</f>
        <v>33.219178082191782</v>
      </c>
      <c r="AL139" s="39">
        <v>24686</v>
      </c>
      <c r="AM139" s="39">
        <v>34167</v>
      </c>
      <c r="AN139" s="6">
        <f t="shared" si="156"/>
        <v>57.020547945205479</v>
      </c>
      <c r="AO139" s="1">
        <v>584</v>
      </c>
      <c r="AP139" s="1">
        <v>141</v>
      </c>
      <c r="AQ139" s="1">
        <v>311</v>
      </c>
      <c r="AR139" s="1">
        <v>273</v>
      </c>
      <c r="AS139" s="1">
        <v>22</v>
      </c>
      <c r="AT139" s="1">
        <v>36</v>
      </c>
      <c r="AU139" s="1">
        <v>129</v>
      </c>
      <c r="AV139" s="1">
        <v>57</v>
      </c>
      <c r="AW139" s="1">
        <v>21</v>
      </c>
      <c r="AX139" s="1">
        <v>28</v>
      </c>
      <c r="AY139" s="1">
        <v>37</v>
      </c>
      <c r="AZ139" s="1">
        <v>3</v>
      </c>
      <c r="BA139" s="1">
        <v>0</v>
      </c>
      <c r="BB139" s="1">
        <v>93</v>
      </c>
      <c r="BC139" s="1">
        <v>15</v>
      </c>
      <c r="BD139" s="1">
        <v>0</v>
      </c>
      <c r="BE139" s="1">
        <v>127</v>
      </c>
      <c r="BF139" s="1">
        <v>10</v>
      </c>
      <c r="BG139" s="1">
        <v>0</v>
      </c>
      <c r="BH139" s="6">
        <f t="shared" si="158"/>
        <v>26.88356164383562</v>
      </c>
      <c r="BI139" s="1">
        <v>9.1999999999999993</v>
      </c>
      <c r="BJ139" s="1">
        <v>4.0999999999999996</v>
      </c>
      <c r="BK139" s="1">
        <v>7.2</v>
      </c>
      <c r="BL139" s="1">
        <v>4.8</v>
      </c>
      <c r="BM139" s="1">
        <v>9</v>
      </c>
      <c r="BN139" s="1">
        <v>5.0999999999999996</v>
      </c>
      <c r="BO139" s="1">
        <v>5.2</v>
      </c>
      <c r="BP139" s="1">
        <v>1.7</v>
      </c>
      <c r="BQ139" s="1">
        <v>7.5</v>
      </c>
      <c r="BR139" s="1">
        <v>4.5</v>
      </c>
      <c r="BS139" s="1">
        <v>3.2</v>
      </c>
      <c r="BT139" s="1">
        <v>5.5</v>
      </c>
      <c r="BU139" s="1">
        <v>6.9</v>
      </c>
      <c r="BV139" s="1">
        <v>9.3000000000000007</v>
      </c>
      <c r="BW139" s="1">
        <v>6.2</v>
      </c>
      <c r="BX139" s="1">
        <v>5.9</v>
      </c>
      <c r="BY139" s="1">
        <v>2.4</v>
      </c>
      <c r="BZ139" s="1">
        <v>2.2999999999999998</v>
      </c>
      <c r="CA139" s="1">
        <f t="shared" si="159"/>
        <v>20.5</v>
      </c>
      <c r="CB139" s="1">
        <f t="shared" si="160"/>
        <v>53.4</v>
      </c>
      <c r="CC139" s="1">
        <f t="shared" si="161"/>
        <v>26.099999999999998</v>
      </c>
    </row>
    <row r="140" spans="1:81" x14ac:dyDescent="0.25">
      <c r="A140" s="8" t="s">
        <v>1197</v>
      </c>
      <c r="B140" t="s">
        <v>1198</v>
      </c>
      <c r="C140" s="1" t="s">
        <v>1199</v>
      </c>
      <c r="D140" t="s">
        <v>799</v>
      </c>
      <c r="E140" s="9" t="s">
        <v>800</v>
      </c>
      <c r="F140" s="9" t="s">
        <v>542</v>
      </c>
      <c r="G140" s="9" t="s">
        <v>1200</v>
      </c>
      <c r="H140" s="9" t="s">
        <v>1201</v>
      </c>
      <c r="I140" s="1">
        <v>5448148</v>
      </c>
      <c r="J140" s="1" t="s">
        <v>225</v>
      </c>
      <c r="K140" s="33">
        <v>1.2335117387132903</v>
      </c>
      <c r="L140" s="1">
        <v>1662</v>
      </c>
      <c r="M140" s="42">
        <f t="shared" si="136"/>
        <v>1347.3726660547854</v>
      </c>
      <c r="N140" s="1">
        <v>736</v>
      </c>
      <c r="O140" s="22">
        <v>2.2599999999999998</v>
      </c>
      <c r="P140" s="1">
        <v>1662</v>
      </c>
      <c r="Q140" s="1">
        <v>115</v>
      </c>
      <c r="R140" s="1">
        <v>67</v>
      </c>
      <c r="S140" s="1">
        <v>48</v>
      </c>
      <c r="T140" s="1">
        <v>54</v>
      </c>
      <c r="U140" s="1">
        <v>27</v>
      </c>
      <c r="V140" s="1">
        <v>9</v>
      </c>
      <c r="W140" s="1">
        <v>9</v>
      </c>
      <c r="X140" s="1">
        <v>56</v>
      </c>
      <c r="Y140" s="1">
        <v>39</v>
      </c>
      <c r="Z140" s="1">
        <v>100</v>
      </c>
      <c r="AA140" s="1">
        <v>51</v>
      </c>
      <c r="AB140" s="1">
        <v>34</v>
      </c>
      <c r="AC140" s="1">
        <v>63</v>
      </c>
      <c r="AD140" s="1">
        <v>44</v>
      </c>
      <c r="AE140" s="1">
        <v>20</v>
      </c>
      <c r="AF140" s="1">
        <v>0</v>
      </c>
      <c r="AG140" s="6">
        <f t="shared" si="162"/>
        <v>31.25</v>
      </c>
      <c r="AH140" s="6">
        <f t="shared" si="163"/>
        <v>11.005434782608695</v>
      </c>
      <c r="AI140" s="6">
        <f t="shared" si="164"/>
        <v>15.353260869565217</v>
      </c>
      <c r="AJ140" s="6">
        <f t="shared" si="165"/>
        <v>13.586956521739129</v>
      </c>
      <c r="AK140" s="6">
        <f t="shared" si="166"/>
        <v>28.804347826086957</v>
      </c>
      <c r="AL140" s="39">
        <v>22783</v>
      </c>
      <c r="AM140" s="39">
        <v>43672</v>
      </c>
      <c r="AN140" s="6">
        <f t="shared" si="156"/>
        <v>52.309782608695656</v>
      </c>
      <c r="AO140" s="1">
        <v>736</v>
      </c>
      <c r="AP140" s="1">
        <v>170</v>
      </c>
      <c r="AQ140" s="1">
        <v>379</v>
      </c>
      <c r="AR140" s="1">
        <v>357</v>
      </c>
      <c r="AS140" s="1">
        <v>0</v>
      </c>
      <c r="AT140" s="1">
        <v>11</v>
      </c>
      <c r="AU140" s="1">
        <v>166</v>
      </c>
      <c r="AV140" s="1">
        <v>17</v>
      </c>
      <c r="AW140" s="1">
        <v>20</v>
      </c>
      <c r="AX140" s="1">
        <v>53</v>
      </c>
      <c r="AY140" s="1">
        <v>55</v>
      </c>
      <c r="AZ140" s="1">
        <v>16</v>
      </c>
      <c r="BA140" s="1">
        <v>33</v>
      </c>
      <c r="BB140" s="1">
        <v>139</v>
      </c>
      <c r="BC140" s="1">
        <v>12</v>
      </c>
      <c r="BD140" s="1">
        <v>0</v>
      </c>
      <c r="BE140" s="1">
        <v>144</v>
      </c>
      <c r="BF140" s="1">
        <v>17</v>
      </c>
      <c r="BG140" s="1">
        <v>0</v>
      </c>
      <c r="BH140" s="6">
        <f t="shared" si="158"/>
        <v>34.239130434782609</v>
      </c>
      <c r="BI140" s="1">
        <v>6.6</v>
      </c>
      <c r="BJ140" s="1">
        <v>4.5999999999999996</v>
      </c>
      <c r="BK140" s="1">
        <v>2.1</v>
      </c>
      <c r="BL140" s="1">
        <v>3.9</v>
      </c>
      <c r="BM140" s="1">
        <v>8.4</v>
      </c>
      <c r="BN140" s="1">
        <v>10.199999999999999</v>
      </c>
      <c r="BO140" s="1">
        <v>5.7</v>
      </c>
      <c r="BP140" s="1">
        <v>6.3</v>
      </c>
      <c r="BQ140" s="1">
        <v>8.6999999999999993</v>
      </c>
      <c r="BR140" s="1">
        <v>8.1999999999999993</v>
      </c>
      <c r="BS140" s="1">
        <v>6.7</v>
      </c>
      <c r="BT140" s="1">
        <v>6.9</v>
      </c>
      <c r="BU140" s="1">
        <v>3.5</v>
      </c>
      <c r="BV140" s="1">
        <v>10</v>
      </c>
      <c r="BW140" s="1">
        <v>1.3</v>
      </c>
      <c r="BX140" s="1">
        <v>3.6</v>
      </c>
      <c r="BY140" s="1">
        <v>1.1000000000000001</v>
      </c>
      <c r="BZ140" s="1">
        <v>2.2000000000000002</v>
      </c>
      <c r="CA140" s="1">
        <f t="shared" si="159"/>
        <v>13.299999999999999</v>
      </c>
      <c r="CB140" s="1">
        <f t="shared" si="160"/>
        <v>68.500000000000014</v>
      </c>
      <c r="CC140" s="1">
        <f t="shared" si="161"/>
        <v>18.2</v>
      </c>
    </row>
    <row r="141" spans="1:81" x14ac:dyDescent="0.25">
      <c r="A141" s="8" t="s">
        <v>1227</v>
      </c>
      <c r="B141" t="s">
        <v>1228</v>
      </c>
      <c r="C141" s="1" t="s">
        <v>1229</v>
      </c>
      <c r="D141" t="s">
        <v>799</v>
      </c>
      <c r="E141" s="9" t="s">
        <v>800</v>
      </c>
      <c r="F141" s="9" t="s">
        <v>542</v>
      </c>
      <c r="G141" s="9" t="s">
        <v>1230</v>
      </c>
      <c r="H141" s="9" t="s">
        <v>1231</v>
      </c>
      <c r="I141" s="1">
        <v>5450932</v>
      </c>
      <c r="J141" s="1" t="s">
        <v>231</v>
      </c>
      <c r="K141" s="33">
        <v>1.1507690548562817</v>
      </c>
      <c r="L141" s="1">
        <v>903</v>
      </c>
      <c r="M141" s="42">
        <f t="shared" si="136"/>
        <v>784.69263332143976</v>
      </c>
      <c r="N141" s="1">
        <v>360</v>
      </c>
      <c r="O141" s="22">
        <v>2.5099999999999998</v>
      </c>
      <c r="P141" s="1">
        <v>903</v>
      </c>
      <c r="Q141" s="1">
        <v>41</v>
      </c>
      <c r="R141" s="1">
        <v>8</v>
      </c>
      <c r="S141" s="1">
        <v>30</v>
      </c>
      <c r="T141" s="1">
        <v>26</v>
      </c>
      <c r="U141" s="1">
        <v>7</v>
      </c>
      <c r="V141" s="1">
        <v>12</v>
      </c>
      <c r="W141" s="1">
        <v>1</v>
      </c>
      <c r="X141" s="1">
        <v>37</v>
      </c>
      <c r="Y141" s="1">
        <v>13</v>
      </c>
      <c r="Z141" s="1">
        <v>38</v>
      </c>
      <c r="AA141" s="1">
        <v>59</v>
      </c>
      <c r="AB141" s="1">
        <v>30</v>
      </c>
      <c r="AC141" s="1">
        <v>36</v>
      </c>
      <c r="AD141" s="1">
        <v>16</v>
      </c>
      <c r="AE141" s="1">
        <v>6</v>
      </c>
      <c r="AF141" s="1">
        <v>0</v>
      </c>
      <c r="AG141" s="6">
        <f t="shared" si="162"/>
        <v>21.944444444444443</v>
      </c>
      <c r="AH141" s="6">
        <f t="shared" si="163"/>
        <v>9.1666666666666661</v>
      </c>
      <c r="AI141" s="6">
        <f t="shared" si="164"/>
        <v>17.5</v>
      </c>
      <c r="AJ141" s="6">
        <f t="shared" si="165"/>
        <v>10.555555555555555</v>
      </c>
      <c r="AK141" s="6">
        <f t="shared" si="166"/>
        <v>40.833333333333336</v>
      </c>
      <c r="AL141" s="39">
        <v>22592</v>
      </c>
      <c r="AM141" s="39">
        <v>50781</v>
      </c>
      <c r="AN141" s="6">
        <f t="shared" si="156"/>
        <v>45</v>
      </c>
      <c r="AO141" s="1">
        <v>360</v>
      </c>
      <c r="AP141" s="1">
        <v>52</v>
      </c>
      <c r="AQ141" s="1">
        <v>266</v>
      </c>
      <c r="AR141" s="1">
        <v>94</v>
      </c>
      <c r="AS141" s="1">
        <v>11</v>
      </c>
      <c r="AT141" s="1">
        <v>4</v>
      </c>
      <c r="AU141" s="1">
        <v>45</v>
      </c>
      <c r="AV141" s="1">
        <v>16</v>
      </c>
      <c r="AW141" s="1">
        <v>14</v>
      </c>
      <c r="AX141" s="1">
        <v>15</v>
      </c>
      <c r="AY141" s="1">
        <v>25</v>
      </c>
      <c r="AZ141" s="1">
        <v>6</v>
      </c>
      <c r="BA141" s="1">
        <v>9</v>
      </c>
      <c r="BB141" s="1">
        <v>97</v>
      </c>
      <c r="BC141" s="1">
        <v>0</v>
      </c>
      <c r="BD141" s="1">
        <v>0</v>
      </c>
      <c r="BE141" s="1">
        <v>86</v>
      </c>
      <c r="BF141" s="1">
        <v>2</v>
      </c>
      <c r="BG141" s="1">
        <v>0</v>
      </c>
      <c r="BH141" s="6">
        <f t="shared" si="158"/>
        <v>19.166666666666668</v>
      </c>
      <c r="BI141" s="1">
        <v>5.0999999999999996</v>
      </c>
      <c r="BJ141" s="1">
        <v>3.4</v>
      </c>
      <c r="BK141" s="1">
        <v>7.3</v>
      </c>
      <c r="BL141" s="1">
        <v>8.1</v>
      </c>
      <c r="BM141" s="1">
        <v>6.1</v>
      </c>
      <c r="BN141" s="1">
        <v>5.2</v>
      </c>
      <c r="BO141" s="1">
        <v>6.5</v>
      </c>
      <c r="BP141" s="1">
        <v>5.4</v>
      </c>
      <c r="BQ141" s="1">
        <v>10.6</v>
      </c>
      <c r="BR141" s="1">
        <v>3.3</v>
      </c>
      <c r="BS141" s="1">
        <v>3</v>
      </c>
      <c r="BT141" s="1">
        <v>7.6</v>
      </c>
      <c r="BU141" s="1">
        <v>6.9</v>
      </c>
      <c r="BV141" s="1">
        <v>5.9</v>
      </c>
      <c r="BW141" s="1">
        <v>10.4</v>
      </c>
      <c r="BX141" s="1">
        <v>1.6</v>
      </c>
      <c r="BY141" s="1">
        <v>0.3</v>
      </c>
      <c r="BZ141" s="1">
        <v>3.2</v>
      </c>
      <c r="CA141" s="1">
        <f t="shared" si="159"/>
        <v>15.8</v>
      </c>
      <c r="CB141" s="1">
        <f t="shared" si="160"/>
        <v>62.699999999999996</v>
      </c>
      <c r="CC141" s="1">
        <f t="shared" si="161"/>
        <v>21.400000000000002</v>
      </c>
    </row>
    <row r="142" spans="1:81" x14ac:dyDescent="0.25">
      <c r="A142" s="8" t="s">
        <v>1292</v>
      </c>
      <c r="B142" t="s">
        <v>1293</v>
      </c>
      <c r="C142" s="1" t="s">
        <v>1294</v>
      </c>
      <c r="D142" t="s">
        <v>799</v>
      </c>
      <c r="E142" s="9" t="s">
        <v>800</v>
      </c>
      <c r="F142" s="9" t="s">
        <v>542</v>
      </c>
      <c r="G142" s="9" t="s">
        <v>1295</v>
      </c>
      <c r="H142" s="9" t="s">
        <v>1296</v>
      </c>
      <c r="I142" s="1">
        <v>5454892</v>
      </c>
      <c r="J142" s="1" t="s">
        <v>244</v>
      </c>
      <c r="K142" s="33">
        <v>0.3357723566324074</v>
      </c>
      <c r="L142" s="1">
        <v>434</v>
      </c>
      <c r="M142" s="42">
        <f t="shared" si="136"/>
        <v>1292.5423770817711</v>
      </c>
      <c r="N142" s="1">
        <v>167</v>
      </c>
      <c r="O142" s="22">
        <v>2.6</v>
      </c>
      <c r="P142" s="1">
        <v>434</v>
      </c>
      <c r="Q142" s="1">
        <v>3</v>
      </c>
      <c r="R142" s="1">
        <v>2</v>
      </c>
      <c r="S142" s="1">
        <v>2</v>
      </c>
      <c r="T142" s="1">
        <v>11</v>
      </c>
      <c r="U142" s="1">
        <v>3</v>
      </c>
      <c r="V142" s="1">
        <v>14</v>
      </c>
      <c r="W142" s="1">
        <v>5</v>
      </c>
      <c r="X142" s="1">
        <v>1</v>
      </c>
      <c r="Y142" s="1">
        <v>5</v>
      </c>
      <c r="Z142" s="1">
        <v>3</v>
      </c>
      <c r="AA142" s="1">
        <v>21</v>
      </c>
      <c r="AB142" s="1">
        <v>34</v>
      </c>
      <c r="AC142" s="1">
        <v>12</v>
      </c>
      <c r="AD142" s="1">
        <v>13</v>
      </c>
      <c r="AE142" s="1">
        <v>19</v>
      </c>
      <c r="AF142" s="1">
        <v>19</v>
      </c>
      <c r="AG142" s="6">
        <f t="shared" si="162"/>
        <v>4.1916167664670656</v>
      </c>
      <c r="AH142" s="6">
        <f t="shared" si="163"/>
        <v>8.3832335329341312</v>
      </c>
      <c r="AI142" s="6">
        <f t="shared" si="164"/>
        <v>14.97005988023952</v>
      </c>
      <c r="AJ142" s="6">
        <f t="shared" si="165"/>
        <v>1.7964071856287425</v>
      </c>
      <c r="AK142" s="6">
        <f t="shared" si="166"/>
        <v>70.658682634730539</v>
      </c>
      <c r="AL142" s="39">
        <v>41537</v>
      </c>
      <c r="AM142" s="39">
        <v>83750</v>
      </c>
      <c r="AN142" s="6">
        <f t="shared" si="156"/>
        <v>24.550898203592812</v>
      </c>
      <c r="AO142" s="1">
        <v>167</v>
      </c>
      <c r="AP142" s="1">
        <v>15</v>
      </c>
      <c r="AQ142" s="1">
        <v>151</v>
      </c>
      <c r="AR142" s="1">
        <v>16</v>
      </c>
      <c r="AS142" s="1">
        <v>0</v>
      </c>
      <c r="AT142" s="1">
        <v>2</v>
      </c>
      <c r="AU142" s="1">
        <v>5</v>
      </c>
      <c r="AV142" s="1">
        <v>15</v>
      </c>
      <c r="AW142" s="1">
        <v>5</v>
      </c>
      <c r="AX142" s="1">
        <v>8</v>
      </c>
      <c r="AY142" s="1">
        <v>5</v>
      </c>
      <c r="AZ142" s="1">
        <v>0</v>
      </c>
      <c r="BA142" s="1">
        <v>6</v>
      </c>
      <c r="BB142" s="1">
        <v>18</v>
      </c>
      <c r="BC142" s="1">
        <v>3</v>
      </c>
      <c r="BD142" s="1">
        <v>2</v>
      </c>
      <c r="BE142" s="1">
        <v>92</v>
      </c>
      <c r="BF142" s="1">
        <v>5</v>
      </c>
      <c r="BG142" s="1">
        <v>0</v>
      </c>
      <c r="BH142" s="6">
        <f t="shared" si="158"/>
        <v>12.574850299401197</v>
      </c>
      <c r="BI142" s="1">
        <v>6.2</v>
      </c>
      <c r="BJ142" s="1">
        <v>6.5</v>
      </c>
      <c r="BK142" s="1">
        <v>7.6</v>
      </c>
      <c r="BL142" s="1">
        <v>7.8</v>
      </c>
      <c r="BM142" s="1">
        <v>1.8</v>
      </c>
      <c r="BN142" s="1">
        <v>7.1</v>
      </c>
      <c r="BO142" s="1">
        <v>4.4000000000000004</v>
      </c>
      <c r="BP142" s="1">
        <v>7.6</v>
      </c>
      <c r="BQ142" s="1">
        <v>6.7</v>
      </c>
      <c r="BR142" s="1">
        <v>4.4000000000000004</v>
      </c>
      <c r="BS142" s="1">
        <v>4.8</v>
      </c>
      <c r="BT142" s="1">
        <v>10.4</v>
      </c>
      <c r="BU142" s="1">
        <v>5.5</v>
      </c>
      <c r="BV142" s="1">
        <v>3.5</v>
      </c>
      <c r="BW142" s="1">
        <v>5.3</v>
      </c>
      <c r="BX142" s="1">
        <v>4.4000000000000004</v>
      </c>
      <c r="BY142" s="1">
        <v>3.9</v>
      </c>
      <c r="BZ142" s="1">
        <v>2.1</v>
      </c>
      <c r="CA142" s="1">
        <f t="shared" si="159"/>
        <v>20.299999999999997</v>
      </c>
      <c r="CB142" s="1">
        <f t="shared" si="160"/>
        <v>60.5</v>
      </c>
      <c r="CC142" s="1">
        <f t="shared" si="161"/>
        <v>19.200000000000003</v>
      </c>
    </row>
    <row r="143" spans="1:81" x14ac:dyDescent="0.25">
      <c r="A143" s="8" t="s">
        <v>1744</v>
      </c>
      <c r="B143" t="s">
        <v>1745</v>
      </c>
      <c r="C143" s="1" t="s">
        <v>1746</v>
      </c>
      <c r="D143" t="s">
        <v>799</v>
      </c>
      <c r="E143" s="9" t="s">
        <v>800</v>
      </c>
      <c r="F143" s="9" t="s">
        <v>542</v>
      </c>
      <c r="G143" s="9" t="s">
        <v>1747</v>
      </c>
      <c r="H143" s="9" t="s">
        <v>1748</v>
      </c>
      <c r="I143" s="1">
        <v>5485900</v>
      </c>
      <c r="J143" s="1" t="s">
        <v>330</v>
      </c>
      <c r="K143" s="33">
        <v>0.33734568175860447</v>
      </c>
      <c r="L143" s="1">
        <v>513</v>
      </c>
      <c r="M143" s="42">
        <f t="shared" si="136"/>
        <v>1520.6953215636211</v>
      </c>
      <c r="N143" s="1">
        <v>199</v>
      </c>
      <c r="O143" s="22">
        <v>2.58</v>
      </c>
      <c r="P143" s="1">
        <v>513</v>
      </c>
      <c r="Q143" s="1">
        <v>17</v>
      </c>
      <c r="R143" s="1">
        <v>16</v>
      </c>
      <c r="S143" s="1">
        <v>14</v>
      </c>
      <c r="T143" s="1">
        <v>17</v>
      </c>
      <c r="U143" s="1">
        <v>9</v>
      </c>
      <c r="V143" s="1">
        <v>6</v>
      </c>
      <c r="W143" s="1">
        <v>8</v>
      </c>
      <c r="X143" s="1">
        <v>9</v>
      </c>
      <c r="Y143" s="1">
        <v>0</v>
      </c>
      <c r="Z143" s="1">
        <v>24</v>
      </c>
      <c r="AA143" s="1">
        <v>40</v>
      </c>
      <c r="AB143" s="1">
        <v>17</v>
      </c>
      <c r="AC143" s="1">
        <v>20</v>
      </c>
      <c r="AD143" s="1">
        <v>1</v>
      </c>
      <c r="AE143" s="1">
        <v>1</v>
      </c>
      <c r="AF143" s="1">
        <v>0</v>
      </c>
      <c r="AG143" s="6">
        <f t="shared" si="162"/>
        <v>23.618090452261306</v>
      </c>
      <c r="AH143" s="6">
        <f t="shared" si="163"/>
        <v>13.06532663316583</v>
      </c>
      <c r="AI143" s="6">
        <f t="shared" si="164"/>
        <v>11.557788944723619</v>
      </c>
      <c r="AJ143" s="6">
        <f t="shared" si="165"/>
        <v>12.060301507537687</v>
      </c>
      <c r="AK143" s="6">
        <f t="shared" si="166"/>
        <v>39.698492462311556</v>
      </c>
      <c r="AL143" s="39">
        <v>20195</v>
      </c>
      <c r="AM143" s="39">
        <v>52188</v>
      </c>
      <c r="AN143" s="6">
        <f t="shared" si="156"/>
        <v>48.241206030150749</v>
      </c>
      <c r="AO143" s="1">
        <v>199</v>
      </c>
      <c r="AP143" s="1">
        <v>68</v>
      </c>
      <c r="AQ143" s="1">
        <v>141</v>
      </c>
      <c r="AR143" s="1">
        <v>58</v>
      </c>
      <c r="AS143" s="1">
        <v>7</v>
      </c>
      <c r="AT143" s="1">
        <v>11</v>
      </c>
      <c r="AU143" s="1">
        <v>25</v>
      </c>
      <c r="AV143" s="1">
        <v>8</v>
      </c>
      <c r="AW143" s="1">
        <v>9</v>
      </c>
      <c r="AX143" s="1">
        <v>13</v>
      </c>
      <c r="AY143" s="1">
        <v>11</v>
      </c>
      <c r="AZ143" s="1">
        <v>6</v>
      </c>
      <c r="BA143" s="1">
        <v>0</v>
      </c>
      <c r="BB143" s="1">
        <v>60</v>
      </c>
      <c r="BC143" s="1">
        <v>3</v>
      </c>
      <c r="BD143" s="1">
        <v>0</v>
      </c>
      <c r="BE143" s="1">
        <v>39</v>
      </c>
      <c r="BF143" s="1">
        <v>0</v>
      </c>
      <c r="BG143" s="1">
        <v>0</v>
      </c>
      <c r="BH143" s="6">
        <f t="shared" si="158"/>
        <v>19.095477386934672</v>
      </c>
      <c r="BI143" s="1">
        <v>5.0999999999999996</v>
      </c>
      <c r="BJ143" s="1">
        <v>10.7</v>
      </c>
      <c r="BK143" s="1">
        <v>6.6</v>
      </c>
      <c r="BL143" s="1">
        <v>4.0999999999999996</v>
      </c>
      <c r="BM143" s="1">
        <v>6.4</v>
      </c>
      <c r="BN143" s="1">
        <v>7.2</v>
      </c>
      <c r="BO143" s="1">
        <v>10.3</v>
      </c>
      <c r="BP143" s="1">
        <v>2.9</v>
      </c>
      <c r="BQ143" s="1">
        <v>5.5</v>
      </c>
      <c r="BR143" s="1">
        <v>3.7</v>
      </c>
      <c r="BS143" s="1">
        <v>5.7</v>
      </c>
      <c r="BT143" s="1">
        <v>7.2</v>
      </c>
      <c r="BU143" s="1">
        <v>9.4</v>
      </c>
      <c r="BV143" s="1">
        <v>2.7</v>
      </c>
      <c r="BW143" s="1">
        <v>4.3</v>
      </c>
      <c r="BX143" s="1">
        <v>2.9</v>
      </c>
      <c r="BY143" s="1">
        <v>2.2999999999999998</v>
      </c>
      <c r="BZ143" s="1">
        <v>2.9</v>
      </c>
      <c r="CA143" s="1">
        <f t="shared" si="159"/>
        <v>22.4</v>
      </c>
      <c r="CB143" s="1">
        <f t="shared" si="160"/>
        <v>62.400000000000006</v>
      </c>
      <c r="CC143" s="1">
        <f t="shared" si="161"/>
        <v>15.1</v>
      </c>
    </row>
    <row r="144" spans="1:81" s="19" customFormat="1" x14ac:dyDescent="0.25">
      <c r="A144" s="18" t="s">
        <v>48</v>
      </c>
      <c r="B144" s="44" t="s">
        <v>2118</v>
      </c>
      <c r="I144" s="18">
        <v>54045</v>
      </c>
      <c r="J144" s="18" t="s">
        <v>47</v>
      </c>
      <c r="K144" s="35">
        <f>SUM(K138:K143)</f>
        <v>455.31747182485509</v>
      </c>
      <c r="L144" s="18">
        <v>34428</v>
      </c>
      <c r="M144" s="23">
        <f t="shared" si="136"/>
        <v>75.613175707966818</v>
      </c>
      <c r="N144" s="18">
        <v>13978</v>
      </c>
      <c r="O144" s="23">
        <v>2.42</v>
      </c>
      <c r="P144" s="18">
        <v>33849</v>
      </c>
      <c r="Q144" s="18">
        <v>1854</v>
      </c>
      <c r="R144" s="18">
        <v>970</v>
      </c>
      <c r="S144" s="18">
        <v>1161</v>
      </c>
      <c r="T144" s="18">
        <v>855</v>
      </c>
      <c r="U144" s="18">
        <v>1054</v>
      </c>
      <c r="V144" s="18">
        <v>758</v>
      </c>
      <c r="W144" s="18">
        <v>659</v>
      </c>
      <c r="X144" s="18">
        <v>432</v>
      </c>
      <c r="Y144" s="18">
        <v>627</v>
      </c>
      <c r="Z144" s="18">
        <v>1317</v>
      </c>
      <c r="AA144" s="18">
        <v>1142</v>
      </c>
      <c r="AB144" s="18">
        <v>1589</v>
      </c>
      <c r="AC144" s="18">
        <v>657</v>
      </c>
      <c r="AD144" s="18">
        <v>469</v>
      </c>
      <c r="AE144" s="18">
        <v>244</v>
      </c>
      <c r="AF144" s="18">
        <v>190</v>
      </c>
      <c r="AG144" s="20">
        <f t="shared" si="162"/>
        <v>28.509085706109598</v>
      </c>
      <c r="AH144" s="20">
        <f t="shared" si="163"/>
        <v>13.657175561596796</v>
      </c>
      <c r="AI144" s="20">
        <f t="shared" si="164"/>
        <v>17.713549864072114</v>
      </c>
      <c r="AJ144" s="20">
        <f t="shared" si="165"/>
        <v>9.4219487766490193</v>
      </c>
      <c r="AK144" s="20">
        <f t="shared" si="166"/>
        <v>30.698240091572472</v>
      </c>
      <c r="AL144" s="38">
        <v>21074</v>
      </c>
      <c r="AM144" s="38">
        <v>37859</v>
      </c>
      <c r="AN144" s="20">
        <f t="shared" si="132"/>
        <v>55.394190871369297</v>
      </c>
      <c r="AO144" s="18">
        <v>13978</v>
      </c>
      <c r="AP144" s="18">
        <v>2862</v>
      </c>
      <c r="AQ144" s="18">
        <v>10337</v>
      </c>
      <c r="AR144" s="18">
        <v>3641</v>
      </c>
      <c r="AS144" s="18">
        <v>534</v>
      </c>
      <c r="AT144" s="18">
        <v>614</v>
      </c>
      <c r="AU144" s="18">
        <v>2048</v>
      </c>
      <c r="AV144" s="18">
        <v>1262</v>
      </c>
      <c r="AW144" s="18">
        <v>554</v>
      </c>
      <c r="AX144" s="18">
        <v>657</v>
      </c>
      <c r="AY144" s="18">
        <v>1075</v>
      </c>
      <c r="AZ144" s="18">
        <v>403</v>
      </c>
      <c r="BA144" s="18">
        <v>153</v>
      </c>
      <c r="BB144" s="18">
        <v>1859</v>
      </c>
      <c r="BC144" s="18">
        <v>412</v>
      </c>
      <c r="BD144" s="18">
        <v>62</v>
      </c>
      <c r="BE144" s="18">
        <v>2946</v>
      </c>
      <c r="BF144" s="18">
        <v>109</v>
      </c>
      <c r="BG144" s="18">
        <v>0</v>
      </c>
      <c r="BH144" s="20">
        <f t="shared" si="133"/>
        <v>20.889969952782945</v>
      </c>
      <c r="BI144" s="18">
        <v>5.6</v>
      </c>
      <c r="BJ144" s="18">
        <v>4.7</v>
      </c>
      <c r="BK144" s="18">
        <v>6.9</v>
      </c>
      <c r="BL144" s="18">
        <v>5.4</v>
      </c>
      <c r="BM144" s="18">
        <v>5.4</v>
      </c>
      <c r="BN144" s="18">
        <v>5.5</v>
      </c>
      <c r="BO144" s="18">
        <v>5.7</v>
      </c>
      <c r="BP144" s="18">
        <v>6.2</v>
      </c>
      <c r="BQ144" s="18">
        <v>7.6</v>
      </c>
      <c r="BR144" s="18">
        <v>6.5</v>
      </c>
      <c r="BS144" s="18">
        <v>6.6</v>
      </c>
      <c r="BT144" s="18">
        <v>9.1999999999999993</v>
      </c>
      <c r="BU144" s="18">
        <v>7.3</v>
      </c>
      <c r="BV144" s="18">
        <v>7.1</v>
      </c>
      <c r="BW144" s="18">
        <v>3.6</v>
      </c>
      <c r="BX144" s="18">
        <v>2.2000000000000002</v>
      </c>
      <c r="BY144" s="18">
        <v>2.2999999999999998</v>
      </c>
      <c r="BZ144" s="18">
        <v>2.2999999999999998</v>
      </c>
      <c r="CA144" s="18">
        <f t="shared" si="159"/>
        <v>17.200000000000003</v>
      </c>
      <c r="CB144" s="18">
        <f t="shared" si="160"/>
        <v>65.399999999999991</v>
      </c>
      <c r="CC144" s="18">
        <f t="shared" si="161"/>
        <v>17.5</v>
      </c>
    </row>
    <row r="145" spans="1:81" s="26" customFormat="1" x14ac:dyDescent="0.25">
      <c r="A145" s="25" t="s">
        <v>1922</v>
      </c>
      <c r="B145" s="26" t="s">
        <v>1923</v>
      </c>
      <c r="C145" s="27" t="s">
        <v>1924</v>
      </c>
      <c r="D145" s="26" t="s">
        <v>613</v>
      </c>
      <c r="E145" s="28" t="s">
        <v>614</v>
      </c>
      <c r="F145" s="28" t="s">
        <v>542</v>
      </c>
      <c r="G145" s="28" t="s">
        <v>1925</v>
      </c>
      <c r="H145" s="28" t="s">
        <v>1926</v>
      </c>
      <c r="I145" s="27" t="s">
        <v>2111</v>
      </c>
      <c r="J145" s="27" t="s">
        <v>2111</v>
      </c>
      <c r="K145" s="34">
        <v>293.02215140405031</v>
      </c>
      <c r="L145" s="27">
        <f>L157-L156-L155-L154-L153-L152-L151-L150-L149-L148-L147-L146</f>
        <v>27167</v>
      </c>
      <c r="M145" s="29">
        <f t="shared" si="136"/>
        <v>92.713127215216005</v>
      </c>
      <c r="N145" s="27">
        <f t="shared" ref="N145:AF145" si="167">N157-N156-N155-N154-N153-N152-N151-N150-N149-N148-N147-N146</f>
        <v>10860</v>
      </c>
      <c r="O145" s="29">
        <f>P145/N145</f>
        <v>2.4825966850828731</v>
      </c>
      <c r="P145" s="27">
        <f t="shared" si="167"/>
        <v>26961</v>
      </c>
      <c r="Q145" s="27">
        <f t="shared" si="167"/>
        <v>692</v>
      </c>
      <c r="R145" s="27">
        <f t="shared" si="167"/>
        <v>452</v>
      </c>
      <c r="S145" s="27">
        <f t="shared" si="167"/>
        <v>571</v>
      </c>
      <c r="T145" s="27">
        <f t="shared" si="167"/>
        <v>609</v>
      </c>
      <c r="U145" s="27">
        <f t="shared" si="167"/>
        <v>739</v>
      </c>
      <c r="V145" s="27">
        <f t="shared" si="167"/>
        <v>758</v>
      </c>
      <c r="W145" s="27">
        <f t="shared" si="167"/>
        <v>517</v>
      </c>
      <c r="X145" s="27">
        <f t="shared" si="167"/>
        <v>358</v>
      </c>
      <c r="Y145" s="27">
        <f t="shared" si="167"/>
        <v>365</v>
      </c>
      <c r="Z145" s="27">
        <f t="shared" si="167"/>
        <v>932</v>
      </c>
      <c r="AA145" s="27">
        <f t="shared" si="167"/>
        <v>1300</v>
      </c>
      <c r="AB145" s="27">
        <f t="shared" si="167"/>
        <v>1360</v>
      </c>
      <c r="AC145" s="27">
        <f t="shared" si="167"/>
        <v>905</v>
      </c>
      <c r="AD145" s="27">
        <f t="shared" si="167"/>
        <v>491</v>
      </c>
      <c r="AE145" s="27">
        <f t="shared" si="167"/>
        <v>535</v>
      </c>
      <c r="AF145" s="27">
        <f t="shared" si="167"/>
        <v>276</v>
      </c>
      <c r="AG145" s="30">
        <f t="shared" si="162"/>
        <v>15.791896869244937</v>
      </c>
      <c r="AH145" s="30">
        <f t="shared" si="163"/>
        <v>12.412523020257826</v>
      </c>
      <c r="AI145" s="30">
        <f t="shared" si="164"/>
        <v>18.39779005524862</v>
      </c>
      <c r="AJ145" s="30">
        <f t="shared" si="165"/>
        <v>8.5819521178637199</v>
      </c>
      <c r="AK145" s="30">
        <f t="shared" si="166"/>
        <v>44.815837937384899</v>
      </c>
      <c r="AL145" s="40">
        <v>25205</v>
      </c>
      <c r="AM145" s="40">
        <v>48158</v>
      </c>
      <c r="AN145" s="30">
        <f t="shared" si="132"/>
        <v>43.241252302025785</v>
      </c>
      <c r="AO145" s="27">
        <f>AO157-AO156-AO155-AO154-AO153-AO152-AO151-AO150-AO149-AO148-AO147-AO146</f>
        <v>10860</v>
      </c>
      <c r="AP145" s="27">
        <f t="shared" ref="AP145:BG145" si="168">AP157-AP156-AP155-AP154-AP153-AP152-AP151-AP150-AP149-AP148-AP147-AP146</f>
        <v>1544</v>
      </c>
      <c r="AQ145" s="27">
        <f t="shared" si="168"/>
        <v>8983</v>
      </c>
      <c r="AR145" s="27">
        <f t="shared" si="168"/>
        <v>1877</v>
      </c>
      <c r="AS145" s="27">
        <f t="shared" si="168"/>
        <v>288</v>
      </c>
      <c r="AT145" s="27">
        <f t="shared" si="168"/>
        <v>301</v>
      </c>
      <c r="AU145" s="27">
        <f t="shared" si="168"/>
        <v>833</v>
      </c>
      <c r="AV145" s="27">
        <f t="shared" si="168"/>
        <v>1085</v>
      </c>
      <c r="AW145" s="27">
        <f t="shared" si="168"/>
        <v>361</v>
      </c>
      <c r="AX145" s="27">
        <f t="shared" si="168"/>
        <v>607</v>
      </c>
      <c r="AY145" s="27">
        <f t="shared" si="168"/>
        <v>844</v>
      </c>
      <c r="AZ145" s="27">
        <f t="shared" si="168"/>
        <v>225</v>
      </c>
      <c r="BA145" s="27">
        <f t="shared" si="168"/>
        <v>128</v>
      </c>
      <c r="BB145" s="27">
        <f t="shared" si="168"/>
        <v>1772</v>
      </c>
      <c r="BC145" s="27">
        <f t="shared" si="168"/>
        <v>342</v>
      </c>
      <c r="BD145" s="27">
        <f t="shared" si="168"/>
        <v>56</v>
      </c>
      <c r="BE145" s="27">
        <f t="shared" si="168"/>
        <v>3176</v>
      </c>
      <c r="BF145" s="27">
        <f t="shared" si="168"/>
        <v>275</v>
      </c>
      <c r="BG145" s="27">
        <f t="shared" si="168"/>
        <v>32</v>
      </c>
      <c r="BH145" s="30">
        <f t="shared" si="133"/>
        <v>15.248618784530388</v>
      </c>
      <c r="BI145" s="27">
        <v>5.9</v>
      </c>
      <c r="BJ145" s="27">
        <v>5.6</v>
      </c>
      <c r="BK145" s="27">
        <v>5.3</v>
      </c>
      <c r="BL145" s="27">
        <v>6.5</v>
      </c>
      <c r="BM145" s="27">
        <v>8.1999999999999993</v>
      </c>
      <c r="BN145" s="27">
        <v>5.6</v>
      </c>
      <c r="BO145" s="27">
        <v>5.8</v>
      </c>
      <c r="BP145" s="27">
        <v>5.7</v>
      </c>
      <c r="BQ145" s="27">
        <v>6.5</v>
      </c>
      <c r="BR145" s="27">
        <v>6.5</v>
      </c>
      <c r="BS145" s="27">
        <v>6.3</v>
      </c>
      <c r="BT145" s="27">
        <v>6.4</v>
      </c>
      <c r="BU145" s="27">
        <v>7.5</v>
      </c>
      <c r="BV145" s="27">
        <v>6.6</v>
      </c>
      <c r="BW145" s="27">
        <v>4</v>
      </c>
      <c r="BX145" s="27">
        <v>2.9</v>
      </c>
      <c r="BY145" s="27">
        <v>1.9</v>
      </c>
      <c r="BZ145" s="27">
        <v>3</v>
      </c>
      <c r="CA145" s="27">
        <f t="shared" ref="CA145" si="169">BI145+BJ145+BK145</f>
        <v>16.8</v>
      </c>
      <c r="CB145" s="27">
        <f t="shared" ref="CB145" si="170">BL145+BM145+BN145+BO145+BP145+BQ145+BR145+BS145+BT145+BU145</f>
        <v>65</v>
      </c>
      <c r="CC145" s="27">
        <f t="shared" ref="CC145" si="171">BV145+BW145+BX145+BY145+BZ145</f>
        <v>18.399999999999999</v>
      </c>
    </row>
    <row r="146" spans="1:81" x14ac:dyDescent="0.25">
      <c r="A146" s="8" t="s">
        <v>610</v>
      </c>
      <c r="B146" t="s">
        <v>611</v>
      </c>
      <c r="C146" s="1" t="s">
        <v>612</v>
      </c>
      <c r="D146" t="s">
        <v>613</v>
      </c>
      <c r="E146" s="9" t="s">
        <v>614</v>
      </c>
      <c r="F146" s="9" t="s">
        <v>542</v>
      </c>
      <c r="G146" s="9" t="s">
        <v>615</v>
      </c>
      <c r="H146" s="9" t="s">
        <v>616</v>
      </c>
      <c r="I146" s="1">
        <v>5404612</v>
      </c>
      <c r="J146" s="1" t="s">
        <v>123</v>
      </c>
      <c r="K146" s="33">
        <v>0.70789840307260221</v>
      </c>
      <c r="L146" s="1">
        <v>1280</v>
      </c>
      <c r="M146" s="42">
        <f t="shared" si="136"/>
        <v>1808.1690740425684</v>
      </c>
      <c r="N146" s="1">
        <v>539</v>
      </c>
      <c r="O146" s="22">
        <v>2.37</v>
      </c>
      <c r="P146" s="1">
        <v>1280</v>
      </c>
      <c r="Q146" s="1">
        <v>47</v>
      </c>
      <c r="R146" s="1">
        <v>17</v>
      </c>
      <c r="S146" s="1">
        <v>32</v>
      </c>
      <c r="T146" s="1">
        <v>23</v>
      </c>
      <c r="U146" s="1">
        <v>21</v>
      </c>
      <c r="V146" s="1">
        <v>30</v>
      </c>
      <c r="W146" s="1">
        <v>16</v>
      </c>
      <c r="X146" s="1">
        <v>20</v>
      </c>
      <c r="Y146" s="1">
        <v>9</v>
      </c>
      <c r="Z146" s="1">
        <v>66</v>
      </c>
      <c r="AA146" s="1">
        <v>64</v>
      </c>
      <c r="AB146" s="1">
        <v>102</v>
      </c>
      <c r="AC146" s="1">
        <v>46</v>
      </c>
      <c r="AD146" s="1">
        <v>13</v>
      </c>
      <c r="AE146" s="1">
        <v>33</v>
      </c>
      <c r="AF146" s="1">
        <v>0</v>
      </c>
      <c r="AG146" s="6">
        <f t="shared" si="162"/>
        <v>17.810760667903523</v>
      </c>
      <c r="AH146" s="6">
        <f t="shared" si="163"/>
        <v>8.1632653061224492</v>
      </c>
      <c r="AI146" s="6">
        <f t="shared" si="164"/>
        <v>13.914656771799629</v>
      </c>
      <c r="AJ146" s="6">
        <f t="shared" si="165"/>
        <v>12.244897959183673</v>
      </c>
      <c r="AK146" s="6">
        <f t="shared" si="166"/>
        <v>47.866419294990727</v>
      </c>
      <c r="AL146" s="39">
        <v>26880</v>
      </c>
      <c r="AM146" s="39">
        <v>58631</v>
      </c>
      <c r="AN146" s="6">
        <f t="shared" ref="AN146:AN156" si="172">(Q146+R146+S146+T146+U146+V146+W146+X146)/N146*100</f>
        <v>38.218923933209645</v>
      </c>
      <c r="AO146" s="1">
        <v>539</v>
      </c>
      <c r="AP146" s="1">
        <v>54</v>
      </c>
      <c r="AQ146" s="1">
        <v>440</v>
      </c>
      <c r="AR146" s="1">
        <v>99</v>
      </c>
      <c r="AS146" s="1">
        <v>4</v>
      </c>
      <c r="AT146" s="1">
        <v>14</v>
      </c>
      <c r="AU146" s="1">
        <v>59</v>
      </c>
      <c r="AV146" s="1">
        <v>29</v>
      </c>
      <c r="AW146" s="1">
        <v>4</v>
      </c>
      <c r="AX146" s="1">
        <v>41</v>
      </c>
      <c r="AY146" s="1">
        <v>41</v>
      </c>
      <c r="AZ146" s="1">
        <v>4</v>
      </c>
      <c r="BA146" s="1">
        <v>0</v>
      </c>
      <c r="BB146" s="1">
        <v>101</v>
      </c>
      <c r="BC146" s="1">
        <v>12</v>
      </c>
      <c r="BD146" s="1">
        <v>10</v>
      </c>
      <c r="BE146" s="1">
        <v>194</v>
      </c>
      <c r="BF146" s="1">
        <v>0</v>
      </c>
      <c r="BG146" s="1">
        <v>0</v>
      </c>
      <c r="BH146" s="6">
        <f t="shared" ref="BH146:BH156" si="173">(AU146+AX146+BA146+BD146+BG146)/N146*100</f>
        <v>20.408163265306122</v>
      </c>
      <c r="BI146" s="1">
        <v>4.9000000000000004</v>
      </c>
      <c r="BJ146" s="1">
        <v>6.1</v>
      </c>
      <c r="BK146" s="1">
        <v>4.8</v>
      </c>
      <c r="BL146" s="1">
        <v>6.2</v>
      </c>
      <c r="BM146" s="1">
        <v>4.4000000000000004</v>
      </c>
      <c r="BN146" s="1">
        <v>5.9</v>
      </c>
      <c r="BO146" s="1">
        <v>4.5</v>
      </c>
      <c r="BP146" s="1">
        <v>10.6</v>
      </c>
      <c r="BQ146" s="1">
        <v>7.4</v>
      </c>
      <c r="BR146" s="1">
        <v>9.8000000000000007</v>
      </c>
      <c r="BS146" s="1">
        <v>7</v>
      </c>
      <c r="BT146" s="1">
        <v>4.5</v>
      </c>
      <c r="BU146" s="1">
        <v>5.3</v>
      </c>
      <c r="BV146" s="1">
        <v>4.5</v>
      </c>
      <c r="BW146" s="1">
        <v>3.4</v>
      </c>
      <c r="BX146" s="1">
        <v>4.5999999999999996</v>
      </c>
      <c r="BY146" s="1">
        <v>4.7</v>
      </c>
      <c r="BZ146" s="1">
        <v>1.4</v>
      </c>
      <c r="CA146" s="1">
        <f t="shared" ref="CA146:CA156" si="174">BI146+BJ146+BK146</f>
        <v>15.8</v>
      </c>
      <c r="CB146" s="1">
        <f t="shared" ref="CB146:CB156" si="175">BL146+BM146+BN146+BO146+BP146+BQ146+BR146+BS146+BT146+BU146</f>
        <v>65.599999999999994</v>
      </c>
      <c r="CC146" s="1">
        <f t="shared" ref="CC146:CC156" si="176">BV146+BW146+BX146+BY146+BZ146</f>
        <v>18.599999999999998</v>
      </c>
    </row>
    <row r="147" spans="1:81" x14ac:dyDescent="0.25">
      <c r="A147" s="8" t="s">
        <v>922</v>
      </c>
      <c r="B147" t="s">
        <v>923</v>
      </c>
      <c r="C147" s="1" t="s">
        <v>924</v>
      </c>
      <c r="D147" t="s">
        <v>613</v>
      </c>
      <c r="E147" s="9" t="s">
        <v>614</v>
      </c>
      <c r="F147" s="9" t="s">
        <v>542</v>
      </c>
      <c r="G147" s="9" t="s">
        <v>925</v>
      </c>
      <c r="H147" s="9" t="s">
        <v>926</v>
      </c>
      <c r="I147" s="1">
        <v>5426452</v>
      </c>
      <c r="J147" s="1" t="s">
        <v>175</v>
      </c>
      <c r="K147" s="33">
        <v>8.9676822129871372</v>
      </c>
      <c r="L147" s="1">
        <v>18575</v>
      </c>
      <c r="M147" s="42">
        <f t="shared" si="136"/>
        <v>2071.3267440609566</v>
      </c>
      <c r="N147" s="1">
        <v>7490</v>
      </c>
      <c r="O147" s="22">
        <v>2.33</v>
      </c>
      <c r="P147" s="1">
        <v>17488</v>
      </c>
      <c r="Q147" s="1">
        <v>785</v>
      </c>
      <c r="R147" s="1">
        <v>681</v>
      </c>
      <c r="S147" s="1">
        <v>528</v>
      </c>
      <c r="T147" s="1">
        <v>509</v>
      </c>
      <c r="U147" s="1">
        <v>434</v>
      </c>
      <c r="V147" s="1">
        <v>485</v>
      </c>
      <c r="W147" s="1">
        <v>334</v>
      </c>
      <c r="X147" s="1">
        <v>361</v>
      </c>
      <c r="Y147" s="1">
        <v>363</v>
      </c>
      <c r="Z147" s="1">
        <v>535</v>
      </c>
      <c r="AA147" s="1">
        <v>601</v>
      </c>
      <c r="AB147" s="1">
        <v>745</v>
      </c>
      <c r="AC147" s="1">
        <v>534</v>
      </c>
      <c r="AD147" s="1">
        <v>214</v>
      </c>
      <c r="AE147" s="1">
        <v>202</v>
      </c>
      <c r="AF147" s="1">
        <v>179</v>
      </c>
      <c r="AG147" s="6">
        <f t="shared" si="162"/>
        <v>26.622162883845125</v>
      </c>
      <c r="AH147" s="6">
        <f t="shared" si="163"/>
        <v>12.590120160213619</v>
      </c>
      <c r="AI147" s="6">
        <f t="shared" si="164"/>
        <v>20.600801068090789</v>
      </c>
      <c r="AJ147" s="6">
        <f t="shared" si="165"/>
        <v>7.1428571428571423</v>
      </c>
      <c r="AK147" s="6">
        <f t="shared" si="166"/>
        <v>33.044058744993329</v>
      </c>
      <c r="AL147" s="39">
        <v>22718</v>
      </c>
      <c r="AM147" s="39">
        <v>39759</v>
      </c>
      <c r="AN147" s="6">
        <f t="shared" si="172"/>
        <v>54.966622162883851</v>
      </c>
      <c r="AO147" s="1">
        <v>7490</v>
      </c>
      <c r="AP147" s="1">
        <v>1421</v>
      </c>
      <c r="AQ147" s="1">
        <v>4684</v>
      </c>
      <c r="AR147" s="1">
        <v>2806</v>
      </c>
      <c r="AS147" s="1">
        <v>174</v>
      </c>
      <c r="AT147" s="1">
        <v>239</v>
      </c>
      <c r="AU147" s="1">
        <v>1288</v>
      </c>
      <c r="AV147" s="1">
        <v>524</v>
      </c>
      <c r="AW147" s="1">
        <v>365</v>
      </c>
      <c r="AX147" s="1">
        <v>509</v>
      </c>
      <c r="AY147" s="1">
        <v>529</v>
      </c>
      <c r="AZ147" s="1">
        <v>350</v>
      </c>
      <c r="BA147" s="1">
        <v>136</v>
      </c>
      <c r="BB147" s="1">
        <v>846</v>
      </c>
      <c r="BC147" s="1">
        <v>238</v>
      </c>
      <c r="BD147" s="1">
        <v>29</v>
      </c>
      <c r="BE147" s="1">
        <v>1744</v>
      </c>
      <c r="BF147" s="1">
        <v>108</v>
      </c>
      <c r="BG147" s="1">
        <v>6</v>
      </c>
      <c r="BH147" s="6">
        <f t="shared" si="173"/>
        <v>26.275033377837115</v>
      </c>
      <c r="BI147" s="1">
        <v>7.3</v>
      </c>
      <c r="BJ147" s="1">
        <v>6.5</v>
      </c>
      <c r="BK147" s="1">
        <v>3.7</v>
      </c>
      <c r="BL147" s="1">
        <v>7.5</v>
      </c>
      <c r="BM147" s="1">
        <v>13.1</v>
      </c>
      <c r="BN147" s="1">
        <v>6.4</v>
      </c>
      <c r="BO147" s="1">
        <v>6.3</v>
      </c>
      <c r="BP147" s="1">
        <v>4.4000000000000004</v>
      </c>
      <c r="BQ147" s="1">
        <v>6</v>
      </c>
      <c r="BR147" s="1">
        <v>5.9</v>
      </c>
      <c r="BS147" s="1">
        <v>4.9000000000000004</v>
      </c>
      <c r="BT147" s="1">
        <v>5.2</v>
      </c>
      <c r="BU147" s="1">
        <v>5.6</v>
      </c>
      <c r="BV147" s="1">
        <v>5</v>
      </c>
      <c r="BW147" s="1">
        <v>3.7</v>
      </c>
      <c r="BX147" s="1">
        <v>2.4</v>
      </c>
      <c r="BY147" s="1">
        <v>2.4</v>
      </c>
      <c r="BZ147" s="1">
        <v>3.8</v>
      </c>
      <c r="CA147" s="1">
        <f t="shared" si="174"/>
        <v>17.5</v>
      </c>
      <c r="CB147" s="1">
        <f t="shared" si="175"/>
        <v>65.3</v>
      </c>
      <c r="CC147" s="1">
        <f t="shared" si="176"/>
        <v>17.3</v>
      </c>
    </row>
    <row r="148" spans="1:81" x14ac:dyDescent="0.25">
      <c r="A148" s="8" t="s">
        <v>927</v>
      </c>
      <c r="B148" t="s">
        <v>928</v>
      </c>
      <c r="C148" s="1" t="s">
        <v>929</v>
      </c>
      <c r="D148" t="s">
        <v>613</v>
      </c>
      <c r="E148" s="9" t="s">
        <v>614</v>
      </c>
      <c r="F148" s="9" t="s">
        <v>542</v>
      </c>
      <c r="G148" s="9" t="s">
        <v>930</v>
      </c>
      <c r="H148" s="9" t="s">
        <v>931</v>
      </c>
      <c r="I148" s="1">
        <v>5426524</v>
      </c>
      <c r="J148" s="1" t="s">
        <v>176</v>
      </c>
      <c r="K148" s="33">
        <v>0.27949956599010178</v>
      </c>
      <c r="L148" s="1">
        <v>420</v>
      </c>
      <c r="M148" s="42">
        <f t="shared" si="136"/>
        <v>1502.6856965311849</v>
      </c>
      <c r="N148" s="1">
        <v>147</v>
      </c>
      <c r="O148" s="22">
        <v>2.86</v>
      </c>
      <c r="P148" s="1">
        <v>420</v>
      </c>
      <c r="Q148" s="1">
        <v>5</v>
      </c>
      <c r="R148" s="1">
        <v>3</v>
      </c>
      <c r="S148" s="1">
        <v>11</v>
      </c>
      <c r="T148" s="1">
        <v>15</v>
      </c>
      <c r="U148" s="1">
        <v>2</v>
      </c>
      <c r="V148" s="1">
        <v>10</v>
      </c>
      <c r="W148" s="1">
        <v>7</v>
      </c>
      <c r="X148" s="1">
        <v>10</v>
      </c>
      <c r="Y148" s="1">
        <v>4</v>
      </c>
      <c r="Z148" s="1">
        <v>25</v>
      </c>
      <c r="AA148" s="1">
        <v>29</v>
      </c>
      <c r="AB148" s="1">
        <v>17</v>
      </c>
      <c r="AC148" s="1">
        <v>9</v>
      </c>
      <c r="AD148" s="1">
        <v>0</v>
      </c>
      <c r="AE148" s="1">
        <v>0</v>
      </c>
      <c r="AF148" s="1">
        <v>0</v>
      </c>
      <c r="AG148" s="6">
        <f t="shared" si="162"/>
        <v>12.925170068027212</v>
      </c>
      <c r="AH148" s="6">
        <f t="shared" si="163"/>
        <v>11.564625850340136</v>
      </c>
      <c r="AI148" s="6">
        <f t="shared" si="164"/>
        <v>21.088435374149661</v>
      </c>
      <c r="AJ148" s="6">
        <f t="shared" si="165"/>
        <v>17.006802721088434</v>
      </c>
      <c r="AK148" s="6">
        <f t="shared" si="166"/>
        <v>37.414965986394563</v>
      </c>
      <c r="AL148" s="39">
        <v>18429</v>
      </c>
      <c r="AM148" s="39">
        <v>51083</v>
      </c>
      <c r="AN148" s="6">
        <f t="shared" si="172"/>
        <v>42.857142857142854</v>
      </c>
      <c r="AO148" s="1">
        <v>147</v>
      </c>
      <c r="AP148" s="1">
        <v>35</v>
      </c>
      <c r="AQ148" s="1">
        <v>123</v>
      </c>
      <c r="AR148" s="1">
        <v>24</v>
      </c>
      <c r="AS148" s="1">
        <v>7</v>
      </c>
      <c r="AT148" s="1">
        <v>3</v>
      </c>
      <c r="AU148" s="1">
        <v>4</v>
      </c>
      <c r="AV148" s="1">
        <v>19</v>
      </c>
      <c r="AW148" s="1">
        <v>3</v>
      </c>
      <c r="AX148" s="1">
        <v>5</v>
      </c>
      <c r="AY148" s="1">
        <v>16</v>
      </c>
      <c r="AZ148" s="1">
        <v>5</v>
      </c>
      <c r="BA148" s="1">
        <v>0</v>
      </c>
      <c r="BB148" s="1">
        <v>47</v>
      </c>
      <c r="BC148" s="1">
        <v>2</v>
      </c>
      <c r="BD148" s="1">
        <v>5</v>
      </c>
      <c r="BE148" s="1">
        <v>26</v>
      </c>
      <c r="BF148" s="1">
        <v>0</v>
      </c>
      <c r="BG148" s="1">
        <v>0</v>
      </c>
      <c r="BH148" s="6">
        <f t="shared" si="173"/>
        <v>9.5238095238095237</v>
      </c>
      <c r="BI148" s="1">
        <v>7.1</v>
      </c>
      <c r="BJ148" s="1">
        <v>6.9</v>
      </c>
      <c r="BK148" s="1">
        <v>1.9</v>
      </c>
      <c r="BL148" s="1">
        <v>9</v>
      </c>
      <c r="BM148" s="1">
        <v>8.6</v>
      </c>
      <c r="BN148" s="1">
        <v>6</v>
      </c>
      <c r="BO148" s="1">
        <v>5.7</v>
      </c>
      <c r="BP148" s="1">
        <v>4.5</v>
      </c>
      <c r="BQ148" s="1">
        <v>6.9</v>
      </c>
      <c r="BR148" s="1">
        <v>6.4</v>
      </c>
      <c r="BS148" s="1">
        <v>4.8</v>
      </c>
      <c r="BT148" s="1">
        <v>2.1</v>
      </c>
      <c r="BU148" s="1">
        <v>6</v>
      </c>
      <c r="BV148" s="1">
        <v>7.6</v>
      </c>
      <c r="BW148" s="1">
        <v>3.8</v>
      </c>
      <c r="BX148" s="1">
        <v>5.2</v>
      </c>
      <c r="BY148" s="1">
        <v>5.5</v>
      </c>
      <c r="BZ148" s="1">
        <v>1.9</v>
      </c>
      <c r="CA148" s="1">
        <f t="shared" si="174"/>
        <v>15.9</v>
      </c>
      <c r="CB148" s="1">
        <f t="shared" si="175"/>
        <v>59.999999999999993</v>
      </c>
      <c r="CC148" s="1">
        <f t="shared" si="176"/>
        <v>23.999999999999996</v>
      </c>
    </row>
    <row r="149" spans="1:81" x14ac:dyDescent="0.25">
      <c r="A149" s="8" t="s">
        <v>938</v>
      </c>
      <c r="B149" t="s">
        <v>939</v>
      </c>
      <c r="C149" s="1" t="s">
        <v>940</v>
      </c>
      <c r="D149" t="s">
        <v>613</v>
      </c>
      <c r="E149" s="9" t="s">
        <v>614</v>
      </c>
      <c r="F149" s="9" t="s">
        <v>542</v>
      </c>
      <c r="G149" s="9" t="s">
        <v>941</v>
      </c>
      <c r="H149" s="9" t="s">
        <v>942</v>
      </c>
      <c r="I149" s="1">
        <v>5426932</v>
      </c>
      <c r="J149" s="1" t="s">
        <v>178</v>
      </c>
      <c r="K149" s="33">
        <v>0.42657561150347501</v>
      </c>
      <c r="L149" s="1">
        <v>425</v>
      </c>
      <c r="M149" s="42">
        <f t="shared" si="136"/>
        <v>996.30637227964883</v>
      </c>
      <c r="N149" s="1">
        <v>147</v>
      </c>
      <c r="O149" s="22">
        <v>2.89</v>
      </c>
      <c r="P149" s="1">
        <v>425</v>
      </c>
      <c r="Q149" s="1">
        <v>4</v>
      </c>
      <c r="R149" s="1">
        <v>19</v>
      </c>
      <c r="S149" s="1">
        <v>16</v>
      </c>
      <c r="T149" s="1">
        <v>7</v>
      </c>
      <c r="U149" s="1">
        <v>5</v>
      </c>
      <c r="V149" s="1">
        <v>5</v>
      </c>
      <c r="W149" s="1">
        <v>9</v>
      </c>
      <c r="X149" s="1">
        <v>12</v>
      </c>
      <c r="Y149" s="1">
        <v>9</v>
      </c>
      <c r="Z149" s="1">
        <v>6</v>
      </c>
      <c r="AA149" s="1">
        <v>13</v>
      </c>
      <c r="AB149" s="1">
        <v>19</v>
      </c>
      <c r="AC149" s="1">
        <v>5</v>
      </c>
      <c r="AD149" s="1">
        <v>3</v>
      </c>
      <c r="AE149" s="1">
        <v>13</v>
      </c>
      <c r="AF149" s="1">
        <v>2</v>
      </c>
      <c r="AG149" s="6">
        <f t="shared" si="162"/>
        <v>26.530612244897959</v>
      </c>
      <c r="AH149" s="6">
        <f t="shared" si="163"/>
        <v>8.1632653061224492</v>
      </c>
      <c r="AI149" s="6">
        <f t="shared" si="164"/>
        <v>23.809523809523807</v>
      </c>
      <c r="AJ149" s="6">
        <f t="shared" si="165"/>
        <v>4.0816326530612246</v>
      </c>
      <c r="AK149" s="6">
        <f t="shared" si="166"/>
        <v>37.414965986394563</v>
      </c>
      <c r="AL149" s="39">
        <v>21489</v>
      </c>
      <c r="AM149" s="39">
        <v>43250</v>
      </c>
      <c r="AN149" s="6">
        <f t="shared" si="172"/>
        <v>52.380952380952387</v>
      </c>
      <c r="AO149" s="1">
        <v>147</v>
      </c>
      <c r="AP149" s="1">
        <v>31</v>
      </c>
      <c r="AQ149" s="1">
        <v>124</v>
      </c>
      <c r="AR149" s="1">
        <v>23</v>
      </c>
      <c r="AS149" s="1">
        <v>5</v>
      </c>
      <c r="AT149" s="1">
        <v>7</v>
      </c>
      <c r="AU149" s="1">
        <v>27</v>
      </c>
      <c r="AV149" s="1">
        <v>8</v>
      </c>
      <c r="AW149" s="1">
        <v>5</v>
      </c>
      <c r="AX149" s="1">
        <v>4</v>
      </c>
      <c r="AY149" s="1">
        <v>14</v>
      </c>
      <c r="AZ149" s="1">
        <v>5</v>
      </c>
      <c r="BA149" s="1">
        <v>6</v>
      </c>
      <c r="BB149" s="1">
        <v>19</v>
      </c>
      <c r="BC149" s="1">
        <v>0</v>
      </c>
      <c r="BD149" s="1">
        <v>0</v>
      </c>
      <c r="BE149" s="1">
        <v>42</v>
      </c>
      <c r="BF149" s="1">
        <v>0</v>
      </c>
      <c r="BG149" s="1">
        <v>0</v>
      </c>
      <c r="BH149" s="6">
        <f t="shared" si="173"/>
        <v>25.170068027210885</v>
      </c>
      <c r="BI149" s="1">
        <v>8.1999999999999993</v>
      </c>
      <c r="BJ149" s="1">
        <v>5.4</v>
      </c>
      <c r="BK149" s="1">
        <v>8.1999999999999993</v>
      </c>
      <c r="BL149" s="1">
        <v>9.1999999999999993</v>
      </c>
      <c r="BM149" s="1">
        <v>11.5</v>
      </c>
      <c r="BN149" s="1">
        <v>1.9</v>
      </c>
      <c r="BO149" s="1">
        <v>2.6</v>
      </c>
      <c r="BP149" s="1">
        <v>9.6</v>
      </c>
      <c r="BQ149" s="1">
        <v>7.3</v>
      </c>
      <c r="BR149" s="1">
        <v>11.8</v>
      </c>
      <c r="BS149" s="1">
        <v>2.1</v>
      </c>
      <c r="BT149" s="1">
        <v>2.8</v>
      </c>
      <c r="BU149" s="1">
        <v>4.5</v>
      </c>
      <c r="BV149" s="1">
        <v>5.2</v>
      </c>
      <c r="BW149" s="1">
        <v>2.6</v>
      </c>
      <c r="BX149" s="1">
        <v>3.1</v>
      </c>
      <c r="BY149" s="1">
        <v>2.4</v>
      </c>
      <c r="BZ149" s="1">
        <v>1.6</v>
      </c>
      <c r="CA149" s="1">
        <f t="shared" si="174"/>
        <v>21.799999999999997</v>
      </c>
      <c r="CB149" s="1">
        <f t="shared" si="175"/>
        <v>63.29999999999999</v>
      </c>
      <c r="CC149" s="1">
        <f t="shared" si="176"/>
        <v>14.9</v>
      </c>
    </row>
    <row r="150" spans="1:81" x14ac:dyDescent="0.25">
      <c r="A150" s="8" t="s">
        <v>1033</v>
      </c>
      <c r="B150" t="s">
        <v>1034</v>
      </c>
      <c r="C150" s="1" t="s">
        <v>1035</v>
      </c>
      <c r="D150" t="s">
        <v>613</v>
      </c>
      <c r="E150" s="9" t="s">
        <v>614</v>
      </c>
      <c r="F150" s="9" t="s">
        <v>542</v>
      </c>
      <c r="G150" s="9" t="s">
        <v>1036</v>
      </c>
      <c r="H150" s="9" t="s">
        <v>1037</v>
      </c>
      <c r="I150" s="1">
        <v>5432908</v>
      </c>
      <c r="J150" s="1" t="s">
        <v>195</v>
      </c>
      <c r="K150" s="33">
        <v>0.54198775513836361</v>
      </c>
      <c r="L150" s="1">
        <v>541</v>
      </c>
      <c r="M150" s="42">
        <f t="shared" si="136"/>
        <v>998.17753237227384</v>
      </c>
      <c r="N150" s="1">
        <v>236</v>
      </c>
      <c r="O150" s="22">
        <v>2.29</v>
      </c>
      <c r="P150" s="1">
        <v>541</v>
      </c>
      <c r="Q150" s="1">
        <v>25</v>
      </c>
      <c r="R150" s="1">
        <v>27</v>
      </c>
      <c r="S150" s="1">
        <v>33</v>
      </c>
      <c r="T150" s="1">
        <v>12</v>
      </c>
      <c r="U150" s="1">
        <v>14</v>
      </c>
      <c r="V150" s="1">
        <v>16</v>
      </c>
      <c r="W150" s="1">
        <v>10</v>
      </c>
      <c r="X150" s="1">
        <v>7</v>
      </c>
      <c r="Y150" s="1">
        <v>15</v>
      </c>
      <c r="Z150" s="1">
        <v>31</v>
      </c>
      <c r="AA150" s="1">
        <v>28</v>
      </c>
      <c r="AB150" s="1">
        <v>4</v>
      </c>
      <c r="AC150" s="1">
        <v>10</v>
      </c>
      <c r="AD150" s="1">
        <v>2</v>
      </c>
      <c r="AE150" s="1">
        <v>0</v>
      </c>
      <c r="AF150" s="1">
        <v>2</v>
      </c>
      <c r="AG150" s="6">
        <f t="shared" si="162"/>
        <v>36.016949152542374</v>
      </c>
      <c r="AH150" s="6">
        <f t="shared" si="163"/>
        <v>11.016949152542372</v>
      </c>
      <c r="AI150" s="6">
        <f t="shared" si="164"/>
        <v>20.33898305084746</v>
      </c>
      <c r="AJ150" s="6">
        <f t="shared" si="165"/>
        <v>13.135593220338984</v>
      </c>
      <c r="AK150" s="6">
        <f t="shared" si="166"/>
        <v>19.491525423728813</v>
      </c>
      <c r="AL150" s="39">
        <v>17364</v>
      </c>
      <c r="AM150" s="39">
        <v>33393</v>
      </c>
      <c r="AN150" s="6">
        <f t="shared" si="172"/>
        <v>61.016949152542374</v>
      </c>
      <c r="AO150" s="1">
        <v>236</v>
      </c>
      <c r="AP150" s="1">
        <v>20</v>
      </c>
      <c r="AQ150" s="1">
        <v>196</v>
      </c>
      <c r="AR150" s="1">
        <v>40</v>
      </c>
      <c r="AS150" s="1">
        <v>20</v>
      </c>
      <c r="AT150" s="1">
        <v>24</v>
      </c>
      <c r="AU150" s="1">
        <v>39</v>
      </c>
      <c r="AV150" s="1">
        <v>30</v>
      </c>
      <c r="AW150" s="1">
        <v>3</v>
      </c>
      <c r="AX150" s="1">
        <v>9</v>
      </c>
      <c r="AY150" s="1">
        <v>24</v>
      </c>
      <c r="AZ150" s="1">
        <v>3</v>
      </c>
      <c r="BA150" s="1">
        <v>5</v>
      </c>
      <c r="BB150" s="1">
        <v>57</v>
      </c>
      <c r="BC150" s="1">
        <v>2</v>
      </c>
      <c r="BD150" s="1">
        <v>0</v>
      </c>
      <c r="BE150" s="1">
        <v>18</v>
      </c>
      <c r="BF150" s="1">
        <v>0</v>
      </c>
      <c r="BG150" s="1">
        <v>0</v>
      </c>
      <c r="BH150" s="6">
        <f t="shared" si="173"/>
        <v>22.457627118644069</v>
      </c>
      <c r="BI150" s="1">
        <v>4.8</v>
      </c>
      <c r="BJ150" s="1">
        <v>7</v>
      </c>
      <c r="BK150" s="1">
        <v>6.7</v>
      </c>
      <c r="BL150" s="1">
        <v>6.5</v>
      </c>
      <c r="BM150" s="1">
        <v>4.3</v>
      </c>
      <c r="BN150" s="1">
        <v>3.7</v>
      </c>
      <c r="BO150" s="1">
        <v>5.5</v>
      </c>
      <c r="BP150" s="1">
        <v>11.8</v>
      </c>
      <c r="BQ150" s="1">
        <v>4.0999999999999996</v>
      </c>
      <c r="BR150" s="1">
        <v>3.9</v>
      </c>
      <c r="BS150" s="1">
        <v>4.5999999999999996</v>
      </c>
      <c r="BT150" s="1">
        <v>4.4000000000000004</v>
      </c>
      <c r="BU150" s="1">
        <v>13.1</v>
      </c>
      <c r="BV150" s="1">
        <v>7.8</v>
      </c>
      <c r="BW150" s="1">
        <v>5</v>
      </c>
      <c r="BX150" s="1">
        <v>2.2000000000000002</v>
      </c>
      <c r="BY150" s="1">
        <v>1.3</v>
      </c>
      <c r="BZ150" s="1">
        <v>3.3</v>
      </c>
      <c r="CA150" s="1">
        <f t="shared" si="174"/>
        <v>18.5</v>
      </c>
      <c r="CB150" s="1">
        <f t="shared" si="175"/>
        <v>61.9</v>
      </c>
      <c r="CC150" s="1">
        <f t="shared" si="176"/>
        <v>19.600000000000001</v>
      </c>
    </row>
    <row r="151" spans="1:81" x14ac:dyDescent="0.25">
      <c r="A151" s="8" t="s">
        <v>1232</v>
      </c>
      <c r="B151" t="s">
        <v>1233</v>
      </c>
      <c r="C151" s="1" t="s">
        <v>1234</v>
      </c>
      <c r="D151" t="s">
        <v>613</v>
      </c>
      <c r="E151" s="9" t="s">
        <v>614</v>
      </c>
      <c r="F151" s="9" t="s">
        <v>542</v>
      </c>
      <c r="G151" s="9" t="s">
        <v>1235</v>
      </c>
      <c r="H151" s="9" t="s">
        <v>1236</v>
      </c>
      <c r="I151" s="1">
        <v>5451100</v>
      </c>
      <c r="J151" s="1" t="s">
        <v>232</v>
      </c>
      <c r="K151" s="33">
        <v>1.1383186508809959</v>
      </c>
      <c r="L151" s="1">
        <v>1822</v>
      </c>
      <c r="M151" s="42">
        <f t="shared" si="136"/>
        <v>1600.6062964793491</v>
      </c>
      <c r="N151" s="1">
        <v>674</v>
      </c>
      <c r="O151" s="22">
        <v>2.7</v>
      </c>
      <c r="P151" s="1">
        <v>1822</v>
      </c>
      <c r="Q151" s="1">
        <v>25</v>
      </c>
      <c r="R151" s="1">
        <v>29</v>
      </c>
      <c r="S151" s="1">
        <v>51</v>
      </c>
      <c r="T151" s="1">
        <v>79</v>
      </c>
      <c r="U151" s="1">
        <v>61</v>
      </c>
      <c r="V151" s="1">
        <v>34</v>
      </c>
      <c r="W151" s="1">
        <v>24</v>
      </c>
      <c r="X151" s="1">
        <v>8</v>
      </c>
      <c r="Y151" s="1">
        <v>25</v>
      </c>
      <c r="Z151" s="1">
        <v>126</v>
      </c>
      <c r="AA151" s="1">
        <v>33</v>
      </c>
      <c r="AB151" s="1">
        <v>96</v>
      </c>
      <c r="AC151" s="1">
        <v>55</v>
      </c>
      <c r="AD151" s="1">
        <v>16</v>
      </c>
      <c r="AE151" s="1">
        <v>8</v>
      </c>
      <c r="AF151" s="1">
        <v>4</v>
      </c>
      <c r="AG151" s="6">
        <f t="shared" si="162"/>
        <v>15.578635014836795</v>
      </c>
      <c r="AH151" s="6">
        <f t="shared" si="163"/>
        <v>20.771513353115729</v>
      </c>
      <c r="AI151" s="6">
        <f t="shared" si="164"/>
        <v>13.501483679525222</v>
      </c>
      <c r="AJ151" s="6">
        <f t="shared" si="165"/>
        <v>18.694362017804153</v>
      </c>
      <c r="AK151" s="6">
        <f t="shared" si="166"/>
        <v>31.454005934718097</v>
      </c>
      <c r="AL151" s="39">
        <v>20421</v>
      </c>
      <c r="AM151" s="39">
        <v>50078</v>
      </c>
      <c r="AN151" s="6">
        <f t="shared" si="172"/>
        <v>46.142433234421368</v>
      </c>
      <c r="AO151" s="1">
        <v>674</v>
      </c>
      <c r="AP151" s="1">
        <v>149</v>
      </c>
      <c r="AQ151" s="1">
        <v>531</v>
      </c>
      <c r="AR151" s="1">
        <v>143</v>
      </c>
      <c r="AS151" s="1">
        <v>17</v>
      </c>
      <c r="AT151" s="1">
        <v>10</v>
      </c>
      <c r="AU151" s="1">
        <v>43</v>
      </c>
      <c r="AV151" s="1">
        <v>97</v>
      </c>
      <c r="AW151" s="1">
        <v>33</v>
      </c>
      <c r="AX151" s="1">
        <v>44</v>
      </c>
      <c r="AY151" s="1">
        <v>38</v>
      </c>
      <c r="AZ151" s="1">
        <v>5</v>
      </c>
      <c r="BA151" s="1">
        <v>0</v>
      </c>
      <c r="BB151" s="1">
        <v>120</v>
      </c>
      <c r="BC151" s="1">
        <v>35</v>
      </c>
      <c r="BD151" s="1">
        <v>4</v>
      </c>
      <c r="BE151" s="1">
        <v>179</v>
      </c>
      <c r="BF151" s="1">
        <v>0</v>
      </c>
      <c r="BG151" s="1">
        <v>0</v>
      </c>
      <c r="BH151" s="6">
        <f t="shared" si="173"/>
        <v>13.501483679525222</v>
      </c>
      <c r="BI151" s="1">
        <v>6.3</v>
      </c>
      <c r="BJ151" s="1">
        <v>6.4</v>
      </c>
      <c r="BK151" s="1">
        <v>4.2</v>
      </c>
      <c r="BL151" s="1">
        <v>7.5</v>
      </c>
      <c r="BM151" s="1">
        <v>4.8</v>
      </c>
      <c r="BN151" s="1">
        <v>4.5</v>
      </c>
      <c r="BO151" s="1">
        <v>5.3</v>
      </c>
      <c r="BP151" s="1">
        <v>8</v>
      </c>
      <c r="BQ151" s="1">
        <v>5.2</v>
      </c>
      <c r="BR151" s="1">
        <v>4.5</v>
      </c>
      <c r="BS151" s="1">
        <v>6.3</v>
      </c>
      <c r="BT151" s="1">
        <v>7.2</v>
      </c>
      <c r="BU151" s="1">
        <v>7.1</v>
      </c>
      <c r="BV151" s="1">
        <v>8.6999999999999993</v>
      </c>
      <c r="BW151" s="1">
        <v>4.4000000000000004</v>
      </c>
      <c r="BX151" s="1">
        <v>3.5</v>
      </c>
      <c r="BY151" s="1">
        <v>2.6</v>
      </c>
      <c r="BZ151" s="1">
        <v>3.6</v>
      </c>
      <c r="CA151" s="1">
        <f t="shared" si="174"/>
        <v>16.899999999999999</v>
      </c>
      <c r="CB151" s="1">
        <f t="shared" si="175"/>
        <v>60.400000000000006</v>
      </c>
      <c r="CC151" s="1">
        <f t="shared" si="176"/>
        <v>22.800000000000004</v>
      </c>
    </row>
    <row r="152" spans="1:81" x14ac:dyDescent="0.25">
      <c r="A152" s="8" t="s">
        <v>1297</v>
      </c>
      <c r="B152" t="s">
        <v>1298</v>
      </c>
      <c r="C152" s="1" t="s">
        <v>1299</v>
      </c>
      <c r="D152" t="s">
        <v>613</v>
      </c>
      <c r="E152" s="9" t="s">
        <v>614</v>
      </c>
      <c r="F152" s="9" t="s">
        <v>542</v>
      </c>
      <c r="G152" s="9" t="s">
        <v>1300</v>
      </c>
      <c r="H152" s="9" t="s">
        <v>1301</v>
      </c>
      <c r="I152" s="1">
        <v>5455276</v>
      </c>
      <c r="J152" s="1" t="s">
        <v>245</v>
      </c>
      <c r="K152" s="33">
        <v>0.53212555544479379</v>
      </c>
      <c r="L152" s="1">
        <v>1131</v>
      </c>
      <c r="M152" s="42">
        <f t="shared" si="136"/>
        <v>2125.4382324386174</v>
      </c>
      <c r="N152" s="1">
        <v>472</v>
      </c>
      <c r="O152" s="22">
        <v>2.39</v>
      </c>
      <c r="P152" s="1">
        <v>1126</v>
      </c>
      <c r="Q152" s="1">
        <v>17</v>
      </c>
      <c r="R152" s="1">
        <v>22</v>
      </c>
      <c r="S152" s="1">
        <v>26</v>
      </c>
      <c r="T152" s="1">
        <v>26</v>
      </c>
      <c r="U152" s="1">
        <v>42</v>
      </c>
      <c r="V152" s="1">
        <v>40</v>
      </c>
      <c r="W152" s="1">
        <v>25</v>
      </c>
      <c r="X152" s="1">
        <v>47</v>
      </c>
      <c r="Y152" s="1">
        <v>32</v>
      </c>
      <c r="Z152" s="1">
        <v>24</v>
      </c>
      <c r="AA152" s="1">
        <v>55</v>
      </c>
      <c r="AB152" s="1">
        <v>60</v>
      </c>
      <c r="AC152" s="1">
        <v>39</v>
      </c>
      <c r="AD152" s="1">
        <v>12</v>
      </c>
      <c r="AE152" s="1">
        <v>0</v>
      </c>
      <c r="AF152" s="1">
        <v>5</v>
      </c>
      <c r="AG152" s="6">
        <f t="shared" si="162"/>
        <v>13.771186440677965</v>
      </c>
      <c r="AH152" s="6">
        <f t="shared" si="163"/>
        <v>14.40677966101695</v>
      </c>
      <c r="AI152" s="6">
        <f t="shared" si="164"/>
        <v>30.508474576271187</v>
      </c>
      <c r="AJ152" s="6">
        <f t="shared" si="165"/>
        <v>5.0847457627118651</v>
      </c>
      <c r="AK152" s="6">
        <f t="shared" si="166"/>
        <v>36.228813559322035</v>
      </c>
      <c r="AL152" s="39">
        <v>26297</v>
      </c>
      <c r="AM152" s="39">
        <v>44196</v>
      </c>
      <c r="AN152" s="6">
        <f t="shared" si="172"/>
        <v>51.906779661016941</v>
      </c>
      <c r="AO152" s="1">
        <v>472</v>
      </c>
      <c r="AP152" s="1">
        <v>54</v>
      </c>
      <c r="AQ152" s="1">
        <v>404</v>
      </c>
      <c r="AR152" s="1">
        <v>68</v>
      </c>
      <c r="AS152" s="1">
        <v>15</v>
      </c>
      <c r="AT152" s="1">
        <v>26</v>
      </c>
      <c r="AU152" s="1">
        <v>24</v>
      </c>
      <c r="AV152" s="1">
        <v>61</v>
      </c>
      <c r="AW152" s="1">
        <v>21</v>
      </c>
      <c r="AX152" s="1">
        <v>21</v>
      </c>
      <c r="AY152" s="1">
        <v>74</v>
      </c>
      <c r="AZ152" s="1">
        <v>20</v>
      </c>
      <c r="BA152" s="1">
        <v>6</v>
      </c>
      <c r="BB152" s="1">
        <v>77</v>
      </c>
      <c r="BC152" s="1">
        <v>2</v>
      </c>
      <c r="BD152" s="1">
        <v>0</v>
      </c>
      <c r="BE152" s="1">
        <v>98</v>
      </c>
      <c r="BF152" s="1">
        <v>18</v>
      </c>
      <c r="BG152" s="1">
        <v>0</v>
      </c>
      <c r="BH152" s="6">
        <f t="shared" si="173"/>
        <v>10.805084745762713</v>
      </c>
      <c r="BI152" s="1">
        <v>5.2</v>
      </c>
      <c r="BJ152" s="1">
        <v>4.2</v>
      </c>
      <c r="BK152" s="1">
        <v>3.2</v>
      </c>
      <c r="BL152" s="1">
        <v>8.1999999999999993</v>
      </c>
      <c r="BM152" s="1">
        <v>8.6</v>
      </c>
      <c r="BN152" s="1">
        <v>3.8</v>
      </c>
      <c r="BO152" s="1">
        <v>6</v>
      </c>
      <c r="BP152" s="1">
        <v>4.8</v>
      </c>
      <c r="BQ152" s="1">
        <v>6.5</v>
      </c>
      <c r="BR152" s="1">
        <v>5.5</v>
      </c>
      <c r="BS152" s="1">
        <v>6.8</v>
      </c>
      <c r="BT152" s="1">
        <v>10.3</v>
      </c>
      <c r="BU152" s="1">
        <v>9.6</v>
      </c>
      <c r="BV152" s="1">
        <v>5.7</v>
      </c>
      <c r="BW152" s="1">
        <v>4.2</v>
      </c>
      <c r="BX152" s="1">
        <v>3.2</v>
      </c>
      <c r="BY152" s="1">
        <v>2.9</v>
      </c>
      <c r="BZ152" s="1">
        <v>1.2</v>
      </c>
      <c r="CA152" s="1">
        <f t="shared" si="174"/>
        <v>12.600000000000001</v>
      </c>
      <c r="CB152" s="1">
        <f t="shared" si="175"/>
        <v>70.099999999999994</v>
      </c>
      <c r="CC152" s="1">
        <f t="shared" si="176"/>
        <v>17.2</v>
      </c>
    </row>
    <row r="153" spans="1:81" s="19" customFormat="1" x14ac:dyDescent="0.25">
      <c r="A153" s="8" t="s">
        <v>1465</v>
      </c>
      <c r="B153" t="s">
        <v>1466</v>
      </c>
      <c r="C153" s="1" t="s">
        <v>1467</v>
      </c>
      <c r="D153" t="s">
        <v>613</v>
      </c>
      <c r="E153" s="9" t="s">
        <v>614</v>
      </c>
      <c r="F153" s="9" t="s">
        <v>542</v>
      </c>
      <c r="G153" s="9" t="s">
        <v>1468</v>
      </c>
      <c r="H153" s="9" t="s">
        <v>1469</v>
      </c>
      <c r="I153" s="1">
        <v>5464228</v>
      </c>
      <c r="J153" s="1" t="s">
        <v>276</v>
      </c>
      <c r="K153" s="33">
        <v>3.4043211429989064</v>
      </c>
      <c r="L153" s="1">
        <v>3175</v>
      </c>
      <c r="M153" s="42">
        <f t="shared" si="136"/>
        <v>932.63821673507141</v>
      </c>
      <c r="N153" s="1">
        <v>1337</v>
      </c>
      <c r="O153" s="22">
        <v>2.34</v>
      </c>
      <c r="P153" s="1">
        <v>3133</v>
      </c>
      <c r="Q153" s="1">
        <v>58</v>
      </c>
      <c r="R153" s="1">
        <v>68</v>
      </c>
      <c r="S153" s="1">
        <v>98</v>
      </c>
      <c r="T153" s="1">
        <v>34</v>
      </c>
      <c r="U153" s="1">
        <v>67</v>
      </c>
      <c r="V153" s="1">
        <v>53</v>
      </c>
      <c r="W153" s="1">
        <v>105</v>
      </c>
      <c r="X153" s="1">
        <v>75</v>
      </c>
      <c r="Y153" s="1">
        <v>92</v>
      </c>
      <c r="Z153" s="1">
        <v>125</v>
      </c>
      <c r="AA153" s="1">
        <v>95</v>
      </c>
      <c r="AB153" s="1">
        <v>173</v>
      </c>
      <c r="AC153" s="1">
        <v>104</v>
      </c>
      <c r="AD153" s="1">
        <v>35</v>
      </c>
      <c r="AE153" s="1">
        <v>79</v>
      </c>
      <c r="AF153" s="1">
        <v>76</v>
      </c>
      <c r="AG153" s="6">
        <f t="shared" si="162"/>
        <v>16.753926701570681</v>
      </c>
      <c r="AH153" s="6">
        <f t="shared" si="163"/>
        <v>7.5542258788332077</v>
      </c>
      <c r="AI153" s="6">
        <f t="shared" si="164"/>
        <v>24.308152580403888</v>
      </c>
      <c r="AJ153" s="6">
        <f t="shared" si="165"/>
        <v>9.3492894540014948</v>
      </c>
      <c r="AK153" s="6">
        <f t="shared" si="166"/>
        <v>42.034405385190723</v>
      </c>
      <c r="AL153" s="39">
        <v>30074</v>
      </c>
      <c r="AM153" s="39">
        <v>51492</v>
      </c>
      <c r="AN153" s="6">
        <f t="shared" si="172"/>
        <v>41.735228122662676</v>
      </c>
      <c r="AO153" s="1">
        <v>1337</v>
      </c>
      <c r="AP153" s="1">
        <v>239</v>
      </c>
      <c r="AQ153" s="1">
        <v>1039</v>
      </c>
      <c r="AR153" s="1">
        <v>298</v>
      </c>
      <c r="AS153" s="1">
        <v>32</v>
      </c>
      <c r="AT153" s="1">
        <v>51</v>
      </c>
      <c r="AU153" s="1">
        <v>141</v>
      </c>
      <c r="AV153" s="1">
        <v>90</v>
      </c>
      <c r="AW153" s="1">
        <v>33</v>
      </c>
      <c r="AX153" s="1">
        <v>22</v>
      </c>
      <c r="AY153" s="1">
        <v>199</v>
      </c>
      <c r="AZ153" s="1">
        <v>42</v>
      </c>
      <c r="BA153" s="1">
        <v>22</v>
      </c>
      <c r="BB153" s="1">
        <v>131</v>
      </c>
      <c r="BC153" s="1">
        <v>77</v>
      </c>
      <c r="BD153" s="1">
        <v>0</v>
      </c>
      <c r="BE153" s="1">
        <v>430</v>
      </c>
      <c r="BF153" s="1">
        <v>37</v>
      </c>
      <c r="BG153" s="1">
        <v>0</v>
      </c>
      <c r="BH153" s="6">
        <f t="shared" si="173"/>
        <v>13.836948391922213</v>
      </c>
      <c r="BI153" s="1">
        <v>5.4</v>
      </c>
      <c r="BJ153" s="1">
        <v>5.3</v>
      </c>
      <c r="BK153" s="1">
        <v>3.5</v>
      </c>
      <c r="BL153" s="1">
        <v>8.9</v>
      </c>
      <c r="BM153" s="1">
        <v>5.8</v>
      </c>
      <c r="BN153" s="1">
        <v>7.3</v>
      </c>
      <c r="BO153" s="1">
        <v>8.3000000000000007</v>
      </c>
      <c r="BP153" s="1">
        <v>3.1</v>
      </c>
      <c r="BQ153" s="1">
        <v>4.9000000000000004</v>
      </c>
      <c r="BR153" s="1">
        <v>7.5</v>
      </c>
      <c r="BS153" s="1">
        <v>5.6</v>
      </c>
      <c r="BT153" s="1">
        <v>4.7</v>
      </c>
      <c r="BU153" s="1">
        <v>8</v>
      </c>
      <c r="BV153" s="1">
        <v>8.4</v>
      </c>
      <c r="BW153" s="1">
        <v>3.9</v>
      </c>
      <c r="BX153" s="1">
        <v>3.6</v>
      </c>
      <c r="BY153" s="1">
        <v>2.2999999999999998</v>
      </c>
      <c r="BZ153" s="1">
        <v>3.7</v>
      </c>
      <c r="CA153" s="1">
        <f t="shared" si="174"/>
        <v>14.2</v>
      </c>
      <c r="CB153" s="1">
        <f t="shared" si="175"/>
        <v>64.099999999999994</v>
      </c>
      <c r="CC153" s="1">
        <f t="shared" si="176"/>
        <v>21.9</v>
      </c>
    </row>
    <row r="154" spans="1:81" x14ac:dyDescent="0.25">
      <c r="A154" s="8" t="s">
        <v>1551</v>
      </c>
      <c r="B154" t="s">
        <v>1552</v>
      </c>
      <c r="C154" s="1" t="s">
        <v>1553</v>
      </c>
      <c r="D154" t="s">
        <v>613</v>
      </c>
      <c r="E154" s="9" t="s">
        <v>614</v>
      </c>
      <c r="F154" s="9" t="s">
        <v>542</v>
      </c>
      <c r="G154" s="9" t="s">
        <v>1554</v>
      </c>
      <c r="H154" s="9" t="s">
        <v>1555</v>
      </c>
      <c r="I154" s="1">
        <v>5468908</v>
      </c>
      <c r="J154" s="1" t="s">
        <v>292</v>
      </c>
      <c r="K154" s="33">
        <v>0.59454182688220392</v>
      </c>
      <c r="L154" s="1">
        <v>1150</v>
      </c>
      <c r="M154" s="42">
        <f t="shared" si="136"/>
        <v>1934.2625665727107</v>
      </c>
      <c r="N154" s="1">
        <v>408</v>
      </c>
      <c r="O154" s="22">
        <v>2.82</v>
      </c>
      <c r="P154" s="1">
        <v>1150</v>
      </c>
      <c r="Q154" s="1">
        <v>11</v>
      </c>
      <c r="R154" s="1">
        <v>15</v>
      </c>
      <c r="S154" s="1">
        <v>40</v>
      </c>
      <c r="T154" s="1">
        <v>56</v>
      </c>
      <c r="U154" s="1">
        <v>25</v>
      </c>
      <c r="V154" s="1">
        <v>7</v>
      </c>
      <c r="W154" s="1">
        <v>19</v>
      </c>
      <c r="X154" s="1">
        <v>40</v>
      </c>
      <c r="Y154" s="1">
        <v>12</v>
      </c>
      <c r="Z154" s="1">
        <v>42</v>
      </c>
      <c r="AA154" s="1">
        <v>23</v>
      </c>
      <c r="AB154" s="1">
        <v>82</v>
      </c>
      <c r="AC154" s="1">
        <v>9</v>
      </c>
      <c r="AD154" s="1">
        <v>5</v>
      </c>
      <c r="AE154" s="1">
        <v>3</v>
      </c>
      <c r="AF154" s="1">
        <v>19</v>
      </c>
      <c r="AG154" s="6">
        <f t="shared" si="162"/>
        <v>16.176470588235293</v>
      </c>
      <c r="AH154" s="6">
        <f t="shared" si="163"/>
        <v>19.852941176470587</v>
      </c>
      <c r="AI154" s="6">
        <f t="shared" si="164"/>
        <v>19.117647058823529</v>
      </c>
      <c r="AJ154" s="6">
        <f t="shared" si="165"/>
        <v>10.294117647058822</v>
      </c>
      <c r="AK154" s="6">
        <f t="shared" si="166"/>
        <v>34.558823529411761</v>
      </c>
      <c r="AL154" s="39">
        <v>19918</v>
      </c>
      <c r="AM154" s="39">
        <v>43125</v>
      </c>
      <c r="AN154" s="6">
        <f t="shared" si="172"/>
        <v>52.205882352941181</v>
      </c>
      <c r="AO154" s="1">
        <v>408</v>
      </c>
      <c r="AP154" s="1">
        <v>57</v>
      </c>
      <c r="AQ154" s="1">
        <v>311</v>
      </c>
      <c r="AR154" s="1">
        <v>97</v>
      </c>
      <c r="AS154" s="1">
        <v>7</v>
      </c>
      <c r="AT154" s="1">
        <v>12</v>
      </c>
      <c r="AU154" s="1">
        <v>29</v>
      </c>
      <c r="AV154" s="1">
        <v>40</v>
      </c>
      <c r="AW154" s="1">
        <v>17</v>
      </c>
      <c r="AX154" s="1">
        <v>28</v>
      </c>
      <c r="AY154" s="1">
        <v>39</v>
      </c>
      <c r="AZ154" s="1">
        <v>23</v>
      </c>
      <c r="BA154" s="1">
        <v>3</v>
      </c>
      <c r="BB154" s="1">
        <v>47</v>
      </c>
      <c r="BC154" s="1">
        <v>0</v>
      </c>
      <c r="BD154" s="1">
        <v>18</v>
      </c>
      <c r="BE154" s="1">
        <v>101</v>
      </c>
      <c r="BF154" s="1">
        <v>17</v>
      </c>
      <c r="BG154" s="1">
        <v>0</v>
      </c>
      <c r="BH154" s="6">
        <f t="shared" si="173"/>
        <v>19.117647058823529</v>
      </c>
      <c r="BI154" s="1">
        <v>12.4</v>
      </c>
      <c r="BJ154" s="1">
        <v>5.2</v>
      </c>
      <c r="BK154" s="1">
        <v>9.6999999999999993</v>
      </c>
      <c r="BL154" s="1">
        <v>7.1</v>
      </c>
      <c r="BM154" s="1">
        <v>6.2</v>
      </c>
      <c r="BN154" s="1">
        <v>3.9</v>
      </c>
      <c r="BO154" s="1">
        <v>5.5</v>
      </c>
      <c r="BP154" s="1">
        <v>9.6999999999999993</v>
      </c>
      <c r="BQ154" s="1">
        <v>5.2</v>
      </c>
      <c r="BR154" s="1">
        <v>5.2</v>
      </c>
      <c r="BS154" s="1">
        <v>5.6</v>
      </c>
      <c r="BT154" s="1">
        <v>7.6</v>
      </c>
      <c r="BU154" s="1">
        <v>3.7</v>
      </c>
      <c r="BV154" s="1">
        <v>5</v>
      </c>
      <c r="BW154" s="1">
        <v>3</v>
      </c>
      <c r="BX154" s="1">
        <v>2.9</v>
      </c>
      <c r="BY154" s="1">
        <v>1.3</v>
      </c>
      <c r="BZ154" s="1">
        <v>1</v>
      </c>
      <c r="CA154" s="1">
        <f t="shared" si="174"/>
        <v>27.3</v>
      </c>
      <c r="CB154" s="1">
        <f t="shared" si="175"/>
        <v>59.70000000000001</v>
      </c>
      <c r="CC154" s="1">
        <f t="shared" si="176"/>
        <v>13.200000000000001</v>
      </c>
    </row>
    <row r="155" spans="1:81" x14ac:dyDescent="0.25">
      <c r="A155" s="8" t="s">
        <v>1777</v>
      </c>
      <c r="B155" t="s">
        <v>1778</v>
      </c>
      <c r="C155" s="1" t="s">
        <v>1779</v>
      </c>
      <c r="D155" t="s">
        <v>613</v>
      </c>
      <c r="E155" s="9" t="s">
        <v>614</v>
      </c>
      <c r="F155" s="9" t="s">
        <v>542</v>
      </c>
      <c r="G155" s="9" t="s">
        <v>1780</v>
      </c>
      <c r="H155" s="9" t="s">
        <v>1781</v>
      </c>
      <c r="I155" s="1">
        <v>5486620</v>
      </c>
      <c r="J155" s="1" t="s">
        <v>336</v>
      </c>
      <c r="K155" s="33">
        <v>1.052069572248042</v>
      </c>
      <c r="L155" s="1">
        <v>718</v>
      </c>
      <c r="M155" s="42">
        <f t="shared" si="136"/>
        <v>682.46437207169811</v>
      </c>
      <c r="N155" s="1">
        <v>329</v>
      </c>
      <c r="O155" s="22">
        <v>2.1800000000000002</v>
      </c>
      <c r="P155" s="1">
        <v>718</v>
      </c>
      <c r="Q155" s="1">
        <v>9</v>
      </c>
      <c r="R155" s="1">
        <v>12</v>
      </c>
      <c r="S155" s="1">
        <v>14</v>
      </c>
      <c r="T155" s="1">
        <v>28</v>
      </c>
      <c r="U155" s="1">
        <v>11</v>
      </c>
      <c r="V155" s="1">
        <v>8</v>
      </c>
      <c r="W155" s="1">
        <v>29</v>
      </c>
      <c r="X155" s="1">
        <v>21</v>
      </c>
      <c r="Y155" s="1">
        <v>23</v>
      </c>
      <c r="Z155" s="1">
        <v>14</v>
      </c>
      <c r="AA155" s="1">
        <v>42</v>
      </c>
      <c r="AB155" s="1">
        <v>62</v>
      </c>
      <c r="AC155" s="1">
        <v>13</v>
      </c>
      <c r="AD155" s="1">
        <v>30</v>
      </c>
      <c r="AE155" s="1">
        <v>12</v>
      </c>
      <c r="AF155" s="1">
        <v>1</v>
      </c>
      <c r="AG155" s="6">
        <f t="shared" si="162"/>
        <v>10.638297872340425</v>
      </c>
      <c r="AH155" s="6">
        <f t="shared" si="163"/>
        <v>11.854103343465045</v>
      </c>
      <c r="AI155" s="6">
        <f t="shared" si="164"/>
        <v>24.620060790273556</v>
      </c>
      <c r="AJ155" s="6">
        <f t="shared" si="165"/>
        <v>4.2553191489361701</v>
      </c>
      <c r="AK155" s="6">
        <f t="shared" si="166"/>
        <v>48.632218844984806</v>
      </c>
      <c r="AL155" s="39">
        <v>31083</v>
      </c>
      <c r="AM155" s="39">
        <v>58125</v>
      </c>
      <c r="AN155" s="6">
        <f t="shared" si="172"/>
        <v>40.121580547112465</v>
      </c>
      <c r="AO155" s="1">
        <v>329</v>
      </c>
      <c r="AP155" s="1">
        <v>22</v>
      </c>
      <c r="AQ155" s="1">
        <v>166</v>
      </c>
      <c r="AR155" s="1">
        <v>163</v>
      </c>
      <c r="AS155" s="1">
        <v>2</v>
      </c>
      <c r="AT155" s="1">
        <v>0</v>
      </c>
      <c r="AU155" s="1">
        <v>26</v>
      </c>
      <c r="AV155" s="1">
        <v>9</v>
      </c>
      <c r="AW155" s="1">
        <v>6</v>
      </c>
      <c r="AX155" s="1">
        <v>32</v>
      </c>
      <c r="AY155" s="1">
        <v>15</v>
      </c>
      <c r="AZ155" s="1">
        <v>50</v>
      </c>
      <c r="BA155" s="1">
        <v>5</v>
      </c>
      <c r="BB155" s="1">
        <v>38</v>
      </c>
      <c r="BC155" s="1">
        <v>10</v>
      </c>
      <c r="BD155" s="1">
        <v>8</v>
      </c>
      <c r="BE155" s="1">
        <v>115</v>
      </c>
      <c r="BF155" s="1">
        <v>3</v>
      </c>
      <c r="BG155" s="1">
        <v>0</v>
      </c>
      <c r="BH155" s="6">
        <f t="shared" si="173"/>
        <v>21.580547112462007</v>
      </c>
      <c r="BI155" s="1">
        <v>7.7</v>
      </c>
      <c r="BJ155" s="1">
        <v>3.5</v>
      </c>
      <c r="BK155" s="1">
        <v>1.8</v>
      </c>
      <c r="BL155" s="1">
        <v>3.8</v>
      </c>
      <c r="BM155" s="1">
        <v>13.9</v>
      </c>
      <c r="BN155" s="1">
        <v>6.1</v>
      </c>
      <c r="BO155" s="1">
        <v>9.6999999999999993</v>
      </c>
      <c r="BP155" s="1">
        <v>7.2</v>
      </c>
      <c r="BQ155" s="1">
        <v>5.4</v>
      </c>
      <c r="BR155" s="1">
        <v>3.8</v>
      </c>
      <c r="BS155" s="1">
        <v>3.8</v>
      </c>
      <c r="BT155" s="1">
        <v>8.4</v>
      </c>
      <c r="BU155" s="1">
        <v>9.1</v>
      </c>
      <c r="BV155" s="1">
        <v>5.3</v>
      </c>
      <c r="BW155" s="1">
        <v>2.6</v>
      </c>
      <c r="BX155" s="1">
        <v>1.9</v>
      </c>
      <c r="BY155" s="1">
        <v>2.5</v>
      </c>
      <c r="BZ155" s="1">
        <v>3.5</v>
      </c>
      <c r="CA155" s="1">
        <f t="shared" si="174"/>
        <v>13</v>
      </c>
      <c r="CB155" s="1">
        <f t="shared" si="175"/>
        <v>71.199999999999989</v>
      </c>
      <c r="CC155" s="1">
        <f t="shared" si="176"/>
        <v>15.8</v>
      </c>
    </row>
    <row r="156" spans="1:81" x14ac:dyDescent="0.25">
      <c r="A156" s="8" t="s">
        <v>1817</v>
      </c>
      <c r="B156" t="s">
        <v>1818</v>
      </c>
      <c r="C156" s="1" t="s">
        <v>1819</v>
      </c>
      <c r="D156" t="s">
        <v>613</v>
      </c>
      <c r="E156" s="9" t="s">
        <v>614</v>
      </c>
      <c r="F156" s="9" t="s">
        <v>542</v>
      </c>
      <c r="G156" s="9" t="s">
        <v>1820</v>
      </c>
      <c r="H156" s="9" t="s">
        <v>1821</v>
      </c>
      <c r="I156" s="1">
        <v>5488708</v>
      </c>
      <c r="J156" s="1" t="s">
        <v>344</v>
      </c>
      <c r="K156" s="33">
        <v>0.59805514893499434</v>
      </c>
      <c r="L156" s="1">
        <v>171</v>
      </c>
      <c r="M156" s="42">
        <f t="shared" si="136"/>
        <v>285.926808429814</v>
      </c>
      <c r="N156" s="1">
        <v>79</v>
      </c>
      <c r="O156" s="22">
        <v>2.16</v>
      </c>
      <c r="P156" s="1">
        <v>171</v>
      </c>
      <c r="Q156" s="1">
        <v>7</v>
      </c>
      <c r="R156" s="1">
        <v>5</v>
      </c>
      <c r="S156" s="1">
        <v>22</v>
      </c>
      <c r="T156" s="1">
        <v>9</v>
      </c>
      <c r="U156" s="1">
        <v>13</v>
      </c>
      <c r="V156" s="1">
        <v>2</v>
      </c>
      <c r="W156" s="1">
        <v>7</v>
      </c>
      <c r="X156" s="1">
        <v>0</v>
      </c>
      <c r="Y156" s="1">
        <v>0</v>
      </c>
      <c r="Z156" s="1">
        <v>9</v>
      </c>
      <c r="AA156" s="1">
        <v>5</v>
      </c>
      <c r="AB156" s="1">
        <v>0</v>
      </c>
      <c r="AC156" s="1">
        <v>0</v>
      </c>
      <c r="AD156" s="1">
        <v>0</v>
      </c>
      <c r="AE156" s="1">
        <v>0</v>
      </c>
      <c r="AF156" s="1">
        <v>0</v>
      </c>
      <c r="AG156" s="6">
        <f t="shared" si="162"/>
        <v>43.037974683544306</v>
      </c>
      <c r="AH156" s="6">
        <f t="shared" si="163"/>
        <v>27.848101265822784</v>
      </c>
      <c r="AI156" s="6">
        <f t="shared" si="164"/>
        <v>11.39240506329114</v>
      </c>
      <c r="AJ156" s="6">
        <f t="shared" si="165"/>
        <v>11.39240506329114</v>
      </c>
      <c r="AK156" s="6">
        <f t="shared" si="166"/>
        <v>6.3291139240506329</v>
      </c>
      <c r="AL156" s="39">
        <v>12946</v>
      </c>
      <c r="AM156" s="39">
        <v>21719</v>
      </c>
      <c r="AN156" s="6">
        <f t="shared" si="172"/>
        <v>82.278481012658233</v>
      </c>
      <c r="AO156" s="1">
        <v>79</v>
      </c>
      <c r="AP156" s="1">
        <v>5</v>
      </c>
      <c r="AQ156" s="1">
        <v>73</v>
      </c>
      <c r="AR156" s="1">
        <v>6</v>
      </c>
      <c r="AS156" s="1">
        <v>7</v>
      </c>
      <c r="AT156" s="1">
        <v>6</v>
      </c>
      <c r="AU156" s="1">
        <v>21</v>
      </c>
      <c r="AV156" s="1">
        <v>15</v>
      </c>
      <c r="AW156" s="1">
        <v>0</v>
      </c>
      <c r="AX156" s="1">
        <v>9</v>
      </c>
      <c r="AY156" s="1">
        <v>5</v>
      </c>
      <c r="AZ156" s="1">
        <v>2</v>
      </c>
      <c r="BA156" s="1">
        <v>0</v>
      </c>
      <c r="BB156" s="1">
        <v>12</v>
      </c>
      <c r="BC156" s="1">
        <v>2</v>
      </c>
      <c r="BD156" s="1">
        <v>0</v>
      </c>
      <c r="BE156" s="1">
        <v>0</v>
      </c>
      <c r="BF156" s="1">
        <v>0</v>
      </c>
      <c r="BG156" s="1">
        <v>0</v>
      </c>
      <c r="BH156" s="6">
        <f t="shared" si="173"/>
        <v>37.974683544303801</v>
      </c>
      <c r="BI156" s="1">
        <v>7</v>
      </c>
      <c r="BJ156" s="1">
        <v>6.4</v>
      </c>
      <c r="BK156" s="1">
        <v>1.8</v>
      </c>
      <c r="BL156" s="1">
        <v>2.2999999999999998</v>
      </c>
      <c r="BM156" s="1">
        <v>3.5</v>
      </c>
      <c r="BN156" s="1">
        <v>4.7</v>
      </c>
      <c r="BO156" s="1">
        <v>7.6</v>
      </c>
      <c r="BP156" s="1">
        <v>9.4</v>
      </c>
      <c r="BQ156" s="1">
        <v>4.7</v>
      </c>
      <c r="BR156" s="1">
        <v>1.8</v>
      </c>
      <c r="BS156" s="1">
        <v>2.9</v>
      </c>
      <c r="BT156" s="1">
        <v>8.1999999999999993</v>
      </c>
      <c r="BU156" s="1">
        <v>6.4</v>
      </c>
      <c r="BV156" s="1">
        <v>12.3</v>
      </c>
      <c r="BW156" s="1">
        <v>11.1</v>
      </c>
      <c r="BX156" s="1">
        <v>4.0999999999999996</v>
      </c>
      <c r="BY156" s="1">
        <v>1.8</v>
      </c>
      <c r="BZ156" s="1">
        <v>4.0999999999999996</v>
      </c>
      <c r="CA156" s="1">
        <f t="shared" si="174"/>
        <v>15.200000000000001</v>
      </c>
      <c r="CB156" s="1">
        <f t="shared" si="175"/>
        <v>51.499999999999993</v>
      </c>
      <c r="CC156" s="1">
        <f t="shared" si="176"/>
        <v>33.4</v>
      </c>
    </row>
    <row r="157" spans="1:81" s="19" customFormat="1" x14ac:dyDescent="0.25">
      <c r="A157" s="18" t="s">
        <v>52</v>
      </c>
      <c r="B157" s="44" t="s">
        <v>2118</v>
      </c>
      <c r="I157" s="18">
        <v>54049</v>
      </c>
      <c r="J157" s="18" t="s">
        <v>51</v>
      </c>
      <c r="K157" s="35">
        <f>SUM(K145:K156)</f>
        <v>311.26522685013191</v>
      </c>
      <c r="L157" s="18">
        <v>56575</v>
      </c>
      <c r="M157" s="23">
        <f t="shared" si="136"/>
        <v>181.75817637104626</v>
      </c>
      <c r="N157" s="18">
        <v>22718</v>
      </c>
      <c r="O157" s="23">
        <v>2.4300000000000002</v>
      </c>
      <c r="P157" s="18">
        <v>55235</v>
      </c>
      <c r="Q157" s="18">
        <v>1685</v>
      </c>
      <c r="R157" s="18">
        <v>1350</v>
      </c>
      <c r="S157" s="18">
        <v>1442</v>
      </c>
      <c r="T157" s="18">
        <v>1407</v>
      </c>
      <c r="U157" s="18">
        <v>1434</v>
      </c>
      <c r="V157" s="18">
        <v>1448</v>
      </c>
      <c r="W157" s="18">
        <v>1102</v>
      </c>
      <c r="X157" s="18">
        <v>959</v>
      </c>
      <c r="Y157" s="18">
        <v>949</v>
      </c>
      <c r="Z157" s="18">
        <v>1935</v>
      </c>
      <c r="AA157" s="18">
        <v>2288</v>
      </c>
      <c r="AB157" s="18">
        <v>2720</v>
      </c>
      <c r="AC157" s="18">
        <v>1729</v>
      </c>
      <c r="AD157" s="18">
        <v>821</v>
      </c>
      <c r="AE157" s="18">
        <v>885</v>
      </c>
      <c r="AF157" s="18">
        <v>564</v>
      </c>
      <c r="AG157" s="20">
        <f t="shared" ref="AG157" si="177">(Q157+R157+S157)/N157*100</f>
        <v>19.706840390879478</v>
      </c>
      <c r="AH157" s="20">
        <f t="shared" ref="AH157" si="178">(T157+U157)/N157*100</f>
        <v>12.505502244915926</v>
      </c>
      <c r="AI157" s="20">
        <f t="shared" ref="AI157" si="179">(V157+W157+X157+Y157)/N157*100</f>
        <v>19.623206268157407</v>
      </c>
      <c r="AJ157" s="20">
        <f t="shared" ref="AJ157" si="180">Z157/N157*100</f>
        <v>8.5174751298529809</v>
      </c>
      <c r="AK157" s="20">
        <f t="shared" ref="AK157" si="181">(AA157+AB157+AC157+AD157+AE157+AF157)/N157*100</f>
        <v>39.646975966194212</v>
      </c>
      <c r="AL157" s="38">
        <v>25205</v>
      </c>
      <c r="AM157" s="38">
        <v>48158</v>
      </c>
      <c r="AN157" s="20">
        <f t="shared" si="132"/>
        <v>47.65824456378202</v>
      </c>
      <c r="AO157" s="18">
        <v>22718</v>
      </c>
      <c r="AP157" s="18">
        <v>3631</v>
      </c>
      <c r="AQ157" s="18">
        <v>17074</v>
      </c>
      <c r="AR157" s="18">
        <v>5644</v>
      </c>
      <c r="AS157" s="18">
        <v>578</v>
      </c>
      <c r="AT157" s="18">
        <v>693</v>
      </c>
      <c r="AU157" s="18">
        <v>2534</v>
      </c>
      <c r="AV157" s="18">
        <v>2007</v>
      </c>
      <c r="AW157" s="18">
        <v>851</v>
      </c>
      <c r="AX157" s="18">
        <v>1331</v>
      </c>
      <c r="AY157" s="18">
        <v>1838</v>
      </c>
      <c r="AZ157" s="18">
        <v>734</v>
      </c>
      <c r="BA157" s="18">
        <v>311</v>
      </c>
      <c r="BB157" s="18">
        <v>3267</v>
      </c>
      <c r="BC157" s="18">
        <v>722</v>
      </c>
      <c r="BD157" s="18">
        <v>130</v>
      </c>
      <c r="BE157" s="18">
        <v>6123</v>
      </c>
      <c r="BF157" s="18">
        <v>458</v>
      </c>
      <c r="BG157" s="18">
        <v>38</v>
      </c>
      <c r="BH157" s="20">
        <f t="shared" si="133"/>
        <v>19.121401531824986</v>
      </c>
      <c r="BI157" s="18">
        <v>5.9</v>
      </c>
      <c r="BJ157" s="18">
        <v>5.6</v>
      </c>
      <c r="BK157" s="18">
        <v>5.3</v>
      </c>
      <c r="BL157" s="18">
        <v>6.5</v>
      </c>
      <c r="BM157" s="18">
        <v>8.1999999999999993</v>
      </c>
      <c r="BN157" s="18">
        <v>5.6</v>
      </c>
      <c r="BO157" s="18">
        <v>5.8</v>
      </c>
      <c r="BP157" s="18">
        <v>5.7</v>
      </c>
      <c r="BQ157" s="18">
        <v>6.5</v>
      </c>
      <c r="BR157" s="18">
        <v>6.5</v>
      </c>
      <c r="BS157" s="18">
        <v>6.3</v>
      </c>
      <c r="BT157" s="18">
        <v>6.4</v>
      </c>
      <c r="BU157" s="18">
        <v>7.5</v>
      </c>
      <c r="BV157" s="18">
        <v>6.6</v>
      </c>
      <c r="BW157" s="18">
        <v>4</v>
      </c>
      <c r="BX157" s="18">
        <v>2.9</v>
      </c>
      <c r="BY157" s="18">
        <v>1.9</v>
      </c>
      <c r="BZ157" s="18">
        <v>3</v>
      </c>
      <c r="CA157" s="18">
        <f t="shared" ref="CA157" si="182">BI157+BJ157+BK157</f>
        <v>16.8</v>
      </c>
      <c r="CB157" s="18">
        <f t="shared" ref="CB157" si="183">BL157+BM157+BN157+BO157+BP157+BQ157+BR157+BS157+BT157+BU157</f>
        <v>65</v>
      </c>
      <c r="CC157" s="18">
        <f t="shared" ref="CC157" si="184">BV157+BW157+BX157+BY157+BZ157</f>
        <v>18.399999999999999</v>
      </c>
    </row>
    <row r="158" spans="1:81" s="26" customFormat="1" x14ac:dyDescent="0.25">
      <c r="A158" s="25" t="s">
        <v>1927</v>
      </c>
      <c r="B158" s="26" t="s">
        <v>1928</v>
      </c>
      <c r="C158" s="27" t="s">
        <v>1929</v>
      </c>
      <c r="D158" s="26" t="s">
        <v>669</v>
      </c>
      <c r="E158" s="28" t="s">
        <v>670</v>
      </c>
      <c r="F158" s="28" t="s">
        <v>542</v>
      </c>
      <c r="G158" s="28" t="s">
        <v>1930</v>
      </c>
      <c r="H158" s="28" t="s">
        <v>1931</v>
      </c>
      <c r="I158" s="27" t="s">
        <v>2111</v>
      </c>
      <c r="J158" s="27" t="s">
        <v>2111</v>
      </c>
      <c r="K158" s="34">
        <v>303.51519883471241</v>
      </c>
      <c r="L158" s="27">
        <f>L165-L164-L163-L162-L161-L160-L159</f>
        <v>17512</v>
      </c>
      <c r="M158" s="29">
        <f t="shared" si="136"/>
        <v>57.697275349748281</v>
      </c>
      <c r="N158" s="27">
        <f t="shared" ref="N158:AF158" si="185">N165-N164-N163-N162-N161-N160-N159</f>
        <v>6530</v>
      </c>
      <c r="O158" s="29">
        <f>P158/N158</f>
        <v>2.6486983154670751</v>
      </c>
      <c r="P158" s="27">
        <f t="shared" si="185"/>
        <v>17296</v>
      </c>
      <c r="Q158" s="27">
        <f t="shared" si="185"/>
        <v>425</v>
      </c>
      <c r="R158" s="27">
        <f t="shared" si="185"/>
        <v>173</v>
      </c>
      <c r="S158" s="27">
        <f t="shared" si="185"/>
        <v>398</v>
      </c>
      <c r="T158" s="27">
        <f t="shared" si="185"/>
        <v>347</v>
      </c>
      <c r="U158" s="27">
        <f t="shared" si="185"/>
        <v>302</v>
      </c>
      <c r="V158" s="27">
        <f t="shared" si="185"/>
        <v>279</v>
      </c>
      <c r="W158" s="27">
        <f t="shared" si="185"/>
        <v>363</v>
      </c>
      <c r="X158" s="27">
        <f t="shared" si="185"/>
        <v>331</v>
      </c>
      <c r="Y158" s="27">
        <f t="shared" si="185"/>
        <v>301</v>
      </c>
      <c r="Z158" s="27">
        <f t="shared" si="185"/>
        <v>546</v>
      </c>
      <c r="AA158" s="27">
        <f t="shared" si="185"/>
        <v>789</v>
      </c>
      <c r="AB158" s="27">
        <f t="shared" si="185"/>
        <v>951</v>
      </c>
      <c r="AC158" s="27">
        <f t="shared" si="185"/>
        <v>647</v>
      </c>
      <c r="AD158" s="27">
        <f t="shared" si="185"/>
        <v>290</v>
      </c>
      <c r="AE158" s="27">
        <f t="shared" si="185"/>
        <v>134</v>
      </c>
      <c r="AF158" s="27">
        <f t="shared" si="185"/>
        <v>255</v>
      </c>
      <c r="AG158" s="30">
        <f t="shared" ref="AG158" si="186">(Q158+R158+S158)/N158*100</f>
        <v>15.252679938744256</v>
      </c>
      <c r="AH158" s="30">
        <f t="shared" ref="AH158" si="187">(T158+U158)/N158*100</f>
        <v>9.93874425727412</v>
      </c>
      <c r="AI158" s="30">
        <f t="shared" ref="AI158" si="188">(V158+W158+X158+Y158)/N158*100</f>
        <v>19.509954058192953</v>
      </c>
      <c r="AJ158" s="30">
        <f t="shared" ref="AJ158" si="189">Z158/N158*100</f>
        <v>8.3614088820826957</v>
      </c>
      <c r="AK158" s="30">
        <f t="shared" ref="AK158" si="190">(AA158+AB158+AC158+AD158+AE158+AF158)/N158*100</f>
        <v>46.952526799387442</v>
      </c>
      <c r="AL158" s="40">
        <v>24043</v>
      </c>
      <c r="AM158" s="40">
        <v>42473</v>
      </c>
      <c r="AN158" s="30">
        <f t="shared" si="132"/>
        <v>40.091883614088822</v>
      </c>
      <c r="AO158" s="27">
        <f>AO165-AO164-AO163-AO162-AO161-AO160-AO159</f>
        <v>6530</v>
      </c>
      <c r="AP158" s="27">
        <f t="shared" ref="AP158:BG158" si="191">AP165-AP164-AP163-AP162-AP161-AP160-AP159</f>
        <v>1790</v>
      </c>
      <c r="AQ158" s="27">
        <f t="shared" si="191"/>
        <v>5559</v>
      </c>
      <c r="AR158" s="27">
        <f t="shared" si="191"/>
        <v>971</v>
      </c>
      <c r="AS158" s="27">
        <f t="shared" si="191"/>
        <v>155</v>
      </c>
      <c r="AT158" s="27">
        <f t="shared" si="191"/>
        <v>194</v>
      </c>
      <c r="AU158" s="27">
        <f t="shared" si="191"/>
        <v>510</v>
      </c>
      <c r="AV158" s="27">
        <f t="shared" si="191"/>
        <v>556</v>
      </c>
      <c r="AW158" s="27">
        <f t="shared" si="191"/>
        <v>178</v>
      </c>
      <c r="AX158" s="27">
        <f t="shared" si="191"/>
        <v>170</v>
      </c>
      <c r="AY158" s="27">
        <f t="shared" si="191"/>
        <v>731</v>
      </c>
      <c r="AZ158" s="27">
        <f t="shared" si="191"/>
        <v>137</v>
      </c>
      <c r="BA158" s="27">
        <f t="shared" si="191"/>
        <v>77</v>
      </c>
      <c r="BB158" s="27">
        <f t="shared" si="191"/>
        <v>1086</v>
      </c>
      <c r="BC158" s="27">
        <f t="shared" si="191"/>
        <v>199</v>
      </c>
      <c r="BD158" s="27">
        <f t="shared" si="191"/>
        <v>42</v>
      </c>
      <c r="BE158" s="27">
        <f t="shared" si="191"/>
        <v>2073</v>
      </c>
      <c r="BF158" s="27">
        <f t="shared" si="191"/>
        <v>188</v>
      </c>
      <c r="BG158" s="27">
        <f t="shared" si="191"/>
        <v>0</v>
      </c>
      <c r="BH158" s="30">
        <f t="shared" si="133"/>
        <v>12.23583460949464</v>
      </c>
      <c r="BI158" s="27">
        <v>5.2</v>
      </c>
      <c r="BJ158" s="27">
        <v>5.2</v>
      </c>
      <c r="BK158" s="27">
        <v>6.3</v>
      </c>
      <c r="BL158" s="27">
        <v>5.5</v>
      </c>
      <c r="BM158" s="27">
        <v>5.4</v>
      </c>
      <c r="BN158" s="27">
        <v>5.5</v>
      </c>
      <c r="BO158" s="27">
        <v>5.2</v>
      </c>
      <c r="BP158" s="27">
        <v>5.9</v>
      </c>
      <c r="BQ158" s="27">
        <v>5.8</v>
      </c>
      <c r="BR158" s="27">
        <v>6.3</v>
      </c>
      <c r="BS158" s="27">
        <v>7.3</v>
      </c>
      <c r="BT158" s="27">
        <v>7.4</v>
      </c>
      <c r="BU158" s="27">
        <v>8.8000000000000007</v>
      </c>
      <c r="BV158" s="27">
        <v>6.7</v>
      </c>
      <c r="BW158" s="27">
        <v>5.0999999999999996</v>
      </c>
      <c r="BX158" s="27">
        <v>3.6</v>
      </c>
      <c r="BY158" s="27">
        <v>2.6</v>
      </c>
      <c r="BZ158" s="27">
        <v>2.2000000000000002</v>
      </c>
      <c r="CA158" s="27">
        <f t="shared" ref="CA158:CA163" si="192">BI158+BJ158+BK158</f>
        <v>16.7</v>
      </c>
      <c r="CB158" s="27">
        <f t="shared" ref="CB158:CB163" si="193">BL158+BM158+BN158+BO158+BP158+BQ158+BR158+BS158+BT158+BU158</f>
        <v>63.099999999999994</v>
      </c>
      <c r="CC158" s="27">
        <f t="shared" ref="CC158:CC163" si="194">BV158+BW158+BX158+BY158+BZ158</f>
        <v>20.2</v>
      </c>
    </row>
    <row r="159" spans="1:81" x14ac:dyDescent="0.25">
      <c r="A159" s="8" t="s">
        <v>666</v>
      </c>
      <c r="B159" t="s">
        <v>667</v>
      </c>
      <c r="C159" s="1" t="s">
        <v>668</v>
      </c>
      <c r="D159" t="s">
        <v>669</v>
      </c>
      <c r="E159" s="9" t="s">
        <v>670</v>
      </c>
      <c r="F159" s="9" t="s">
        <v>542</v>
      </c>
      <c r="G159" s="9" t="s">
        <v>671</v>
      </c>
      <c r="H159" s="9" t="s">
        <v>672</v>
      </c>
      <c r="I159" s="1">
        <v>5406340</v>
      </c>
      <c r="J159" s="1" t="s">
        <v>131</v>
      </c>
      <c r="K159" s="33">
        <v>1.776338818004247</v>
      </c>
      <c r="L159" s="1">
        <v>1367</v>
      </c>
      <c r="M159" s="42">
        <f t="shared" si="136"/>
        <v>769.56039362797492</v>
      </c>
      <c r="N159" s="1">
        <v>616</v>
      </c>
      <c r="O159" s="22">
        <v>2.2200000000000002</v>
      </c>
      <c r="P159" s="1">
        <v>1367</v>
      </c>
      <c r="Q159" s="1">
        <v>87</v>
      </c>
      <c r="R159" s="1">
        <v>50</v>
      </c>
      <c r="S159" s="1">
        <v>61</v>
      </c>
      <c r="T159" s="1">
        <v>69</v>
      </c>
      <c r="U159" s="1">
        <v>35</v>
      </c>
      <c r="V159" s="1">
        <v>48</v>
      </c>
      <c r="W159" s="1">
        <v>27</v>
      </c>
      <c r="X159" s="1">
        <v>52</v>
      </c>
      <c r="Y159" s="1">
        <v>11</v>
      </c>
      <c r="Z159" s="1">
        <v>61</v>
      </c>
      <c r="AA159" s="1">
        <v>34</v>
      </c>
      <c r="AB159" s="1">
        <v>35</v>
      </c>
      <c r="AC159" s="1">
        <v>12</v>
      </c>
      <c r="AD159" s="1">
        <v>16</v>
      </c>
      <c r="AE159" s="1">
        <v>16</v>
      </c>
      <c r="AF159" s="1">
        <v>2</v>
      </c>
      <c r="AG159" s="6">
        <f>(Q159+R159+S159)/N159*100</f>
        <v>32.142857142857146</v>
      </c>
      <c r="AH159" s="6">
        <f>(T159+U159)/N159*100</f>
        <v>16.883116883116884</v>
      </c>
      <c r="AI159" s="6">
        <f>(V159+W159+X159+Y159)/N159*100</f>
        <v>22.402597402597401</v>
      </c>
      <c r="AJ159" s="6">
        <f>Z159/N159*100</f>
        <v>9.9025974025974026</v>
      </c>
      <c r="AK159" s="6">
        <f>(AA159+AB159+AC159+AD159+AE159+AF159)/N159*100</f>
        <v>18.668831168831169</v>
      </c>
      <c r="AL159" s="39">
        <v>19303</v>
      </c>
      <c r="AM159" s="39">
        <v>30455</v>
      </c>
      <c r="AN159" s="6">
        <f>(Q159+R159+S159+T159+U159+V159+W159+X159)/N159*100</f>
        <v>69.642857142857139</v>
      </c>
      <c r="AO159" s="1">
        <v>616</v>
      </c>
      <c r="AP159" s="1">
        <v>145</v>
      </c>
      <c r="AQ159" s="1">
        <v>332</v>
      </c>
      <c r="AR159" s="1">
        <v>284</v>
      </c>
      <c r="AS159" s="1">
        <v>17</v>
      </c>
      <c r="AT159" s="1">
        <v>51</v>
      </c>
      <c r="AU159" s="1">
        <v>100</v>
      </c>
      <c r="AV159" s="1">
        <v>75</v>
      </c>
      <c r="AW159" s="1">
        <v>47</v>
      </c>
      <c r="AX159" s="1">
        <v>24</v>
      </c>
      <c r="AY159" s="1">
        <v>65</v>
      </c>
      <c r="AZ159" s="1">
        <v>13</v>
      </c>
      <c r="BA159" s="1">
        <v>6</v>
      </c>
      <c r="BB159" s="1">
        <v>86</v>
      </c>
      <c r="BC159" s="1">
        <v>9</v>
      </c>
      <c r="BD159" s="1">
        <v>0</v>
      </c>
      <c r="BE159" s="1">
        <v>81</v>
      </c>
      <c r="BF159" s="1">
        <v>0</v>
      </c>
      <c r="BG159" s="1">
        <v>0</v>
      </c>
      <c r="BH159" s="6">
        <f>(AU159+AX159+BA159+BD159+BG159)/N159*100</f>
        <v>21.103896103896101</v>
      </c>
      <c r="BI159" s="1">
        <v>6.2</v>
      </c>
      <c r="BJ159" s="1">
        <v>5.9</v>
      </c>
      <c r="BK159" s="1">
        <v>7.7</v>
      </c>
      <c r="BL159" s="1">
        <v>3.7</v>
      </c>
      <c r="BM159" s="1">
        <v>5.0999999999999996</v>
      </c>
      <c r="BN159" s="1">
        <v>6.9</v>
      </c>
      <c r="BO159" s="1">
        <v>6.2</v>
      </c>
      <c r="BP159" s="1">
        <v>8.6999999999999993</v>
      </c>
      <c r="BQ159" s="1">
        <v>5.3</v>
      </c>
      <c r="BR159" s="1">
        <v>4.5</v>
      </c>
      <c r="BS159" s="1">
        <v>6.4</v>
      </c>
      <c r="BT159" s="1">
        <v>8.9</v>
      </c>
      <c r="BU159" s="1">
        <v>6.6</v>
      </c>
      <c r="BV159" s="1">
        <v>7.5</v>
      </c>
      <c r="BW159" s="1">
        <v>5</v>
      </c>
      <c r="BX159" s="1">
        <v>2</v>
      </c>
      <c r="BY159" s="1">
        <v>1.2</v>
      </c>
      <c r="BZ159" s="1">
        <v>2</v>
      </c>
      <c r="CA159" s="1">
        <f t="shared" si="192"/>
        <v>19.8</v>
      </c>
      <c r="CB159" s="1">
        <f t="shared" si="193"/>
        <v>62.3</v>
      </c>
      <c r="CC159" s="1">
        <f t="shared" si="194"/>
        <v>17.7</v>
      </c>
    </row>
    <row r="160" spans="1:81" x14ac:dyDescent="0.25">
      <c r="A160" s="8" t="s">
        <v>765</v>
      </c>
      <c r="B160" t="s">
        <v>766</v>
      </c>
      <c r="C160" s="1" t="s">
        <v>767</v>
      </c>
      <c r="D160" t="s">
        <v>669</v>
      </c>
      <c r="E160" s="9" t="s">
        <v>670</v>
      </c>
      <c r="F160" s="9" t="s">
        <v>542</v>
      </c>
      <c r="G160" s="9" t="s">
        <v>768</v>
      </c>
      <c r="H160" s="9" t="s">
        <v>769</v>
      </c>
      <c r="I160" s="1">
        <v>5412484</v>
      </c>
      <c r="J160" s="1" t="s">
        <v>148</v>
      </c>
      <c r="K160" s="33">
        <v>0.87011055267668258</v>
      </c>
      <c r="L160" s="1">
        <v>800</v>
      </c>
      <c r="M160" s="42">
        <f t="shared" si="136"/>
        <v>919.4233968764031</v>
      </c>
      <c r="N160" s="1">
        <v>314</v>
      </c>
      <c r="O160" s="22">
        <v>2.5499999999999998</v>
      </c>
      <c r="P160" s="1">
        <v>800</v>
      </c>
      <c r="Q160" s="1">
        <v>54</v>
      </c>
      <c r="R160" s="1">
        <v>18</v>
      </c>
      <c r="S160" s="1">
        <v>35</v>
      </c>
      <c r="T160" s="1">
        <v>16</v>
      </c>
      <c r="U160" s="1">
        <v>36</v>
      </c>
      <c r="V160" s="1">
        <v>15</v>
      </c>
      <c r="W160" s="1">
        <v>18</v>
      </c>
      <c r="X160" s="1">
        <v>12</v>
      </c>
      <c r="Y160" s="1">
        <v>6</v>
      </c>
      <c r="Z160" s="1">
        <v>49</v>
      </c>
      <c r="AA160" s="1">
        <v>16</v>
      </c>
      <c r="AB160" s="1">
        <v>14</v>
      </c>
      <c r="AC160" s="1">
        <v>16</v>
      </c>
      <c r="AD160" s="1">
        <v>5</v>
      </c>
      <c r="AE160" s="1">
        <v>4</v>
      </c>
      <c r="AF160" s="1">
        <v>0</v>
      </c>
      <c r="AG160" s="6">
        <f>(Q160+R160+S160)/N160*100</f>
        <v>34.076433121019107</v>
      </c>
      <c r="AH160" s="6">
        <f>(T160+U160)/N160*100</f>
        <v>16.560509554140125</v>
      </c>
      <c r="AI160" s="6">
        <f>(V160+W160+X160+Y160)/N160*100</f>
        <v>16.242038216560509</v>
      </c>
      <c r="AJ160" s="6">
        <f>Z160/N160*100</f>
        <v>15.605095541401273</v>
      </c>
      <c r="AK160" s="6">
        <f>(AA160+AB160+AC160+AD160+AE160+AF160)/N160*100</f>
        <v>17.515923566878978</v>
      </c>
      <c r="AL160" s="39">
        <v>16142</v>
      </c>
      <c r="AM160" s="39">
        <v>29643</v>
      </c>
      <c r="AN160" s="6">
        <f>(Q160+R160+S160+T160+U160+V160+W160+X160)/N160*100</f>
        <v>64.968152866242036</v>
      </c>
      <c r="AO160" s="1">
        <v>314</v>
      </c>
      <c r="AP160" s="1">
        <v>247</v>
      </c>
      <c r="AQ160" s="1">
        <v>239</v>
      </c>
      <c r="AR160" s="1">
        <v>75</v>
      </c>
      <c r="AS160" s="1">
        <v>28</v>
      </c>
      <c r="AT160" s="1">
        <v>19</v>
      </c>
      <c r="AU160" s="1">
        <v>43</v>
      </c>
      <c r="AV160" s="1">
        <v>28</v>
      </c>
      <c r="AW160" s="1">
        <v>28</v>
      </c>
      <c r="AX160" s="1">
        <v>11</v>
      </c>
      <c r="AY160" s="1">
        <v>30</v>
      </c>
      <c r="AZ160" s="1">
        <v>6</v>
      </c>
      <c r="BA160" s="1">
        <v>0</v>
      </c>
      <c r="BB160" s="1">
        <v>40</v>
      </c>
      <c r="BC160" s="1">
        <v>18</v>
      </c>
      <c r="BD160" s="1">
        <v>0</v>
      </c>
      <c r="BE160" s="1">
        <v>39</v>
      </c>
      <c r="BF160" s="1">
        <v>0</v>
      </c>
      <c r="BG160" s="1">
        <v>0</v>
      </c>
      <c r="BH160" s="6">
        <f>(AU160+AX160+BA160+BD160+BG160)/N160*100</f>
        <v>17.197452229299362</v>
      </c>
      <c r="BI160" s="1">
        <v>2.4</v>
      </c>
      <c r="BJ160" s="1">
        <v>10</v>
      </c>
      <c r="BK160" s="1">
        <v>8.5</v>
      </c>
      <c r="BL160" s="1">
        <v>6.5</v>
      </c>
      <c r="BM160" s="1">
        <v>4.0999999999999996</v>
      </c>
      <c r="BN160" s="1">
        <v>3.4</v>
      </c>
      <c r="BO160" s="1">
        <v>5.6</v>
      </c>
      <c r="BP160" s="1">
        <v>8.9</v>
      </c>
      <c r="BQ160" s="1">
        <v>5.4</v>
      </c>
      <c r="BR160" s="1">
        <v>7</v>
      </c>
      <c r="BS160" s="1">
        <v>8.9</v>
      </c>
      <c r="BT160" s="1">
        <v>5.9</v>
      </c>
      <c r="BU160" s="1">
        <v>7.4</v>
      </c>
      <c r="BV160" s="1">
        <v>3.8</v>
      </c>
      <c r="BW160" s="1">
        <v>3.5</v>
      </c>
      <c r="BX160" s="1">
        <v>3.8</v>
      </c>
      <c r="BY160" s="1">
        <v>3.4</v>
      </c>
      <c r="BZ160" s="1">
        <v>1.8</v>
      </c>
      <c r="CA160" s="1">
        <f t="shared" si="192"/>
        <v>20.9</v>
      </c>
      <c r="CB160" s="1">
        <f t="shared" si="193"/>
        <v>63.099999999999994</v>
      </c>
      <c r="CC160" s="1">
        <f t="shared" si="194"/>
        <v>16.3</v>
      </c>
    </row>
    <row r="161" spans="1:81" x14ac:dyDescent="0.25">
      <c r="A161" s="8" t="s">
        <v>1009</v>
      </c>
      <c r="B161" t="s">
        <v>1010</v>
      </c>
      <c r="C161" s="1" t="s">
        <v>1011</v>
      </c>
      <c r="D161" t="s">
        <v>669</v>
      </c>
      <c r="E161" s="9" t="s">
        <v>670</v>
      </c>
      <c r="F161" s="9" t="s">
        <v>542</v>
      </c>
      <c r="G161" s="9" t="s">
        <v>1012</v>
      </c>
      <c r="H161" s="9" t="s">
        <v>1013</v>
      </c>
      <c r="I161" s="1">
        <v>5431492</v>
      </c>
      <c r="J161" s="1" t="s">
        <v>191</v>
      </c>
      <c r="K161" s="33">
        <v>1.1593245798632692</v>
      </c>
      <c r="L161" s="1">
        <v>1459</v>
      </c>
      <c r="M161" s="42">
        <f t="shared" si="136"/>
        <v>1258.4913882978954</v>
      </c>
      <c r="N161" s="1">
        <v>648</v>
      </c>
      <c r="O161" s="22">
        <v>2.25</v>
      </c>
      <c r="P161" s="1">
        <v>1459</v>
      </c>
      <c r="Q161" s="1">
        <v>26</v>
      </c>
      <c r="R161" s="1">
        <v>28</v>
      </c>
      <c r="S161" s="1">
        <v>42</v>
      </c>
      <c r="T161" s="1">
        <v>61</v>
      </c>
      <c r="U161" s="1">
        <v>33</v>
      </c>
      <c r="V161" s="1">
        <v>39</v>
      </c>
      <c r="W161" s="1">
        <v>23</v>
      </c>
      <c r="X161" s="1">
        <v>26</v>
      </c>
      <c r="Y161" s="1">
        <v>25</v>
      </c>
      <c r="Z161" s="1">
        <v>71</v>
      </c>
      <c r="AA161" s="1">
        <v>63</v>
      </c>
      <c r="AB161" s="1">
        <v>71</v>
      </c>
      <c r="AC161" s="1">
        <v>48</v>
      </c>
      <c r="AD161" s="1">
        <v>38</v>
      </c>
      <c r="AE161" s="1">
        <v>46</v>
      </c>
      <c r="AF161" s="1">
        <v>8</v>
      </c>
      <c r="AG161" s="6">
        <f>(Q161+R161+S161)/N161*100</f>
        <v>14.814814814814813</v>
      </c>
      <c r="AH161" s="6">
        <f>(T161+U161)/N161*100</f>
        <v>14.506172839506174</v>
      </c>
      <c r="AI161" s="6">
        <f>(V161+W161+X161+Y161)/N161*100</f>
        <v>17.438271604938272</v>
      </c>
      <c r="AJ161" s="6">
        <f>Z161/N161*100</f>
        <v>10.956790123456789</v>
      </c>
      <c r="AK161" s="6">
        <f>(AA161+AB161+AC161+AD161+AE161+AF161)/N161*100</f>
        <v>42.283950617283949</v>
      </c>
      <c r="AL161" s="39">
        <v>30099</v>
      </c>
      <c r="AM161" s="39">
        <v>52625</v>
      </c>
      <c r="AN161" s="6">
        <f>(Q161+R161+S161+T161+U161+V161+W161+X161)/N161*100</f>
        <v>42.901234567901234</v>
      </c>
      <c r="AO161" s="1">
        <v>648</v>
      </c>
      <c r="AP161" s="1">
        <v>78</v>
      </c>
      <c r="AQ161" s="1">
        <v>489</v>
      </c>
      <c r="AR161" s="1">
        <v>159</v>
      </c>
      <c r="AS161" s="1">
        <v>3</v>
      </c>
      <c r="AT161" s="1">
        <v>24</v>
      </c>
      <c r="AU161" s="1">
        <v>51</v>
      </c>
      <c r="AV161" s="1">
        <v>55</v>
      </c>
      <c r="AW161" s="1">
        <v>42</v>
      </c>
      <c r="AX161" s="1">
        <v>28</v>
      </c>
      <c r="AY161" s="1">
        <v>61</v>
      </c>
      <c r="AZ161" s="1">
        <v>3</v>
      </c>
      <c r="BA161" s="1">
        <v>6</v>
      </c>
      <c r="BB161" s="1">
        <v>115</v>
      </c>
      <c r="BC161" s="1">
        <v>19</v>
      </c>
      <c r="BD161" s="1">
        <v>0</v>
      </c>
      <c r="BE161" s="1">
        <v>206</v>
      </c>
      <c r="BF161" s="1">
        <v>2</v>
      </c>
      <c r="BG161" s="1">
        <v>0</v>
      </c>
      <c r="BH161" s="6">
        <f>(AU161+AX161+BA161+BD161+BG161)/N161*100</f>
        <v>13.117283950617283</v>
      </c>
      <c r="BI161" s="1">
        <v>4.8</v>
      </c>
      <c r="BJ161" s="1">
        <v>4.5999999999999996</v>
      </c>
      <c r="BK161" s="1">
        <v>3.6</v>
      </c>
      <c r="BL161" s="1">
        <v>3.6</v>
      </c>
      <c r="BM161" s="1">
        <v>4.7</v>
      </c>
      <c r="BN161" s="1">
        <v>6.4</v>
      </c>
      <c r="BO161" s="1">
        <v>5.7</v>
      </c>
      <c r="BP161" s="1">
        <v>3.7</v>
      </c>
      <c r="BQ161" s="1">
        <v>4</v>
      </c>
      <c r="BR161" s="1">
        <v>6.9</v>
      </c>
      <c r="BS161" s="1">
        <v>6.6</v>
      </c>
      <c r="BT161" s="1">
        <v>9.3000000000000007</v>
      </c>
      <c r="BU161" s="1">
        <v>9.9</v>
      </c>
      <c r="BV161" s="1">
        <v>9.9</v>
      </c>
      <c r="BW161" s="1">
        <v>3.9</v>
      </c>
      <c r="BX161" s="1">
        <v>6.2</v>
      </c>
      <c r="BY161" s="1">
        <v>2.9</v>
      </c>
      <c r="BZ161" s="1">
        <v>3.4</v>
      </c>
      <c r="CA161" s="1">
        <f t="shared" si="192"/>
        <v>12.999999999999998</v>
      </c>
      <c r="CB161" s="1">
        <f t="shared" si="193"/>
        <v>60.800000000000004</v>
      </c>
      <c r="CC161" s="1">
        <f t="shared" si="194"/>
        <v>26.299999999999997</v>
      </c>
    </row>
    <row r="162" spans="1:81" s="19" customFormat="1" x14ac:dyDescent="0.25">
      <c r="A162" s="8" t="s">
        <v>1217</v>
      </c>
      <c r="B162" t="s">
        <v>1218</v>
      </c>
      <c r="C162" s="1" t="s">
        <v>1219</v>
      </c>
      <c r="D162" t="s">
        <v>669</v>
      </c>
      <c r="E162" s="9" t="s">
        <v>670</v>
      </c>
      <c r="F162" s="9" t="s">
        <v>542</v>
      </c>
      <c r="G162" s="9" t="s">
        <v>1220</v>
      </c>
      <c r="H162" s="9" t="s">
        <v>1221</v>
      </c>
      <c r="I162" s="1">
        <v>5450260</v>
      </c>
      <c r="J162" s="1" t="s">
        <v>229</v>
      </c>
      <c r="K162" s="33">
        <v>0.807742840183577</v>
      </c>
      <c r="L162" s="1">
        <v>1772</v>
      </c>
      <c r="M162" s="42">
        <f t="shared" si="136"/>
        <v>2193.7675109534548</v>
      </c>
      <c r="N162" s="1">
        <v>761</v>
      </c>
      <c r="O162" s="22">
        <v>2.33</v>
      </c>
      <c r="P162" s="1">
        <v>1770</v>
      </c>
      <c r="Q162" s="1">
        <v>61</v>
      </c>
      <c r="R162" s="1">
        <v>22</v>
      </c>
      <c r="S162" s="1">
        <v>74</v>
      </c>
      <c r="T162" s="1">
        <v>88</v>
      </c>
      <c r="U162" s="1">
        <v>56</v>
      </c>
      <c r="V162" s="1">
        <v>59</v>
      </c>
      <c r="W162" s="1">
        <v>46</v>
      </c>
      <c r="X162" s="1">
        <v>40</v>
      </c>
      <c r="Y162" s="1">
        <v>55</v>
      </c>
      <c r="Z162" s="1">
        <v>64</v>
      </c>
      <c r="AA162" s="1">
        <v>64</v>
      </c>
      <c r="AB162" s="1">
        <v>60</v>
      </c>
      <c r="AC162" s="1">
        <v>36</v>
      </c>
      <c r="AD162" s="1">
        <v>7</v>
      </c>
      <c r="AE162" s="1">
        <v>17</v>
      </c>
      <c r="AF162" s="1">
        <v>12</v>
      </c>
      <c r="AG162" s="6">
        <f>(Q162+R162+S162)/N162*100</f>
        <v>20.630749014454665</v>
      </c>
      <c r="AH162" s="6">
        <f>(T162+U162)/N162*100</f>
        <v>18.922470433639948</v>
      </c>
      <c r="AI162" s="6">
        <f>(V162+W162+X162+Y162)/N162*100</f>
        <v>26.281208935611041</v>
      </c>
      <c r="AJ162" s="6">
        <f>Z162/N162*100</f>
        <v>8.4099868593955325</v>
      </c>
      <c r="AK162" s="6">
        <f>(AA162+AB162+AC162+AD162+AE162+AF162)/N162*100</f>
        <v>25.75558475689882</v>
      </c>
      <c r="AL162" s="39">
        <v>24781</v>
      </c>
      <c r="AM162" s="39">
        <v>36349</v>
      </c>
      <c r="AN162" s="6">
        <f>(Q162+R162+S162+T162+U162+V162+W162+X162)/N162*100</f>
        <v>58.607095926412612</v>
      </c>
      <c r="AO162" s="1">
        <v>761</v>
      </c>
      <c r="AP162" s="1">
        <v>142</v>
      </c>
      <c r="AQ162" s="1">
        <v>479</v>
      </c>
      <c r="AR162" s="1">
        <v>282</v>
      </c>
      <c r="AS162" s="1">
        <v>21</v>
      </c>
      <c r="AT162" s="1">
        <v>13</v>
      </c>
      <c r="AU162" s="1">
        <v>92</v>
      </c>
      <c r="AV162" s="1">
        <v>48</v>
      </c>
      <c r="AW162" s="1">
        <v>59</v>
      </c>
      <c r="AX162" s="1">
        <v>53</v>
      </c>
      <c r="AY162" s="1">
        <v>72</v>
      </c>
      <c r="AZ162" s="1">
        <v>69</v>
      </c>
      <c r="BA162" s="1">
        <v>0</v>
      </c>
      <c r="BB162" s="1">
        <v>108</v>
      </c>
      <c r="BC162" s="1">
        <v>15</v>
      </c>
      <c r="BD162" s="1">
        <v>0</v>
      </c>
      <c r="BE162" s="1">
        <v>111</v>
      </c>
      <c r="BF162" s="1">
        <v>0</v>
      </c>
      <c r="BG162" s="1">
        <v>0</v>
      </c>
      <c r="BH162" s="6">
        <f>(AU162+AX162+BA162+BD162+BG162)/N162*100</f>
        <v>19.053876478318003</v>
      </c>
      <c r="BI162" s="1">
        <v>6.4</v>
      </c>
      <c r="BJ162" s="1">
        <v>3.1</v>
      </c>
      <c r="BK162" s="1">
        <v>8.1999999999999993</v>
      </c>
      <c r="BL162" s="1">
        <v>7</v>
      </c>
      <c r="BM162" s="1">
        <v>7.8</v>
      </c>
      <c r="BN162" s="1">
        <v>6.5</v>
      </c>
      <c r="BO162" s="1">
        <v>7.4</v>
      </c>
      <c r="BP162" s="1">
        <v>4</v>
      </c>
      <c r="BQ162" s="1">
        <v>8.8000000000000007</v>
      </c>
      <c r="BR162" s="1">
        <v>7.9</v>
      </c>
      <c r="BS162" s="1">
        <v>4.3</v>
      </c>
      <c r="BT162" s="1">
        <v>8</v>
      </c>
      <c r="BU162" s="1">
        <v>4.9000000000000004</v>
      </c>
      <c r="BV162" s="1">
        <v>4.3</v>
      </c>
      <c r="BW162" s="1">
        <v>3.2</v>
      </c>
      <c r="BX162" s="1">
        <v>1.5</v>
      </c>
      <c r="BY162" s="1">
        <v>3.3</v>
      </c>
      <c r="BZ162" s="1">
        <v>3.4</v>
      </c>
      <c r="CA162" s="1">
        <f t="shared" si="192"/>
        <v>17.7</v>
      </c>
      <c r="CB162" s="1">
        <f t="shared" si="193"/>
        <v>66.599999999999994</v>
      </c>
      <c r="CC162" s="1">
        <f t="shared" si="194"/>
        <v>15.700000000000001</v>
      </c>
    </row>
    <row r="163" spans="1:81" s="11" customFormat="1" x14ac:dyDescent="0.25">
      <c r="A163" s="8" t="s">
        <v>1326</v>
      </c>
      <c r="B163" t="s">
        <v>1327</v>
      </c>
      <c r="C163" s="1" t="s">
        <v>1328</v>
      </c>
      <c r="D163" t="s">
        <v>669</v>
      </c>
      <c r="E163" s="9" t="s">
        <v>670</v>
      </c>
      <c r="F163" s="9" t="s">
        <v>542</v>
      </c>
      <c r="G163" s="9" t="s">
        <v>1329</v>
      </c>
      <c r="H163" s="9" t="s">
        <v>1330</v>
      </c>
      <c r="I163" s="1">
        <v>5456020</v>
      </c>
      <c r="J163" s="1" t="s">
        <v>250</v>
      </c>
      <c r="K163" s="33">
        <v>3.3176638774467127</v>
      </c>
      <c r="L163" s="1">
        <v>8737</v>
      </c>
      <c r="M163" s="42">
        <f t="shared" si="136"/>
        <v>2633.4795575264934</v>
      </c>
      <c r="N163" s="1">
        <v>3666</v>
      </c>
      <c r="O163" s="22">
        <v>2.33</v>
      </c>
      <c r="P163" s="1">
        <v>8552</v>
      </c>
      <c r="Q163" s="1">
        <v>495</v>
      </c>
      <c r="R163" s="1">
        <v>183</v>
      </c>
      <c r="S163" s="1">
        <v>417</v>
      </c>
      <c r="T163" s="1">
        <v>513</v>
      </c>
      <c r="U163" s="1">
        <v>190</v>
      </c>
      <c r="V163" s="1">
        <v>270</v>
      </c>
      <c r="W163" s="1">
        <v>178</v>
      </c>
      <c r="X163" s="1">
        <v>211</v>
      </c>
      <c r="Y163" s="1">
        <v>124</v>
      </c>
      <c r="Z163" s="1">
        <v>231</v>
      </c>
      <c r="AA163" s="1">
        <v>285</v>
      </c>
      <c r="AB163" s="1">
        <v>292</v>
      </c>
      <c r="AC163" s="1">
        <v>135</v>
      </c>
      <c r="AD163" s="1">
        <v>66</v>
      </c>
      <c r="AE163" s="1">
        <v>53</v>
      </c>
      <c r="AF163" s="1">
        <v>23</v>
      </c>
      <c r="AG163" s="6">
        <f>(Q163+R163+S163)/N163*100</f>
        <v>29.869067103109657</v>
      </c>
      <c r="AH163" s="6">
        <f>(T163+U163)/N163*100</f>
        <v>19.176213857064923</v>
      </c>
      <c r="AI163" s="6">
        <f>(V163+W163+X163+Y163)/N163*100</f>
        <v>21.358428805237317</v>
      </c>
      <c r="AJ163" s="6">
        <f>Z163/N163*100</f>
        <v>6.30114566284779</v>
      </c>
      <c r="AK163" s="6">
        <f>(AA163+AB163+AC163+AD163+AE163+AF163)/N163*100</f>
        <v>23.295144571740316</v>
      </c>
      <c r="AL163" s="39">
        <v>19324</v>
      </c>
      <c r="AM163" s="39">
        <v>30409</v>
      </c>
      <c r="AN163" s="6">
        <f>(Q163+R163+S163+T163+U163+V163+W163+X163)/N163*100</f>
        <v>67.021276595744681</v>
      </c>
      <c r="AO163" s="1">
        <v>3666</v>
      </c>
      <c r="AP163" s="1">
        <v>656</v>
      </c>
      <c r="AQ163" s="1">
        <v>2725</v>
      </c>
      <c r="AR163" s="1">
        <v>941</v>
      </c>
      <c r="AS163" s="1">
        <v>97</v>
      </c>
      <c r="AT163" s="1">
        <v>202</v>
      </c>
      <c r="AU163" s="1">
        <v>762</v>
      </c>
      <c r="AV163" s="1">
        <v>499</v>
      </c>
      <c r="AW163" s="1">
        <v>249</v>
      </c>
      <c r="AX163" s="1">
        <v>225</v>
      </c>
      <c r="AY163" s="1">
        <v>332</v>
      </c>
      <c r="AZ163" s="1">
        <v>159</v>
      </c>
      <c r="BA163" s="1">
        <v>22</v>
      </c>
      <c r="BB163" s="1">
        <v>396</v>
      </c>
      <c r="BC163" s="1">
        <v>113</v>
      </c>
      <c r="BD163" s="1">
        <v>7</v>
      </c>
      <c r="BE163" s="1">
        <v>569</v>
      </c>
      <c r="BF163" s="1">
        <v>0</v>
      </c>
      <c r="BG163" s="1">
        <v>0</v>
      </c>
      <c r="BH163" s="6">
        <f>(AU163+AX163+BA163+BD163+BG163)/N163*100</f>
        <v>27.714129841789415</v>
      </c>
      <c r="BI163" s="1">
        <v>4.4000000000000004</v>
      </c>
      <c r="BJ163" s="1">
        <v>4.9000000000000004</v>
      </c>
      <c r="BK163" s="1">
        <v>5.3</v>
      </c>
      <c r="BL163" s="1">
        <v>5.0999999999999996</v>
      </c>
      <c r="BM163" s="1">
        <v>5.2</v>
      </c>
      <c r="BN163" s="1">
        <v>5.6</v>
      </c>
      <c r="BO163" s="1">
        <v>3.2</v>
      </c>
      <c r="BP163" s="1">
        <v>7.5</v>
      </c>
      <c r="BQ163" s="1">
        <v>6.3</v>
      </c>
      <c r="BR163" s="1">
        <v>7.5</v>
      </c>
      <c r="BS163" s="1">
        <v>6</v>
      </c>
      <c r="BT163" s="1">
        <v>7</v>
      </c>
      <c r="BU163" s="1">
        <v>9.3000000000000007</v>
      </c>
      <c r="BV163" s="1">
        <v>7.7</v>
      </c>
      <c r="BW163" s="1">
        <v>4.3</v>
      </c>
      <c r="BX163" s="1">
        <v>4.0999999999999996</v>
      </c>
      <c r="BY163" s="1">
        <v>3.5</v>
      </c>
      <c r="BZ163" s="1">
        <v>2.9</v>
      </c>
      <c r="CA163" s="1">
        <f t="shared" si="192"/>
        <v>14.600000000000001</v>
      </c>
      <c r="CB163" s="1">
        <f t="shared" si="193"/>
        <v>62.7</v>
      </c>
      <c r="CC163" s="1">
        <f t="shared" si="194"/>
        <v>22.5</v>
      </c>
    </row>
    <row r="164" spans="1:81" s="11" customFormat="1" x14ac:dyDescent="0.25">
      <c r="A164" s="10" t="s">
        <v>1771</v>
      </c>
      <c r="B164" s="11" t="s">
        <v>1772</v>
      </c>
      <c r="C164" s="12" t="s">
        <v>1776</v>
      </c>
      <c r="D164" s="11" t="s">
        <v>669</v>
      </c>
      <c r="E164" s="13" t="s">
        <v>670</v>
      </c>
      <c r="F164" s="13" t="s">
        <v>542</v>
      </c>
      <c r="G164" s="13" t="s">
        <v>1774</v>
      </c>
      <c r="H164" s="13" t="s">
        <v>1775</v>
      </c>
      <c r="I164" s="12">
        <v>5486452</v>
      </c>
      <c r="J164" s="12" t="s">
        <v>335</v>
      </c>
      <c r="K164" s="36">
        <v>0.20591243816744156</v>
      </c>
      <c r="L164" s="12">
        <v>359</v>
      </c>
      <c r="M164" s="24">
        <f t="shared" si="136"/>
        <v>1743.4595170403081</v>
      </c>
      <c r="N164" s="12">
        <v>160</v>
      </c>
      <c r="O164" s="24">
        <v>2.14</v>
      </c>
      <c r="P164" s="12">
        <v>342</v>
      </c>
      <c r="Q164" s="12">
        <v>18</v>
      </c>
      <c r="R164" s="12">
        <v>12</v>
      </c>
      <c r="S164" s="12">
        <v>10</v>
      </c>
      <c r="T164" s="12">
        <v>10</v>
      </c>
      <c r="U164" s="12">
        <v>9</v>
      </c>
      <c r="V164" s="12">
        <v>10</v>
      </c>
      <c r="W164" s="12">
        <v>8</v>
      </c>
      <c r="X164" s="12">
        <v>9</v>
      </c>
      <c r="Y164" s="12">
        <v>7</v>
      </c>
      <c r="Z164" s="12">
        <v>9</v>
      </c>
      <c r="AA164" s="12">
        <v>15</v>
      </c>
      <c r="AB164" s="12">
        <v>16</v>
      </c>
      <c r="AC164" s="12">
        <v>10</v>
      </c>
      <c r="AD164" s="12">
        <v>6</v>
      </c>
      <c r="AE164" s="12">
        <v>5</v>
      </c>
      <c r="AF164" s="12">
        <v>5</v>
      </c>
      <c r="AG164" s="14">
        <v>25</v>
      </c>
      <c r="AH164" s="14">
        <v>11.875</v>
      </c>
      <c r="AI164" s="14">
        <v>21.25</v>
      </c>
      <c r="AJ164" s="14">
        <v>5.625</v>
      </c>
      <c r="AK164" s="14">
        <v>35.625</v>
      </c>
      <c r="AL164" s="41">
        <v>28745</v>
      </c>
      <c r="AM164" s="41">
        <v>41171</v>
      </c>
      <c r="AN164" s="14">
        <v>53.75</v>
      </c>
      <c r="AO164" s="12">
        <v>160</v>
      </c>
      <c r="AP164" s="12">
        <v>32</v>
      </c>
      <c r="AQ164" s="12">
        <v>101</v>
      </c>
      <c r="AR164" s="12">
        <v>59</v>
      </c>
      <c r="AS164" s="12">
        <v>5</v>
      </c>
      <c r="AT164" s="12">
        <v>7</v>
      </c>
      <c r="AU164" s="12">
        <v>26</v>
      </c>
      <c r="AV164" s="12">
        <v>11</v>
      </c>
      <c r="AW164" s="12">
        <v>6</v>
      </c>
      <c r="AX164" s="12">
        <v>11</v>
      </c>
      <c r="AY164" s="12">
        <v>12</v>
      </c>
      <c r="AZ164" s="12">
        <v>9</v>
      </c>
      <c r="BA164" s="12">
        <v>2</v>
      </c>
      <c r="BB164" s="12">
        <v>21</v>
      </c>
      <c r="BC164" s="12">
        <v>3</v>
      </c>
      <c r="BD164" s="12">
        <v>1</v>
      </c>
      <c r="BE164" s="12">
        <v>39</v>
      </c>
      <c r="BF164" s="12">
        <v>2</v>
      </c>
      <c r="BG164" s="12">
        <v>0</v>
      </c>
      <c r="BH164" s="14">
        <v>25</v>
      </c>
      <c r="BI164" s="12">
        <v>5.5</v>
      </c>
      <c r="BJ164" s="12">
        <v>4.8</v>
      </c>
      <c r="BK164" s="12">
        <v>5.2</v>
      </c>
      <c r="BL164" s="12">
        <v>6</v>
      </c>
      <c r="BM164" s="12">
        <v>5.9</v>
      </c>
      <c r="BN164" s="12">
        <v>5.6</v>
      </c>
      <c r="BO164" s="12">
        <v>5.5</v>
      </c>
      <c r="BP164" s="12">
        <v>5.8</v>
      </c>
      <c r="BQ164" s="12">
        <v>5.7</v>
      </c>
      <c r="BR164" s="12">
        <v>5.4</v>
      </c>
      <c r="BS164" s="12">
        <v>6.6</v>
      </c>
      <c r="BT164" s="12">
        <v>7.3</v>
      </c>
      <c r="BU164" s="12">
        <v>8.3000000000000007</v>
      </c>
      <c r="BV164" s="12">
        <v>6.7</v>
      </c>
      <c r="BW164" s="12">
        <v>4.5999999999999996</v>
      </c>
      <c r="BX164" s="12">
        <v>4</v>
      </c>
      <c r="BY164" s="12">
        <v>3.3</v>
      </c>
      <c r="BZ164" s="12">
        <v>3.9</v>
      </c>
      <c r="CA164" s="12">
        <v>15.5</v>
      </c>
      <c r="CB164" s="12">
        <v>62.099999999999994</v>
      </c>
      <c r="CC164" s="12">
        <v>22.5</v>
      </c>
    </row>
    <row r="165" spans="1:81" s="19" customFormat="1" x14ac:dyDescent="0.25">
      <c r="A165" s="18" t="s">
        <v>54</v>
      </c>
      <c r="B165" s="44" t="s">
        <v>2118</v>
      </c>
      <c r="I165" s="18">
        <v>54051</v>
      </c>
      <c r="J165" s="18" t="s">
        <v>53</v>
      </c>
      <c r="K165" s="35">
        <f>SUM(K158:K164)</f>
        <v>311.65229194105433</v>
      </c>
      <c r="L165" s="18">
        <v>32006</v>
      </c>
      <c r="M165" s="23">
        <f t="shared" si="136"/>
        <v>102.69778476730596</v>
      </c>
      <c r="N165" s="18">
        <v>12695</v>
      </c>
      <c r="O165" s="23">
        <v>2.4900000000000002</v>
      </c>
      <c r="P165" s="18">
        <v>31586</v>
      </c>
      <c r="Q165" s="18">
        <v>1166</v>
      </c>
      <c r="R165" s="18">
        <v>486</v>
      </c>
      <c r="S165" s="18">
        <v>1037</v>
      </c>
      <c r="T165" s="18">
        <v>1104</v>
      </c>
      <c r="U165" s="18">
        <v>661</v>
      </c>
      <c r="V165" s="18">
        <v>720</v>
      </c>
      <c r="W165" s="18">
        <v>663</v>
      </c>
      <c r="X165" s="18">
        <v>681</v>
      </c>
      <c r="Y165" s="18">
        <v>529</v>
      </c>
      <c r="Z165" s="18">
        <v>1031</v>
      </c>
      <c r="AA165" s="18">
        <v>1266</v>
      </c>
      <c r="AB165" s="18">
        <v>1439</v>
      </c>
      <c r="AC165" s="18">
        <v>904</v>
      </c>
      <c r="AD165" s="18">
        <v>428</v>
      </c>
      <c r="AE165" s="18">
        <v>275</v>
      </c>
      <c r="AF165" s="18">
        <v>305</v>
      </c>
      <c r="AG165" s="20">
        <f t="shared" ref="AG165:AG172" si="195">(Q165+R165+S165)/N165*100</f>
        <v>21.181567546278064</v>
      </c>
      <c r="AH165" s="20">
        <f t="shared" ref="AH165:AH172" si="196">(T165+U165)/N165*100</f>
        <v>13.903111461205198</v>
      </c>
      <c r="AI165" s="20">
        <f t="shared" ref="AI165:AI172" si="197">(V165+W165+X165+Y165)/N165*100</f>
        <v>20.425364316660101</v>
      </c>
      <c r="AJ165" s="20">
        <f t="shared" ref="AJ165:AJ172" si="198">Z165/N165*100</f>
        <v>8.1213076014178807</v>
      </c>
      <c r="AK165" s="20">
        <f t="shared" ref="AK165:AK172" si="199">(AA165+AB165+AC165+AD165+AE165+AF165)/N165*100</f>
        <v>36.368649074438757</v>
      </c>
      <c r="AL165" s="38">
        <v>24043</v>
      </c>
      <c r="AM165" s="38">
        <v>42473</v>
      </c>
      <c r="AN165" s="20">
        <f t="shared" ref="AN165:AN186" si="200">(Q165+R165+S165+T165+U165+V165+W165+X165)/N165*100</f>
        <v>51.3430484442694</v>
      </c>
      <c r="AO165" s="18">
        <v>12695</v>
      </c>
      <c r="AP165" s="18">
        <v>3090</v>
      </c>
      <c r="AQ165" s="18">
        <v>9924</v>
      </c>
      <c r="AR165" s="18">
        <v>2771</v>
      </c>
      <c r="AS165" s="18">
        <v>326</v>
      </c>
      <c r="AT165" s="18">
        <v>510</v>
      </c>
      <c r="AU165" s="18">
        <v>1584</v>
      </c>
      <c r="AV165" s="18">
        <v>1272</v>
      </c>
      <c r="AW165" s="18">
        <v>609</v>
      </c>
      <c r="AX165" s="18">
        <v>522</v>
      </c>
      <c r="AY165" s="18">
        <v>1303</v>
      </c>
      <c r="AZ165" s="18">
        <v>396</v>
      </c>
      <c r="BA165" s="18">
        <v>113</v>
      </c>
      <c r="BB165" s="18">
        <v>1852</v>
      </c>
      <c r="BC165" s="18">
        <v>376</v>
      </c>
      <c r="BD165" s="18">
        <v>50</v>
      </c>
      <c r="BE165" s="18">
        <v>3118</v>
      </c>
      <c r="BF165" s="18">
        <v>192</v>
      </c>
      <c r="BG165" s="18">
        <v>0</v>
      </c>
      <c r="BH165" s="20">
        <f t="shared" ref="BH165:BH186" si="201">(AU165+AX165+BA165+BD165+BG165)/N165*100</f>
        <v>17.873178416699488</v>
      </c>
      <c r="BI165" s="18">
        <v>5.2</v>
      </c>
      <c r="BJ165" s="18">
        <v>5.2</v>
      </c>
      <c r="BK165" s="18">
        <v>6.3</v>
      </c>
      <c r="BL165" s="18">
        <v>5.5</v>
      </c>
      <c r="BM165" s="18">
        <v>5.4</v>
      </c>
      <c r="BN165" s="18">
        <v>5.5</v>
      </c>
      <c r="BO165" s="18">
        <v>5.2</v>
      </c>
      <c r="BP165" s="18">
        <v>5.9</v>
      </c>
      <c r="BQ165" s="18">
        <v>5.8</v>
      </c>
      <c r="BR165" s="18">
        <v>6.3</v>
      </c>
      <c r="BS165" s="18">
        <v>7.3</v>
      </c>
      <c r="BT165" s="18">
        <v>7.4</v>
      </c>
      <c r="BU165" s="18">
        <v>8.8000000000000007</v>
      </c>
      <c r="BV165" s="18">
        <v>6.7</v>
      </c>
      <c r="BW165" s="18">
        <v>5.0999999999999996</v>
      </c>
      <c r="BX165" s="18">
        <v>3.6</v>
      </c>
      <c r="BY165" s="18">
        <v>2.6</v>
      </c>
      <c r="BZ165" s="18">
        <v>2.2000000000000002</v>
      </c>
      <c r="CA165" s="18">
        <f>BI165+BJ165+BK165</f>
        <v>16.7</v>
      </c>
      <c r="CB165" s="18">
        <f>BL165+BM165+BN165+BO165+BP165+BQ165+BR165+BS165+BT165+BU165</f>
        <v>63.099999999999994</v>
      </c>
      <c r="CC165" s="18">
        <f>BV165+BW165+BX165+BY165+BZ165</f>
        <v>20.2</v>
      </c>
    </row>
    <row r="166" spans="1:81" s="26" customFormat="1" x14ac:dyDescent="0.25">
      <c r="A166" s="25" t="s">
        <v>1932</v>
      </c>
      <c r="B166" s="26" t="s">
        <v>1933</v>
      </c>
      <c r="C166" s="27" t="s">
        <v>1934</v>
      </c>
      <c r="D166" s="26" t="s">
        <v>1078</v>
      </c>
      <c r="E166" s="28" t="s">
        <v>1079</v>
      </c>
      <c r="F166" s="28" t="s">
        <v>542</v>
      </c>
      <c r="G166" s="28" t="s">
        <v>1935</v>
      </c>
      <c r="H166" s="28" t="s">
        <v>1936</v>
      </c>
      <c r="I166" s="27" t="s">
        <v>2111</v>
      </c>
      <c r="J166" s="27" t="s">
        <v>2111</v>
      </c>
      <c r="K166" s="34">
        <v>437.83433299290016</v>
      </c>
      <c r="L166" s="27">
        <f>L173-L172-L171-L170-L169-L168-L167</f>
        <v>19503</v>
      </c>
      <c r="M166" s="29">
        <f t="shared" si="136"/>
        <v>44.54424546079683</v>
      </c>
      <c r="N166" s="27">
        <f t="shared" ref="N166:AF166" si="202">N173-N172-N171-N170-N169-N168-N167</f>
        <v>7728</v>
      </c>
      <c r="O166" s="29">
        <f>P166/N166</f>
        <v>2.4407349896480333</v>
      </c>
      <c r="P166" s="27">
        <f t="shared" si="202"/>
        <v>18862</v>
      </c>
      <c r="Q166" s="27">
        <f t="shared" si="202"/>
        <v>570</v>
      </c>
      <c r="R166" s="27">
        <f t="shared" si="202"/>
        <v>414</v>
      </c>
      <c r="S166" s="27">
        <f t="shared" si="202"/>
        <v>608</v>
      </c>
      <c r="T166" s="27">
        <f t="shared" si="202"/>
        <v>699</v>
      </c>
      <c r="U166" s="27">
        <f t="shared" si="202"/>
        <v>473</v>
      </c>
      <c r="V166" s="27">
        <f t="shared" si="202"/>
        <v>306</v>
      </c>
      <c r="W166" s="27">
        <f t="shared" si="202"/>
        <v>482</v>
      </c>
      <c r="X166" s="27">
        <f t="shared" si="202"/>
        <v>302</v>
      </c>
      <c r="Y166" s="27">
        <f t="shared" si="202"/>
        <v>405</v>
      </c>
      <c r="Z166" s="27">
        <f t="shared" si="202"/>
        <v>797</v>
      </c>
      <c r="AA166" s="27">
        <f t="shared" si="202"/>
        <v>849</v>
      </c>
      <c r="AB166" s="27">
        <f t="shared" si="202"/>
        <v>740</v>
      </c>
      <c r="AC166" s="27">
        <f t="shared" si="202"/>
        <v>438</v>
      </c>
      <c r="AD166" s="27">
        <f t="shared" si="202"/>
        <v>323</v>
      </c>
      <c r="AE166" s="27">
        <f t="shared" si="202"/>
        <v>267</v>
      </c>
      <c r="AF166" s="27">
        <f t="shared" si="202"/>
        <v>55</v>
      </c>
      <c r="AG166" s="30">
        <f t="shared" si="195"/>
        <v>20.600414078674948</v>
      </c>
      <c r="AH166" s="30">
        <f t="shared" si="196"/>
        <v>15.165631469979296</v>
      </c>
      <c r="AI166" s="30">
        <f t="shared" si="197"/>
        <v>19.345238095238095</v>
      </c>
      <c r="AJ166" s="30">
        <f t="shared" si="198"/>
        <v>10.313146997929607</v>
      </c>
      <c r="AK166" s="30">
        <f t="shared" si="199"/>
        <v>34.575569358178058</v>
      </c>
      <c r="AL166" s="40">
        <v>21094</v>
      </c>
      <c r="AM166" s="40">
        <v>38977</v>
      </c>
      <c r="AN166" s="30">
        <f t="shared" si="200"/>
        <v>49.870600414078673</v>
      </c>
      <c r="AO166" s="27">
        <f>AO173-AO172-AO171-AO170-AO169-AO168-AO167</f>
        <v>7728</v>
      </c>
      <c r="AP166" s="27">
        <f t="shared" ref="AP166:BG166" si="203">AP173-AP172-AP171-AP170-AP169-AP168-AP167</f>
        <v>1341</v>
      </c>
      <c r="AQ166" s="27">
        <f t="shared" si="203"/>
        <v>6191</v>
      </c>
      <c r="AR166" s="27">
        <f t="shared" si="203"/>
        <v>1537</v>
      </c>
      <c r="AS166" s="27">
        <f t="shared" si="203"/>
        <v>359</v>
      </c>
      <c r="AT166" s="27">
        <f t="shared" si="203"/>
        <v>201</v>
      </c>
      <c r="AU166" s="27">
        <f t="shared" si="203"/>
        <v>731</v>
      </c>
      <c r="AV166" s="27">
        <f t="shared" si="203"/>
        <v>556</v>
      </c>
      <c r="AW166" s="27">
        <f t="shared" si="203"/>
        <v>399</v>
      </c>
      <c r="AX166" s="27">
        <f t="shared" si="203"/>
        <v>370</v>
      </c>
      <c r="AY166" s="27">
        <f t="shared" si="203"/>
        <v>789</v>
      </c>
      <c r="AZ166" s="27">
        <f t="shared" si="203"/>
        <v>169</v>
      </c>
      <c r="BA166" s="27">
        <f t="shared" si="203"/>
        <v>65</v>
      </c>
      <c r="BB166" s="27">
        <f t="shared" si="203"/>
        <v>1371</v>
      </c>
      <c r="BC166" s="27">
        <f t="shared" si="203"/>
        <v>186</v>
      </c>
      <c r="BD166" s="27">
        <f t="shared" si="203"/>
        <v>0</v>
      </c>
      <c r="BE166" s="27">
        <f t="shared" si="203"/>
        <v>1621</v>
      </c>
      <c r="BF166" s="27">
        <f t="shared" si="203"/>
        <v>106</v>
      </c>
      <c r="BG166" s="27">
        <f t="shared" si="203"/>
        <v>8</v>
      </c>
      <c r="BH166" s="30">
        <f t="shared" si="201"/>
        <v>15.191511387163562</v>
      </c>
      <c r="BI166" s="27">
        <v>5.4</v>
      </c>
      <c r="BJ166" s="27">
        <v>6.5</v>
      </c>
      <c r="BK166" s="27">
        <v>5.3</v>
      </c>
      <c r="BL166" s="27">
        <v>5.6</v>
      </c>
      <c r="BM166" s="27">
        <v>5.2</v>
      </c>
      <c r="BN166" s="27">
        <v>5.5</v>
      </c>
      <c r="BO166" s="27">
        <v>5.5</v>
      </c>
      <c r="BP166" s="27">
        <v>6.6</v>
      </c>
      <c r="BQ166" s="27">
        <v>5.9</v>
      </c>
      <c r="BR166" s="27">
        <v>6.1</v>
      </c>
      <c r="BS166" s="27">
        <v>7.2</v>
      </c>
      <c r="BT166" s="27">
        <v>8.9</v>
      </c>
      <c r="BU166" s="27">
        <v>7.1</v>
      </c>
      <c r="BV166" s="27">
        <v>6</v>
      </c>
      <c r="BW166" s="27">
        <v>5.3</v>
      </c>
      <c r="BX166" s="27">
        <v>3.6</v>
      </c>
      <c r="BY166" s="27">
        <v>2.6</v>
      </c>
      <c r="BZ166" s="27">
        <v>2</v>
      </c>
      <c r="CA166" s="27">
        <f t="shared" ref="CA166" si="204">BI166+BJ166+BK166</f>
        <v>17.2</v>
      </c>
      <c r="CB166" s="27">
        <f t="shared" ref="CB166" si="205">BL166+BM166+BN166+BO166+BP166+BQ166+BR166+BS166+BT166+BU166</f>
        <v>63.6</v>
      </c>
      <c r="CC166" s="27">
        <f t="shared" ref="CC166" si="206">BV166+BW166+BX166+BY166+BZ166</f>
        <v>19.5</v>
      </c>
    </row>
    <row r="167" spans="1:81" x14ac:dyDescent="0.25">
      <c r="A167" s="8" t="s">
        <v>1075</v>
      </c>
      <c r="B167" t="s">
        <v>1076</v>
      </c>
      <c r="C167" s="1" t="s">
        <v>1077</v>
      </c>
      <c r="D167" t="s">
        <v>1078</v>
      </c>
      <c r="E167" s="9" t="s">
        <v>1079</v>
      </c>
      <c r="F167" s="9" t="s">
        <v>542</v>
      </c>
      <c r="G167" s="9" t="s">
        <v>1080</v>
      </c>
      <c r="H167" s="9" t="s">
        <v>1081</v>
      </c>
      <c r="I167" s="1">
        <v>5435500</v>
      </c>
      <c r="J167" s="1" t="s">
        <v>203</v>
      </c>
      <c r="K167" s="33">
        <v>1.2378176346390917</v>
      </c>
      <c r="L167" s="1">
        <v>704</v>
      </c>
      <c r="M167" s="42">
        <f t="shared" si="136"/>
        <v>568.74290711269759</v>
      </c>
      <c r="N167" s="1">
        <v>311</v>
      </c>
      <c r="O167" s="22">
        <v>2.2599999999999998</v>
      </c>
      <c r="P167" s="1">
        <v>704</v>
      </c>
      <c r="Q167" s="1">
        <v>28</v>
      </c>
      <c r="R167" s="1">
        <v>33</v>
      </c>
      <c r="S167" s="1">
        <v>27</v>
      </c>
      <c r="T167" s="1">
        <v>21</v>
      </c>
      <c r="U167" s="1">
        <v>4</v>
      </c>
      <c r="V167" s="1">
        <v>32</v>
      </c>
      <c r="W167" s="1">
        <v>39</v>
      </c>
      <c r="X167" s="1">
        <v>22</v>
      </c>
      <c r="Y167" s="1">
        <v>5</v>
      </c>
      <c r="Z167" s="1">
        <v>32</v>
      </c>
      <c r="AA167" s="1">
        <v>35</v>
      </c>
      <c r="AB167" s="1">
        <v>18</v>
      </c>
      <c r="AC167" s="1">
        <v>8</v>
      </c>
      <c r="AD167" s="1">
        <v>4</v>
      </c>
      <c r="AE167" s="1">
        <v>3</v>
      </c>
      <c r="AF167" s="1">
        <v>0</v>
      </c>
      <c r="AG167" s="6">
        <f t="shared" si="195"/>
        <v>28.29581993569132</v>
      </c>
      <c r="AH167" s="6">
        <f t="shared" si="196"/>
        <v>8.0385852090032159</v>
      </c>
      <c r="AI167" s="6">
        <f t="shared" si="197"/>
        <v>31.511254019292608</v>
      </c>
      <c r="AJ167" s="6">
        <f t="shared" si="198"/>
        <v>10.289389067524116</v>
      </c>
      <c r="AK167" s="6">
        <f t="shared" si="199"/>
        <v>21.864951768488748</v>
      </c>
      <c r="AL167" s="39">
        <v>18587</v>
      </c>
      <c r="AM167" s="39">
        <v>36193</v>
      </c>
      <c r="AN167" s="6">
        <f t="shared" ref="AN167:AN172" si="207">(Q167+R167+S167+T167+U167+V167+W167+X167)/N167*100</f>
        <v>66.237942122186496</v>
      </c>
      <c r="AO167" s="1">
        <v>311</v>
      </c>
      <c r="AP167" s="1">
        <v>80</v>
      </c>
      <c r="AQ167" s="1">
        <v>238</v>
      </c>
      <c r="AR167" s="1">
        <v>73</v>
      </c>
      <c r="AS167" s="1">
        <v>25</v>
      </c>
      <c r="AT167" s="1">
        <v>0</v>
      </c>
      <c r="AU167" s="1">
        <v>56</v>
      </c>
      <c r="AV167" s="1">
        <v>26</v>
      </c>
      <c r="AW167" s="1">
        <v>9</v>
      </c>
      <c r="AX167" s="1">
        <v>22</v>
      </c>
      <c r="AY167" s="1">
        <v>33</v>
      </c>
      <c r="AZ167" s="1">
        <v>4</v>
      </c>
      <c r="BA167" s="1">
        <v>18</v>
      </c>
      <c r="BB167" s="1">
        <v>60</v>
      </c>
      <c r="BC167" s="1">
        <v>7</v>
      </c>
      <c r="BD167" s="1">
        <v>0</v>
      </c>
      <c r="BE167" s="1">
        <v>23</v>
      </c>
      <c r="BF167" s="1">
        <v>0</v>
      </c>
      <c r="BG167" s="1">
        <v>0</v>
      </c>
      <c r="BH167" s="6">
        <f t="shared" ref="BH167:BH172" si="208">(AU167+AX167+BA167+BD167+BG167)/N167*100</f>
        <v>30.868167202572351</v>
      </c>
      <c r="BI167" s="1">
        <v>1.7</v>
      </c>
      <c r="BJ167" s="1">
        <v>10.8</v>
      </c>
      <c r="BK167" s="1">
        <v>4</v>
      </c>
      <c r="BL167" s="1">
        <v>5.4</v>
      </c>
      <c r="BM167" s="1">
        <v>3.4</v>
      </c>
      <c r="BN167" s="1">
        <v>1.4</v>
      </c>
      <c r="BO167" s="1">
        <v>8.6999999999999993</v>
      </c>
      <c r="BP167" s="1">
        <v>6.4</v>
      </c>
      <c r="BQ167" s="1">
        <v>5.4</v>
      </c>
      <c r="BR167" s="1">
        <v>5.4</v>
      </c>
      <c r="BS167" s="1">
        <v>11.1</v>
      </c>
      <c r="BT167" s="1">
        <v>11.1</v>
      </c>
      <c r="BU167" s="1">
        <v>8.1999999999999993</v>
      </c>
      <c r="BV167" s="1">
        <v>1.7</v>
      </c>
      <c r="BW167" s="1">
        <v>4</v>
      </c>
      <c r="BX167" s="1">
        <v>7.4</v>
      </c>
      <c r="BY167" s="1">
        <v>1.3</v>
      </c>
      <c r="BZ167" s="1">
        <v>2.7</v>
      </c>
      <c r="CA167" s="1">
        <f t="shared" ref="CA167:CA172" si="209">BI167+BJ167+BK167</f>
        <v>16.5</v>
      </c>
      <c r="CB167" s="1">
        <f t="shared" ref="CB167:CB172" si="210">BL167+BM167+BN167+BO167+BP167+BQ167+BR167+BS167+BT167+BU167</f>
        <v>66.5</v>
      </c>
      <c r="CC167" s="1">
        <f t="shared" ref="CC167:CC172" si="211">BV167+BW167+BX167+BY167+BZ167</f>
        <v>17.100000000000001</v>
      </c>
    </row>
    <row r="168" spans="1:81" x14ac:dyDescent="0.25">
      <c r="A168" s="8" t="s">
        <v>1089</v>
      </c>
      <c r="B168" t="s">
        <v>1090</v>
      </c>
      <c r="C168" s="1" t="s">
        <v>1091</v>
      </c>
      <c r="D168" t="s">
        <v>1078</v>
      </c>
      <c r="E168" s="9" t="s">
        <v>1079</v>
      </c>
      <c r="F168" s="9" t="s">
        <v>542</v>
      </c>
      <c r="G168" s="9" t="s">
        <v>1092</v>
      </c>
      <c r="H168" s="9" t="s">
        <v>1093</v>
      </c>
      <c r="I168" s="1">
        <v>5436436</v>
      </c>
      <c r="J168" s="1" t="s">
        <v>205</v>
      </c>
      <c r="K168" s="33">
        <v>0.46518608467543854</v>
      </c>
      <c r="L168" s="1">
        <v>231</v>
      </c>
      <c r="M168" s="42">
        <f t="shared" si="136"/>
        <v>496.57547293395345</v>
      </c>
      <c r="N168" s="1">
        <v>85</v>
      </c>
      <c r="O168" s="22">
        <v>2.72</v>
      </c>
      <c r="P168" s="1">
        <v>231</v>
      </c>
      <c r="Q168" s="1">
        <v>5</v>
      </c>
      <c r="R168" s="1">
        <v>11</v>
      </c>
      <c r="S168" s="1">
        <v>13</v>
      </c>
      <c r="T168" s="1">
        <v>10</v>
      </c>
      <c r="U168" s="1">
        <v>5</v>
      </c>
      <c r="V168" s="1">
        <v>3</v>
      </c>
      <c r="W168" s="1">
        <v>7</v>
      </c>
      <c r="X168" s="1">
        <v>7</v>
      </c>
      <c r="Y168" s="1">
        <v>8</v>
      </c>
      <c r="Z168" s="1">
        <v>8</v>
      </c>
      <c r="AA168" s="1">
        <v>6</v>
      </c>
      <c r="AB168" s="1">
        <v>2</v>
      </c>
      <c r="AC168" s="1">
        <v>0</v>
      </c>
      <c r="AD168" s="1">
        <v>0</v>
      </c>
      <c r="AE168" s="1">
        <v>0</v>
      </c>
      <c r="AF168" s="1">
        <v>0</v>
      </c>
      <c r="AG168" s="6">
        <f t="shared" si="195"/>
        <v>34.117647058823529</v>
      </c>
      <c r="AH168" s="6">
        <f t="shared" si="196"/>
        <v>17.647058823529413</v>
      </c>
      <c r="AI168" s="6">
        <f t="shared" si="197"/>
        <v>29.411764705882355</v>
      </c>
      <c r="AJ168" s="6">
        <f t="shared" si="198"/>
        <v>9.4117647058823533</v>
      </c>
      <c r="AK168" s="6">
        <f t="shared" si="199"/>
        <v>9.4117647058823533</v>
      </c>
      <c r="AL168" s="39">
        <v>11563</v>
      </c>
      <c r="AM168" s="39">
        <v>26750</v>
      </c>
      <c r="AN168" s="6">
        <f t="shared" si="207"/>
        <v>71.764705882352942</v>
      </c>
      <c r="AO168" s="1">
        <v>85</v>
      </c>
      <c r="AP168" s="1">
        <v>21</v>
      </c>
      <c r="AQ168" s="1">
        <v>63</v>
      </c>
      <c r="AR168" s="1">
        <v>22</v>
      </c>
      <c r="AS168" s="1">
        <v>0</v>
      </c>
      <c r="AT168" s="1">
        <v>11</v>
      </c>
      <c r="AU168" s="1">
        <v>18</v>
      </c>
      <c r="AV168" s="1">
        <v>6</v>
      </c>
      <c r="AW168" s="1">
        <v>5</v>
      </c>
      <c r="AX168" s="1">
        <v>4</v>
      </c>
      <c r="AY168" s="1">
        <v>22</v>
      </c>
      <c r="AZ168" s="1">
        <v>0</v>
      </c>
      <c r="BA168" s="1">
        <v>0</v>
      </c>
      <c r="BB168" s="1">
        <v>14</v>
      </c>
      <c r="BC168" s="1">
        <v>0</v>
      </c>
      <c r="BD168" s="1">
        <v>0</v>
      </c>
      <c r="BE168" s="1">
        <v>2</v>
      </c>
      <c r="BF168" s="1">
        <v>0</v>
      </c>
      <c r="BG168" s="1">
        <v>0</v>
      </c>
      <c r="BH168" s="6">
        <f t="shared" si="208"/>
        <v>25.882352941176475</v>
      </c>
      <c r="BI168" s="1">
        <v>8.6999999999999993</v>
      </c>
      <c r="BJ168" s="1">
        <v>4.8</v>
      </c>
      <c r="BK168" s="1">
        <v>5.6</v>
      </c>
      <c r="BL168" s="1">
        <v>2.2000000000000002</v>
      </c>
      <c r="BM168" s="1">
        <v>9.5</v>
      </c>
      <c r="BN168" s="1">
        <v>7.8</v>
      </c>
      <c r="BO168" s="1">
        <v>5.2</v>
      </c>
      <c r="BP168" s="1">
        <v>5.2</v>
      </c>
      <c r="BQ168" s="1">
        <v>3.9</v>
      </c>
      <c r="BR168" s="1">
        <v>3</v>
      </c>
      <c r="BS168" s="1">
        <v>4.3</v>
      </c>
      <c r="BT168" s="1">
        <v>8.6999999999999993</v>
      </c>
      <c r="BU168" s="1">
        <v>7.8</v>
      </c>
      <c r="BV168" s="1">
        <v>10.4</v>
      </c>
      <c r="BW168" s="1">
        <v>3</v>
      </c>
      <c r="BX168" s="1">
        <v>3</v>
      </c>
      <c r="BY168" s="1">
        <v>5.6</v>
      </c>
      <c r="BZ168" s="1">
        <v>1.3</v>
      </c>
      <c r="CA168" s="1">
        <f t="shared" si="209"/>
        <v>19.100000000000001</v>
      </c>
      <c r="CB168" s="1">
        <f t="shared" si="210"/>
        <v>57.599999999999994</v>
      </c>
      <c r="CC168" s="1">
        <f t="shared" si="211"/>
        <v>23.3</v>
      </c>
    </row>
    <row r="169" spans="1:81" x14ac:dyDescent="0.25">
      <c r="A169" s="8" t="s">
        <v>1182</v>
      </c>
      <c r="B169" t="s">
        <v>1183</v>
      </c>
      <c r="C169" s="1" t="s">
        <v>1184</v>
      </c>
      <c r="D169" t="s">
        <v>1078</v>
      </c>
      <c r="E169" s="9" t="s">
        <v>1079</v>
      </c>
      <c r="F169" s="9" t="s">
        <v>542</v>
      </c>
      <c r="G169" s="9" t="s">
        <v>1185</v>
      </c>
      <c r="H169" s="9" t="s">
        <v>1186</v>
      </c>
      <c r="I169" s="1">
        <v>5446300</v>
      </c>
      <c r="J169" s="1" t="s">
        <v>222</v>
      </c>
      <c r="K169" s="33">
        <v>0.37363055423005748</v>
      </c>
      <c r="L169" s="1">
        <v>205</v>
      </c>
      <c r="M169" s="42">
        <f t="shared" si="136"/>
        <v>548.67033137170654</v>
      </c>
      <c r="N169" s="1">
        <v>77</v>
      </c>
      <c r="O169" s="22">
        <v>2.66</v>
      </c>
      <c r="P169" s="1">
        <v>205</v>
      </c>
      <c r="Q169" s="1">
        <v>6</v>
      </c>
      <c r="R169" s="1">
        <v>1</v>
      </c>
      <c r="S169" s="1">
        <v>8</v>
      </c>
      <c r="T169" s="1">
        <v>0</v>
      </c>
      <c r="U169" s="1">
        <v>18</v>
      </c>
      <c r="V169" s="1">
        <v>11</v>
      </c>
      <c r="W169" s="1">
        <v>7</v>
      </c>
      <c r="X169" s="1">
        <v>0</v>
      </c>
      <c r="Y169" s="1">
        <v>6</v>
      </c>
      <c r="Z169" s="1">
        <v>5</v>
      </c>
      <c r="AA169" s="1">
        <v>1</v>
      </c>
      <c r="AB169" s="1">
        <v>12</v>
      </c>
      <c r="AC169" s="1">
        <v>2</v>
      </c>
      <c r="AD169" s="1">
        <v>0</v>
      </c>
      <c r="AE169" s="1">
        <v>0</v>
      </c>
      <c r="AF169" s="1">
        <v>0</v>
      </c>
      <c r="AG169" s="6">
        <f t="shared" si="195"/>
        <v>19.480519480519483</v>
      </c>
      <c r="AH169" s="6">
        <f t="shared" si="196"/>
        <v>23.376623376623375</v>
      </c>
      <c r="AI169" s="6">
        <f t="shared" si="197"/>
        <v>31.168831168831169</v>
      </c>
      <c r="AJ169" s="6">
        <f t="shared" si="198"/>
        <v>6.4935064935064926</v>
      </c>
      <c r="AK169" s="6">
        <f t="shared" si="199"/>
        <v>19.480519480519483</v>
      </c>
      <c r="AL169" s="39">
        <v>15536</v>
      </c>
      <c r="AM169" s="39">
        <v>31375</v>
      </c>
      <c r="AN169" s="6">
        <f t="shared" si="207"/>
        <v>66.233766233766232</v>
      </c>
      <c r="AO169" s="1">
        <v>77</v>
      </c>
      <c r="AP169" s="1">
        <v>40</v>
      </c>
      <c r="AQ169" s="1">
        <v>62</v>
      </c>
      <c r="AR169" s="1">
        <v>15</v>
      </c>
      <c r="AS169" s="1">
        <v>0</v>
      </c>
      <c r="AT169" s="1">
        <v>3</v>
      </c>
      <c r="AU169" s="1">
        <v>10</v>
      </c>
      <c r="AV169" s="1">
        <v>5</v>
      </c>
      <c r="AW169" s="1">
        <v>3</v>
      </c>
      <c r="AX169" s="1">
        <v>6</v>
      </c>
      <c r="AY169" s="1">
        <v>7</v>
      </c>
      <c r="AZ169" s="1">
        <v>6</v>
      </c>
      <c r="BA169" s="1">
        <v>0</v>
      </c>
      <c r="BB169" s="1">
        <v>6</v>
      </c>
      <c r="BC169" s="1">
        <v>0</v>
      </c>
      <c r="BD169" s="1">
        <v>0</v>
      </c>
      <c r="BE169" s="1">
        <v>14</v>
      </c>
      <c r="BF169" s="1">
        <v>0</v>
      </c>
      <c r="BG169" s="1">
        <v>0</v>
      </c>
      <c r="BH169" s="6">
        <f t="shared" si="208"/>
        <v>20.779220779220779</v>
      </c>
      <c r="BI169" s="1">
        <v>18.5</v>
      </c>
      <c r="BJ169" s="1">
        <v>0</v>
      </c>
      <c r="BK169" s="1">
        <v>6.3</v>
      </c>
      <c r="BL169" s="1">
        <v>1.5</v>
      </c>
      <c r="BM169" s="1">
        <v>8.8000000000000007</v>
      </c>
      <c r="BN169" s="1">
        <v>7.3</v>
      </c>
      <c r="BO169" s="1">
        <v>7.8</v>
      </c>
      <c r="BP169" s="1">
        <v>4.9000000000000004</v>
      </c>
      <c r="BQ169" s="1">
        <v>7.8</v>
      </c>
      <c r="BR169" s="1">
        <v>8.3000000000000007</v>
      </c>
      <c r="BS169" s="1">
        <v>2.9</v>
      </c>
      <c r="BT169" s="1">
        <v>5.4</v>
      </c>
      <c r="BU169" s="1">
        <v>7.3</v>
      </c>
      <c r="BV169" s="1">
        <v>0.5</v>
      </c>
      <c r="BW169" s="1">
        <v>3.4</v>
      </c>
      <c r="BX169" s="1">
        <v>2.9</v>
      </c>
      <c r="BY169" s="1">
        <v>2.4</v>
      </c>
      <c r="BZ169" s="1">
        <v>3.9</v>
      </c>
      <c r="CA169" s="1">
        <f t="shared" si="209"/>
        <v>24.8</v>
      </c>
      <c r="CB169" s="1">
        <f t="shared" si="210"/>
        <v>62</v>
      </c>
      <c r="CC169" s="1">
        <f t="shared" si="211"/>
        <v>13.1</v>
      </c>
    </row>
    <row r="170" spans="1:81" s="19" customFormat="1" x14ac:dyDescent="0.25">
      <c r="A170" s="8" t="s">
        <v>1252</v>
      </c>
      <c r="B170" t="s">
        <v>1253</v>
      </c>
      <c r="C170" s="1" t="s">
        <v>1254</v>
      </c>
      <c r="D170" t="s">
        <v>1078</v>
      </c>
      <c r="E170" s="9" t="s">
        <v>1079</v>
      </c>
      <c r="F170" s="9" t="s">
        <v>542</v>
      </c>
      <c r="G170" s="9" t="s">
        <v>1255</v>
      </c>
      <c r="H170" s="9" t="s">
        <v>1256</v>
      </c>
      <c r="I170" s="1">
        <v>5452180</v>
      </c>
      <c r="J170" s="1" t="s">
        <v>236</v>
      </c>
      <c r="K170" s="33">
        <v>0.58435746946589717</v>
      </c>
      <c r="L170" s="1">
        <v>824</v>
      </c>
      <c r="M170" s="42">
        <f t="shared" si="136"/>
        <v>1410.0957770816829</v>
      </c>
      <c r="N170" s="1">
        <v>411</v>
      </c>
      <c r="O170" s="22">
        <v>2</v>
      </c>
      <c r="P170" s="1">
        <v>824</v>
      </c>
      <c r="Q170" s="1">
        <v>75</v>
      </c>
      <c r="R170" s="1">
        <v>56</v>
      </c>
      <c r="S170" s="1">
        <v>10</v>
      </c>
      <c r="T170" s="1">
        <v>25</v>
      </c>
      <c r="U170" s="1">
        <v>47</v>
      </c>
      <c r="V170" s="1">
        <v>4</v>
      </c>
      <c r="W170" s="1">
        <v>57</v>
      </c>
      <c r="X170" s="1">
        <v>23</v>
      </c>
      <c r="Y170" s="1">
        <v>28</v>
      </c>
      <c r="Z170" s="1">
        <v>47</v>
      </c>
      <c r="AA170" s="1">
        <v>0</v>
      </c>
      <c r="AB170" s="1">
        <v>9</v>
      </c>
      <c r="AC170" s="1">
        <v>20</v>
      </c>
      <c r="AD170" s="1">
        <v>0</v>
      </c>
      <c r="AE170" s="1">
        <v>10</v>
      </c>
      <c r="AF170" s="1">
        <v>0</v>
      </c>
      <c r="AG170" s="6">
        <f t="shared" si="195"/>
        <v>34.306569343065696</v>
      </c>
      <c r="AH170" s="6">
        <f t="shared" si="196"/>
        <v>17.518248175182482</v>
      </c>
      <c r="AI170" s="6">
        <f t="shared" si="197"/>
        <v>27.250608272506081</v>
      </c>
      <c r="AJ170" s="6">
        <f t="shared" si="198"/>
        <v>11.435523114355231</v>
      </c>
      <c r="AK170" s="6">
        <f t="shared" si="199"/>
        <v>9.4890510948905096</v>
      </c>
      <c r="AL170" s="39">
        <v>18026</v>
      </c>
      <c r="AM170" s="39">
        <v>27469</v>
      </c>
      <c r="AN170" s="6">
        <f t="shared" si="207"/>
        <v>72.262773722627742</v>
      </c>
      <c r="AO170" s="1">
        <v>411</v>
      </c>
      <c r="AP170" s="1">
        <v>109</v>
      </c>
      <c r="AQ170" s="1">
        <v>326</v>
      </c>
      <c r="AR170" s="1">
        <v>85</v>
      </c>
      <c r="AS170" s="1">
        <v>9</v>
      </c>
      <c r="AT170" s="1">
        <v>51</v>
      </c>
      <c r="AU170" s="1">
        <v>52</v>
      </c>
      <c r="AV170" s="1">
        <v>69</v>
      </c>
      <c r="AW170" s="1">
        <v>4</v>
      </c>
      <c r="AX170" s="1">
        <v>3</v>
      </c>
      <c r="AY170" s="1">
        <v>80</v>
      </c>
      <c r="AZ170" s="1">
        <v>28</v>
      </c>
      <c r="BA170" s="1">
        <v>0</v>
      </c>
      <c r="BB170" s="1">
        <v>43</v>
      </c>
      <c r="BC170" s="1">
        <v>4</v>
      </c>
      <c r="BD170" s="1">
        <v>0</v>
      </c>
      <c r="BE170" s="1">
        <v>39</v>
      </c>
      <c r="BF170" s="1">
        <v>0</v>
      </c>
      <c r="BG170" s="1">
        <v>0</v>
      </c>
      <c r="BH170" s="6">
        <f t="shared" si="208"/>
        <v>13.381995133819952</v>
      </c>
      <c r="BI170" s="1">
        <v>4.4000000000000004</v>
      </c>
      <c r="BJ170" s="1">
        <v>6.6</v>
      </c>
      <c r="BK170" s="1">
        <v>4.2</v>
      </c>
      <c r="BL170" s="1">
        <v>8.3000000000000007</v>
      </c>
      <c r="BM170" s="1">
        <v>5.7</v>
      </c>
      <c r="BN170" s="1">
        <v>6.2</v>
      </c>
      <c r="BO170" s="1">
        <v>2.1</v>
      </c>
      <c r="BP170" s="1">
        <v>1.5</v>
      </c>
      <c r="BQ170" s="1">
        <v>10.1</v>
      </c>
      <c r="BR170" s="1">
        <v>4.5999999999999996</v>
      </c>
      <c r="BS170" s="1">
        <v>7.8</v>
      </c>
      <c r="BT170" s="1">
        <v>6.1</v>
      </c>
      <c r="BU170" s="1">
        <v>4.9000000000000004</v>
      </c>
      <c r="BV170" s="1">
        <v>13.3</v>
      </c>
      <c r="BW170" s="1">
        <v>7.6</v>
      </c>
      <c r="BX170" s="1">
        <v>3.3</v>
      </c>
      <c r="BY170" s="1">
        <v>2.7</v>
      </c>
      <c r="BZ170" s="1">
        <v>0.8</v>
      </c>
      <c r="CA170" s="1">
        <f t="shared" si="209"/>
        <v>15.2</v>
      </c>
      <c r="CB170" s="1">
        <f t="shared" si="210"/>
        <v>57.3</v>
      </c>
      <c r="CC170" s="1">
        <f t="shared" si="211"/>
        <v>27.7</v>
      </c>
    </row>
    <row r="171" spans="1:81" x14ac:dyDescent="0.25">
      <c r="A171" s="8" t="s">
        <v>1353</v>
      </c>
      <c r="B171" t="s">
        <v>1354</v>
      </c>
      <c r="C171" s="1" t="s">
        <v>1355</v>
      </c>
      <c r="D171" t="s">
        <v>1078</v>
      </c>
      <c r="E171" s="9" t="s">
        <v>1079</v>
      </c>
      <c r="F171" s="9" t="s">
        <v>542</v>
      </c>
      <c r="G171" s="9" t="s">
        <v>1356</v>
      </c>
      <c r="H171" s="9" t="s">
        <v>1357</v>
      </c>
      <c r="I171" s="1">
        <v>5458564</v>
      </c>
      <c r="J171" s="1" t="s">
        <v>255</v>
      </c>
      <c r="K171" s="33">
        <v>1.3004245238309506</v>
      </c>
      <c r="L171" s="1">
        <v>1315</v>
      </c>
      <c r="M171" s="42">
        <f t="shared" si="136"/>
        <v>1011.2082446170049</v>
      </c>
      <c r="N171" s="1">
        <v>611</v>
      </c>
      <c r="O171" s="22">
        <v>2.15</v>
      </c>
      <c r="P171" s="1">
        <v>1315</v>
      </c>
      <c r="Q171" s="1">
        <v>89</v>
      </c>
      <c r="R171" s="1">
        <v>58</v>
      </c>
      <c r="S171" s="1">
        <v>51</v>
      </c>
      <c r="T171" s="1">
        <v>30</v>
      </c>
      <c r="U171" s="1">
        <v>67</v>
      </c>
      <c r="V171" s="1">
        <v>20</v>
      </c>
      <c r="W171" s="1">
        <v>61</v>
      </c>
      <c r="X171" s="1">
        <v>33</v>
      </c>
      <c r="Y171" s="1">
        <v>25</v>
      </c>
      <c r="Z171" s="1">
        <v>18</v>
      </c>
      <c r="AA171" s="1">
        <v>34</v>
      </c>
      <c r="AB171" s="1">
        <v>64</v>
      </c>
      <c r="AC171" s="1">
        <v>11</v>
      </c>
      <c r="AD171" s="1">
        <v>28</v>
      </c>
      <c r="AE171" s="1">
        <v>22</v>
      </c>
      <c r="AF171" s="1">
        <v>0</v>
      </c>
      <c r="AG171" s="6">
        <f t="shared" si="195"/>
        <v>32.40589198036006</v>
      </c>
      <c r="AH171" s="6">
        <f t="shared" si="196"/>
        <v>15.875613747954173</v>
      </c>
      <c r="AI171" s="6">
        <f t="shared" si="197"/>
        <v>22.749590834697216</v>
      </c>
      <c r="AJ171" s="6">
        <f t="shared" si="198"/>
        <v>2.9459901800327333</v>
      </c>
      <c r="AK171" s="6">
        <f t="shared" si="199"/>
        <v>26.02291325695581</v>
      </c>
      <c r="AL171" s="39">
        <v>20832</v>
      </c>
      <c r="AM171" s="39">
        <v>31458</v>
      </c>
      <c r="AN171" s="6">
        <f t="shared" si="207"/>
        <v>66.939443535188218</v>
      </c>
      <c r="AO171" s="1">
        <v>611</v>
      </c>
      <c r="AP171" s="1">
        <v>98</v>
      </c>
      <c r="AQ171" s="1">
        <v>497</v>
      </c>
      <c r="AR171" s="1">
        <v>114</v>
      </c>
      <c r="AS171" s="1">
        <v>21</v>
      </c>
      <c r="AT171" s="1">
        <v>44</v>
      </c>
      <c r="AU171" s="1">
        <v>104</v>
      </c>
      <c r="AV171" s="1">
        <v>52</v>
      </c>
      <c r="AW171" s="1">
        <v>40</v>
      </c>
      <c r="AX171" s="1">
        <v>25</v>
      </c>
      <c r="AY171" s="1">
        <v>101</v>
      </c>
      <c r="AZ171" s="1">
        <v>18</v>
      </c>
      <c r="BA171" s="1">
        <v>0</v>
      </c>
      <c r="BB171" s="1">
        <v>49</v>
      </c>
      <c r="BC171" s="1">
        <v>0</v>
      </c>
      <c r="BD171" s="1">
        <v>3</v>
      </c>
      <c r="BE171" s="1">
        <v>125</v>
      </c>
      <c r="BF171" s="1">
        <v>0</v>
      </c>
      <c r="BG171" s="1">
        <v>0</v>
      </c>
      <c r="BH171" s="6">
        <f t="shared" si="208"/>
        <v>21.603927986906708</v>
      </c>
      <c r="BI171" s="1">
        <v>3.3</v>
      </c>
      <c r="BJ171" s="1">
        <v>4</v>
      </c>
      <c r="BK171" s="1">
        <v>3.8</v>
      </c>
      <c r="BL171" s="1">
        <v>5.9</v>
      </c>
      <c r="BM171" s="1">
        <v>6.6</v>
      </c>
      <c r="BN171" s="1">
        <v>3.1</v>
      </c>
      <c r="BO171" s="1">
        <v>8</v>
      </c>
      <c r="BP171" s="1">
        <v>3.8</v>
      </c>
      <c r="BQ171" s="1">
        <v>7.1</v>
      </c>
      <c r="BR171" s="1">
        <v>5.3</v>
      </c>
      <c r="BS171" s="1">
        <v>7.9</v>
      </c>
      <c r="BT171" s="1">
        <v>10</v>
      </c>
      <c r="BU171" s="1">
        <v>6.2</v>
      </c>
      <c r="BV171" s="1">
        <v>7.8</v>
      </c>
      <c r="BW171" s="1">
        <v>5.9</v>
      </c>
      <c r="BX171" s="1">
        <v>4.9000000000000004</v>
      </c>
      <c r="BY171" s="1">
        <v>3.8</v>
      </c>
      <c r="BZ171" s="1">
        <v>2.6</v>
      </c>
      <c r="CA171" s="1">
        <f t="shared" si="209"/>
        <v>11.1</v>
      </c>
      <c r="CB171" s="1">
        <f t="shared" si="210"/>
        <v>63.9</v>
      </c>
      <c r="CC171" s="1">
        <f t="shared" si="211"/>
        <v>25.000000000000004</v>
      </c>
    </row>
    <row r="172" spans="1:81" x14ac:dyDescent="0.25">
      <c r="A172" s="8" t="s">
        <v>1475</v>
      </c>
      <c r="B172" t="s">
        <v>1476</v>
      </c>
      <c r="C172" s="1" t="s">
        <v>1477</v>
      </c>
      <c r="D172" t="s">
        <v>1078</v>
      </c>
      <c r="E172" s="9" t="s">
        <v>1079</v>
      </c>
      <c r="F172" s="9" t="s">
        <v>542</v>
      </c>
      <c r="G172" s="9" t="s">
        <v>1478</v>
      </c>
      <c r="H172" s="9" t="s">
        <v>1479</v>
      </c>
      <c r="I172" s="1">
        <v>5464708</v>
      </c>
      <c r="J172" s="1" t="s">
        <v>278</v>
      </c>
      <c r="K172" s="33">
        <v>3.0889013912064454</v>
      </c>
      <c r="L172" s="1">
        <v>4218</v>
      </c>
      <c r="M172" s="42">
        <f t="shared" si="136"/>
        <v>1365.5340413287061</v>
      </c>
      <c r="N172" s="1">
        <v>1856</v>
      </c>
      <c r="O172" s="22">
        <v>2.2599999999999998</v>
      </c>
      <c r="P172" s="1">
        <v>4186</v>
      </c>
      <c r="Q172" s="1">
        <v>358</v>
      </c>
      <c r="R172" s="1">
        <v>164</v>
      </c>
      <c r="S172" s="1">
        <v>162</v>
      </c>
      <c r="T172" s="1">
        <v>116</v>
      </c>
      <c r="U172" s="1">
        <v>58</v>
      </c>
      <c r="V172" s="1">
        <v>214</v>
      </c>
      <c r="W172" s="1">
        <v>96</v>
      </c>
      <c r="X172" s="1">
        <v>72</v>
      </c>
      <c r="Y172" s="1">
        <v>20</v>
      </c>
      <c r="Z172" s="1">
        <v>159</v>
      </c>
      <c r="AA172" s="1">
        <v>41</v>
      </c>
      <c r="AB172" s="1">
        <v>207</v>
      </c>
      <c r="AC172" s="1">
        <v>164</v>
      </c>
      <c r="AD172" s="1">
        <v>0</v>
      </c>
      <c r="AE172" s="1">
        <v>25</v>
      </c>
      <c r="AF172" s="1">
        <v>0</v>
      </c>
      <c r="AG172" s="6">
        <f t="shared" si="195"/>
        <v>36.853448275862064</v>
      </c>
      <c r="AH172" s="6">
        <f t="shared" si="196"/>
        <v>9.375</v>
      </c>
      <c r="AI172" s="6">
        <f t="shared" si="197"/>
        <v>21.65948275862069</v>
      </c>
      <c r="AJ172" s="6">
        <f t="shared" si="198"/>
        <v>8.5668103448275854</v>
      </c>
      <c r="AK172" s="6">
        <f t="shared" si="199"/>
        <v>23.545258620689655</v>
      </c>
      <c r="AL172" s="39">
        <v>17945</v>
      </c>
      <c r="AM172" s="39">
        <v>31122</v>
      </c>
      <c r="AN172" s="6">
        <f t="shared" si="207"/>
        <v>66.810344827586206</v>
      </c>
      <c r="AO172" s="1">
        <v>1856</v>
      </c>
      <c r="AP172" s="1">
        <v>283</v>
      </c>
      <c r="AQ172" s="1">
        <v>1209</v>
      </c>
      <c r="AR172" s="1">
        <v>647</v>
      </c>
      <c r="AS172" s="1">
        <v>142</v>
      </c>
      <c r="AT172" s="1">
        <v>98</v>
      </c>
      <c r="AU172" s="1">
        <v>373</v>
      </c>
      <c r="AV172" s="1">
        <v>180</v>
      </c>
      <c r="AW172" s="1">
        <v>45</v>
      </c>
      <c r="AX172" s="1">
        <v>163</v>
      </c>
      <c r="AY172" s="1">
        <v>104</v>
      </c>
      <c r="AZ172" s="1">
        <v>60</v>
      </c>
      <c r="BA172" s="1">
        <v>17</v>
      </c>
      <c r="BB172" s="1">
        <v>174</v>
      </c>
      <c r="BC172" s="1">
        <v>26</v>
      </c>
      <c r="BD172" s="1">
        <v>0</v>
      </c>
      <c r="BE172" s="1">
        <v>380</v>
      </c>
      <c r="BF172" s="1">
        <v>16</v>
      </c>
      <c r="BG172" s="1">
        <v>0</v>
      </c>
      <c r="BH172" s="6">
        <f t="shared" si="208"/>
        <v>29.795258620689658</v>
      </c>
      <c r="BI172" s="1">
        <v>10.6</v>
      </c>
      <c r="BJ172" s="1">
        <v>8.3000000000000007</v>
      </c>
      <c r="BK172" s="1">
        <v>4.8</v>
      </c>
      <c r="BL172" s="1">
        <v>3.6</v>
      </c>
      <c r="BM172" s="1">
        <v>6.2</v>
      </c>
      <c r="BN172" s="1">
        <v>11.2</v>
      </c>
      <c r="BO172" s="1">
        <v>6.3</v>
      </c>
      <c r="BP172" s="1">
        <v>3.8</v>
      </c>
      <c r="BQ172" s="1">
        <v>3.1</v>
      </c>
      <c r="BR172" s="1">
        <v>4.8</v>
      </c>
      <c r="BS172" s="1">
        <v>2.7</v>
      </c>
      <c r="BT172" s="1">
        <v>6.1</v>
      </c>
      <c r="BU172" s="1">
        <v>5.7</v>
      </c>
      <c r="BV172" s="1">
        <v>4.3</v>
      </c>
      <c r="BW172" s="1">
        <v>4.5999999999999996</v>
      </c>
      <c r="BX172" s="1">
        <v>4.8</v>
      </c>
      <c r="BY172" s="1">
        <v>4.0999999999999996</v>
      </c>
      <c r="BZ172" s="1">
        <v>4.9000000000000004</v>
      </c>
      <c r="CA172" s="1">
        <f t="shared" si="209"/>
        <v>23.7</v>
      </c>
      <c r="CB172" s="1">
        <f t="shared" si="210"/>
        <v>53.500000000000007</v>
      </c>
      <c r="CC172" s="1">
        <f t="shared" si="211"/>
        <v>22.699999999999996</v>
      </c>
    </row>
    <row r="173" spans="1:81" s="19" customFormat="1" x14ac:dyDescent="0.25">
      <c r="A173" s="18" t="s">
        <v>56</v>
      </c>
      <c r="B173" s="44" t="s">
        <v>2118</v>
      </c>
      <c r="I173" s="18">
        <v>54053</v>
      </c>
      <c r="J173" s="18" t="s">
        <v>55</v>
      </c>
      <c r="K173" s="35">
        <f>SUM(K166:K172)</f>
        <v>444.884650650948</v>
      </c>
      <c r="L173" s="18">
        <v>27000</v>
      </c>
      <c r="M173" s="23">
        <f t="shared" si="136"/>
        <v>60.689888852074439</v>
      </c>
      <c r="N173" s="18">
        <v>11079</v>
      </c>
      <c r="O173" s="23">
        <v>2.38</v>
      </c>
      <c r="P173" s="18">
        <v>26327</v>
      </c>
      <c r="Q173" s="18">
        <v>1131</v>
      </c>
      <c r="R173" s="18">
        <v>737</v>
      </c>
      <c r="S173" s="18">
        <v>879</v>
      </c>
      <c r="T173" s="18">
        <v>901</v>
      </c>
      <c r="U173" s="18">
        <v>672</v>
      </c>
      <c r="V173" s="18">
        <v>590</v>
      </c>
      <c r="W173" s="18">
        <v>749</v>
      </c>
      <c r="X173" s="18">
        <v>459</v>
      </c>
      <c r="Y173" s="18">
        <v>497</v>
      </c>
      <c r="Z173" s="18">
        <v>1066</v>
      </c>
      <c r="AA173" s="18">
        <v>966</v>
      </c>
      <c r="AB173" s="18">
        <v>1052</v>
      </c>
      <c r="AC173" s="18">
        <v>643</v>
      </c>
      <c r="AD173" s="18">
        <v>355</v>
      </c>
      <c r="AE173" s="18">
        <v>327</v>
      </c>
      <c r="AF173" s="18">
        <v>55</v>
      </c>
      <c r="AG173" s="20">
        <f t="shared" ref="AG173" si="212">(Q173+R173+S173)/N173*100</f>
        <v>24.794656557451034</v>
      </c>
      <c r="AH173" s="20">
        <f t="shared" ref="AH173" si="213">(T173+U173)/N173*100</f>
        <v>14.198032313385683</v>
      </c>
      <c r="AI173" s="20">
        <f t="shared" ref="AI173" si="214">(V173+W173+X173+Y173)/N173*100</f>
        <v>20.714865962632008</v>
      </c>
      <c r="AJ173" s="20">
        <f t="shared" ref="AJ173" si="215">Z173/N173*100</f>
        <v>9.6218070222944299</v>
      </c>
      <c r="AK173" s="20">
        <f t="shared" ref="AK173" si="216">(AA173+AB173+AC173+AD173+AE173+AF173)/N173*100</f>
        <v>30.670638144236843</v>
      </c>
      <c r="AL173" s="38">
        <v>21094</v>
      </c>
      <c r="AM173" s="38">
        <v>38977</v>
      </c>
      <c r="AN173" s="20">
        <f t="shared" si="200"/>
        <v>55.221590396245148</v>
      </c>
      <c r="AO173" s="18">
        <v>11079</v>
      </c>
      <c r="AP173" s="18">
        <v>1972</v>
      </c>
      <c r="AQ173" s="18">
        <v>8586</v>
      </c>
      <c r="AR173" s="18">
        <v>2493</v>
      </c>
      <c r="AS173" s="18">
        <v>556</v>
      </c>
      <c r="AT173" s="18">
        <v>408</v>
      </c>
      <c r="AU173" s="18">
        <v>1344</v>
      </c>
      <c r="AV173" s="18">
        <v>894</v>
      </c>
      <c r="AW173" s="18">
        <v>505</v>
      </c>
      <c r="AX173" s="18">
        <v>593</v>
      </c>
      <c r="AY173" s="18">
        <v>1136</v>
      </c>
      <c r="AZ173" s="18">
        <v>285</v>
      </c>
      <c r="BA173" s="18">
        <v>100</v>
      </c>
      <c r="BB173" s="18">
        <v>1717</v>
      </c>
      <c r="BC173" s="18">
        <v>223</v>
      </c>
      <c r="BD173" s="18">
        <v>3</v>
      </c>
      <c r="BE173" s="18">
        <v>2204</v>
      </c>
      <c r="BF173" s="18">
        <v>122</v>
      </c>
      <c r="BG173" s="18">
        <v>8</v>
      </c>
      <c r="BH173" s="20">
        <f t="shared" si="201"/>
        <v>18.485422872100372</v>
      </c>
      <c r="BI173" s="18">
        <v>5.4</v>
      </c>
      <c r="BJ173" s="18">
        <v>6.5</v>
      </c>
      <c r="BK173" s="18">
        <v>5.3</v>
      </c>
      <c r="BL173" s="18">
        <v>5.6</v>
      </c>
      <c r="BM173" s="18">
        <v>5.2</v>
      </c>
      <c r="BN173" s="18">
        <v>5.5</v>
      </c>
      <c r="BO173" s="18">
        <v>5.5</v>
      </c>
      <c r="BP173" s="18">
        <v>6.6</v>
      </c>
      <c r="BQ173" s="18">
        <v>5.9</v>
      </c>
      <c r="BR173" s="18">
        <v>6.1</v>
      </c>
      <c r="BS173" s="18">
        <v>7.2</v>
      </c>
      <c r="BT173" s="18">
        <v>8.9</v>
      </c>
      <c r="BU173" s="18">
        <v>7.1</v>
      </c>
      <c r="BV173" s="18">
        <v>6</v>
      </c>
      <c r="BW173" s="18">
        <v>5.3</v>
      </c>
      <c r="BX173" s="18">
        <v>3.6</v>
      </c>
      <c r="BY173" s="18">
        <v>2.6</v>
      </c>
      <c r="BZ173" s="18">
        <v>2</v>
      </c>
      <c r="CA173" s="18">
        <f t="shared" ref="CA173:CA174" si="217">BI173+BJ173+BK173</f>
        <v>17.2</v>
      </c>
      <c r="CB173" s="18">
        <f t="shared" ref="CB173:CB174" si="218">BL173+BM173+BN173+BO173+BP173+BQ173+BR173+BS173+BT173+BU173</f>
        <v>63.6</v>
      </c>
      <c r="CC173" s="18">
        <f t="shared" ref="CC173:CC174" si="219">BV173+BW173+BX173+BY173+BZ173</f>
        <v>19.5</v>
      </c>
    </row>
    <row r="174" spans="1:81" s="26" customFormat="1" x14ac:dyDescent="0.25">
      <c r="A174" s="25" t="s">
        <v>1937</v>
      </c>
      <c r="B174" s="26" t="s">
        <v>1938</v>
      </c>
      <c r="C174" s="27" t="s">
        <v>1939</v>
      </c>
      <c r="D174" s="26" t="s">
        <v>564</v>
      </c>
      <c r="E174" s="28" t="s">
        <v>565</v>
      </c>
      <c r="F174" s="28" t="s">
        <v>542</v>
      </c>
      <c r="G174" s="28" t="s">
        <v>1940</v>
      </c>
      <c r="H174" s="28" t="s">
        <v>1941</v>
      </c>
      <c r="I174" s="27" t="s">
        <v>2111</v>
      </c>
      <c r="J174" s="27" t="s">
        <v>2111</v>
      </c>
      <c r="K174" s="34">
        <v>521.62503614389504</v>
      </c>
      <c r="L174" s="27">
        <f>L185-L184-L183-L182-L181-L180-L179-L178-L177-L176-L175</f>
        <v>13635</v>
      </c>
      <c r="M174" s="29">
        <f t="shared" si="136"/>
        <v>26.139466197398278</v>
      </c>
      <c r="N174" s="27">
        <f t="shared" ref="N174:AF174" si="220">N185-N184-N183-N182-N181-N180-N179-N178-N177-N176-N175</f>
        <v>5728</v>
      </c>
      <c r="O174" s="29">
        <f>P174/N174</f>
        <v>2.3744762569832401</v>
      </c>
      <c r="P174" s="27">
        <f t="shared" si="220"/>
        <v>13601</v>
      </c>
      <c r="Q174" s="27">
        <f t="shared" si="220"/>
        <v>911</v>
      </c>
      <c r="R174" s="27">
        <f t="shared" si="220"/>
        <v>570</v>
      </c>
      <c r="S174" s="27">
        <f t="shared" si="220"/>
        <v>808</v>
      </c>
      <c r="T174" s="27">
        <f t="shared" si="220"/>
        <v>554</v>
      </c>
      <c r="U174" s="27">
        <f t="shared" si="220"/>
        <v>493</v>
      </c>
      <c r="V174" s="27">
        <f t="shared" si="220"/>
        <v>425</v>
      </c>
      <c r="W174" s="27">
        <f t="shared" si="220"/>
        <v>329</v>
      </c>
      <c r="X174" s="27">
        <f t="shared" si="220"/>
        <v>272</v>
      </c>
      <c r="Y174" s="27">
        <f t="shared" si="220"/>
        <v>165</v>
      </c>
      <c r="Z174" s="27">
        <f t="shared" si="220"/>
        <v>348</v>
      </c>
      <c r="AA174" s="27">
        <f t="shared" si="220"/>
        <v>222</v>
      </c>
      <c r="AB174" s="27">
        <f t="shared" si="220"/>
        <v>361</v>
      </c>
      <c r="AC174" s="27">
        <f t="shared" si="220"/>
        <v>150</v>
      </c>
      <c r="AD174" s="27">
        <f t="shared" si="220"/>
        <v>18</v>
      </c>
      <c r="AE174" s="27">
        <f t="shared" si="220"/>
        <v>61</v>
      </c>
      <c r="AF174" s="27">
        <f t="shared" si="220"/>
        <v>41</v>
      </c>
      <c r="AG174" s="30">
        <f t="shared" ref="AG174" si="221">(Q174+R174+S174)/N174*100</f>
        <v>39.96159217877095</v>
      </c>
      <c r="AH174" s="30">
        <f t="shared" ref="AH174" si="222">(T174+U174)/N174*100</f>
        <v>18.278631284916202</v>
      </c>
      <c r="AI174" s="30">
        <f t="shared" ref="AI174" si="223">(V174+W174+X174+Y174)/N174*100</f>
        <v>20.792597765363126</v>
      </c>
      <c r="AJ174" s="30">
        <f t="shared" ref="AJ174" si="224">Z174/N174*100</f>
        <v>6.0754189944134076</v>
      </c>
      <c r="AK174" s="30">
        <f t="shared" ref="AK174" si="225">(AA174+AB174+AC174+AD174+AE174+AF174)/N174*100</f>
        <v>14.891759776536311</v>
      </c>
      <c r="AL174" s="40">
        <v>13985</v>
      </c>
      <c r="AM174" s="40">
        <v>25595</v>
      </c>
      <c r="AN174" s="30">
        <f t="shared" si="200"/>
        <v>76.152234636871512</v>
      </c>
      <c r="AO174" s="27">
        <f>AO185-AO184-AO183-AO182-AO181-AO180-AO179-AO178-AO177-AO176-AO175</f>
        <v>5728</v>
      </c>
      <c r="AP174" s="27">
        <f t="shared" ref="AP174:BG174" si="226">AP185-AP184-AP183-AP182-AP181-AP180-AP179-AP178-AP177-AP176-AP175</f>
        <v>2342</v>
      </c>
      <c r="AQ174" s="27">
        <f t="shared" si="226"/>
        <v>4599</v>
      </c>
      <c r="AR174" s="27">
        <f t="shared" si="226"/>
        <v>1129</v>
      </c>
      <c r="AS174" s="27">
        <f t="shared" si="226"/>
        <v>654</v>
      </c>
      <c r="AT174" s="27">
        <f t="shared" si="226"/>
        <v>353</v>
      </c>
      <c r="AU174" s="27">
        <f t="shared" si="226"/>
        <v>836</v>
      </c>
      <c r="AV174" s="27">
        <f t="shared" si="226"/>
        <v>1041</v>
      </c>
      <c r="AW174" s="27">
        <f t="shared" si="226"/>
        <v>150</v>
      </c>
      <c r="AX174" s="27">
        <f t="shared" si="226"/>
        <v>170</v>
      </c>
      <c r="AY174" s="27">
        <f t="shared" si="226"/>
        <v>658</v>
      </c>
      <c r="AZ174" s="27">
        <f t="shared" si="226"/>
        <v>65</v>
      </c>
      <c r="BA174" s="27">
        <f t="shared" si="226"/>
        <v>1</v>
      </c>
      <c r="BB174" s="27">
        <f t="shared" si="226"/>
        <v>548</v>
      </c>
      <c r="BC174" s="27">
        <f t="shared" si="226"/>
        <v>0</v>
      </c>
      <c r="BD174" s="27">
        <f t="shared" si="226"/>
        <v>0</v>
      </c>
      <c r="BE174" s="27">
        <f t="shared" si="226"/>
        <v>601</v>
      </c>
      <c r="BF174" s="27">
        <f t="shared" si="226"/>
        <v>0</v>
      </c>
      <c r="BG174" s="27">
        <f t="shared" si="226"/>
        <v>0</v>
      </c>
      <c r="BH174" s="30">
        <f t="shared" si="201"/>
        <v>17.580307262569832</v>
      </c>
      <c r="BI174" s="27">
        <v>5.9</v>
      </c>
      <c r="BJ174" s="27">
        <v>5.9</v>
      </c>
      <c r="BK174" s="27">
        <v>5.3</v>
      </c>
      <c r="BL174" s="27">
        <v>4.7</v>
      </c>
      <c r="BM174" s="27">
        <v>4.9000000000000004</v>
      </c>
      <c r="BN174" s="27">
        <v>6</v>
      </c>
      <c r="BO174" s="27">
        <v>5.9</v>
      </c>
      <c r="BP174" s="27">
        <v>6.1</v>
      </c>
      <c r="BQ174" s="27">
        <v>6.7</v>
      </c>
      <c r="BR174" s="27">
        <v>6.6</v>
      </c>
      <c r="BS174" s="27">
        <v>6.7</v>
      </c>
      <c r="BT174" s="27">
        <v>8.6</v>
      </c>
      <c r="BU174" s="27">
        <v>7.7</v>
      </c>
      <c r="BV174" s="27">
        <v>6.5</v>
      </c>
      <c r="BW174" s="27">
        <v>4.5999999999999996</v>
      </c>
      <c r="BX174" s="27">
        <v>3.4</v>
      </c>
      <c r="BY174" s="27">
        <v>2.8</v>
      </c>
      <c r="BZ174" s="27">
        <v>1.8</v>
      </c>
      <c r="CA174" s="27">
        <f t="shared" si="217"/>
        <v>17.100000000000001</v>
      </c>
      <c r="CB174" s="27">
        <f t="shared" si="218"/>
        <v>63.900000000000013</v>
      </c>
      <c r="CC174" s="27">
        <f t="shared" si="219"/>
        <v>19.100000000000001</v>
      </c>
    </row>
    <row r="175" spans="1:81" x14ac:dyDescent="0.25">
      <c r="A175" s="8" t="s">
        <v>561</v>
      </c>
      <c r="B175" t="s">
        <v>562</v>
      </c>
      <c r="C175" s="1" t="s">
        <v>563</v>
      </c>
      <c r="D175" t="s">
        <v>564</v>
      </c>
      <c r="E175" s="9" t="s">
        <v>565</v>
      </c>
      <c r="F175" s="9" t="s">
        <v>542</v>
      </c>
      <c r="G175" s="9" t="s">
        <v>566</v>
      </c>
      <c r="H175" s="9" t="s">
        <v>567</v>
      </c>
      <c r="I175" s="1">
        <v>5401780</v>
      </c>
      <c r="J175" s="1" t="s">
        <v>116</v>
      </c>
      <c r="K175" s="33">
        <v>0.57491435376467293</v>
      </c>
      <c r="L175" s="1">
        <v>97</v>
      </c>
      <c r="M175" s="42">
        <f t="shared" si="136"/>
        <v>168.72078313025486</v>
      </c>
      <c r="N175" s="1">
        <v>49</v>
      </c>
      <c r="O175" s="22">
        <v>1.98</v>
      </c>
      <c r="P175" s="1">
        <v>97</v>
      </c>
      <c r="Q175" s="1">
        <v>13</v>
      </c>
      <c r="R175" s="1">
        <v>2</v>
      </c>
      <c r="S175" s="1">
        <v>7</v>
      </c>
      <c r="T175" s="1">
        <v>15</v>
      </c>
      <c r="U175" s="1">
        <v>0</v>
      </c>
      <c r="V175" s="1">
        <v>0</v>
      </c>
      <c r="W175" s="1">
        <v>0</v>
      </c>
      <c r="X175" s="1">
        <v>0</v>
      </c>
      <c r="Y175" s="1">
        <v>5</v>
      </c>
      <c r="Z175" s="1">
        <v>1</v>
      </c>
      <c r="AA175" s="1">
        <v>2</v>
      </c>
      <c r="AB175" s="1">
        <v>2</v>
      </c>
      <c r="AC175" s="1">
        <v>0</v>
      </c>
      <c r="AD175" s="1">
        <v>1</v>
      </c>
      <c r="AE175" s="1">
        <v>1</v>
      </c>
      <c r="AF175" s="1">
        <v>0</v>
      </c>
      <c r="AG175" s="6">
        <f t="shared" ref="AG175:AG184" si="227">(Q175+R175+S175)/N175*100</f>
        <v>44.897959183673471</v>
      </c>
      <c r="AH175" s="6">
        <f t="shared" ref="AH175:AH184" si="228">(T175+U175)/N175*100</f>
        <v>30.612244897959183</v>
      </c>
      <c r="AI175" s="6">
        <f t="shared" ref="AI175:AI184" si="229">(V175+W175+X175+Y175)/N175*100</f>
        <v>10.204081632653061</v>
      </c>
      <c r="AJ175" s="6">
        <f t="shared" ref="AJ175:AJ184" si="230">Z175/N175*100</f>
        <v>2.0408163265306123</v>
      </c>
      <c r="AK175" s="6">
        <f t="shared" ref="AK175:AK184" si="231">(AA175+AB175+AC175+AD175+AE175+AF175)/N175*100</f>
        <v>12.244897959183673</v>
      </c>
      <c r="AL175" s="39">
        <v>15634</v>
      </c>
      <c r="AM175" s="39">
        <v>20893</v>
      </c>
      <c r="AN175" s="6">
        <f t="shared" ref="AN175:AN184" si="232">(Q175+R175+S175+T175+U175+V175+W175+X175)/N175*100</f>
        <v>75.510204081632651</v>
      </c>
      <c r="AO175" s="1">
        <v>49</v>
      </c>
      <c r="AP175" s="1">
        <v>47</v>
      </c>
      <c r="AQ175" s="1">
        <v>39</v>
      </c>
      <c r="AR175" s="1">
        <v>10</v>
      </c>
      <c r="AS175" s="1">
        <v>7</v>
      </c>
      <c r="AT175" s="1">
        <v>0</v>
      </c>
      <c r="AU175" s="1">
        <v>11</v>
      </c>
      <c r="AV175" s="1">
        <v>12</v>
      </c>
      <c r="AW175" s="1">
        <v>3</v>
      </c>
      <c r="AX175" s="1">
        <v>0</v>
      </c>
      <c r="AY175" s="1">
        <v>5</v>
      </c>
      <c r="AZ175" s="1">
        <v>0</v>
      </c>
      <c r="BA175" s="1">
        <v>0</v>
      </c>
      <c r="BB175" s="1">
        <v>3</v>
      </c>
      <c r="BC175" s="1">
        <v>0</v>
      </c>
      <c r="BD175" s="1">
        <v>0</v>
      </c>
      <c r="BE175" s="1">
        <v>4</v>
      </c>
      <c r="BF175" s="1">
        <v>0</v>
      </c>
      <c r="BG175" s="1">
        <v>0</v>
      </c>
      <c r="BH175" s="6">
        <f t="shared" ref="BH175:BH184" si="233">(AU175+AX175+BA175+BD175+BG175)/N175*100</f>
        <v>22.448979591836736</v>
      </c>
      <c r="BI175" s="1">
        <v>6.2</v>
      </c>
      <c r="BJ175" s="1">
        <v>1</v>
      </c>
      <c r="BK175" s="1">
        <v>5.2</v>
      </c>
      <c r="BL175" s="1">
        <v>7.2</v>
      </c>
      <c r="BM175" s="1">
        <v>1</v>
      </c>
      <c r="BN175" s="1">
        <v>3.1</v>
      </c>
      <c r="BO175" s="1">
        <v>2.1</v>
      </c>
      <c r="BP175" s="1">
        <v>7.2</v>
      </c>
      <c r="BQ175" s="1">
        <v>4.0999999999999996</v>
      </c>
      <c r="BR175" s="1">
        <v>17.5</v>
      </c>
      <c r="BS175" s="1">
        <v>3.1</v>
      </c>
      <c r="BT175" s="1">
        <v>7.2</v>
      </c>
      <c r="BU175" s="1">
        <v>8.1999999999999993</v>
      </c>
      <c r="BV175" s="1">
        <v>9.3000000000000007</v>
      </c>
      <c r="BW175" s="1">
        <v>13.4</v>
      </c>
      <c r="BX175" s="1">
        <v>0</v>
      </c>
      <c r="BY175" s="1">
        <v>4.0999999999999996</v>
      </c>
      <c r="BZ175" s="1">
        <v>0</v>
      </c>
      <c r="CA175" s="1">
        <f t="shared" ref="CA175:CA184" si="234">BI175+BJ175+BK175</f>
        <v>12.4</v>
      </c>
      <c r="CB175" s="1">
        <f t="shared" ref="CB175:CB184" si="235">BL175+BM175+BN175+BO175+BP175+BQ175+BR175+BS175+BT175+BU175</f>
        <v>60.7</v>
      </c>
      <c r="CC175" s="1">
        <f t="shared" ref="CC175:CC184" si="236">BV175+BW175+BX175+BY175+BZ175</f>
        <v>26.800000000000004</v>
      </c>
    </row>
    <row r="176" spans="1:81" x14ac:dyDescent="0.25">
      <c r="A176" s="8" t="s">
        <v>711</v>
      </c>
      <c r="B176" t="s">
        <v>712</v>
      </c>
      <c r="C176" s="1" t="s">
        <v>713</v>
      </c>
      <c r="D176" t="s">
        <v>564</v>
      </c>
      <c r="E176" s="9" t="s">
        <v>565</v>
      </c>
      <c r="F176" s="9" t="s">
        <v>542</v>
      </c>
      <c r="G176" s="9" t="s">
        <v>714</v>
      </c>
      <c r="H176" s="9" t="s">
        <v>715</v>
      </c>
      <c r="I176" s="1">
        <v>5409700</v>
      </c>
      <c r="J176" s="1" t="s">
        <v>138</v>
      </c>
      <c r="K176" s="33">
        <v>0.79925865636324644</v>
      </c>
      <c r="L176" s="1">
        <v>271</v>
      </c>
      <c r="M176" s="42">
        <f t="shared" si="136"/>
        <v>339.06420386248044</v>
      </c>
      <c r="N176" s="1">
        <v>98</v>
      </c>
      <c r="O176" s="22">
        <v>2.77</v>
      </c>
      <c r="P176" s="1">
        <v>271</v>
      </c>
      <c r="Q176" s="1">
        <v>15</v>
      </c>
      <c r="R176" s="1">
        <v>16</v>
      </c>
      <c r="S176" s="1">
        <v>7</v>
      </c>
      <c r="T176" s="1">
        <v>12</v>
      </c>
      <c r="U176" s="1">
        <v>6</v>
      </c>
      <c r="V176" s="1">
        <v>14</v>
      </c>
      <c r="W176" s="1">
        <v>8</v>
      </c>
      <c r="X176" s="1">
        <v>0</v>
      </c>
      <c r="Y176" s="1">
        <v>0</v>
      </c>
      <c r="Z176" s="1">
        <v>1</v>
      </c>
      <c r="AA176" s="1">
        <v>4</v>
      </c>
      <c r="AB176" s="1">
        <v>10</v>
      </c>
      <c r="AC176" s="1">
        <v>5</v>
      </c>
      <c r="AD176" s="1">
        <v>0</v>
      </c>
      <c r="AE176" s="1">
        <v>0</v>
      </c>
      <c r="AF176" s="1">
        <v>0</v>
      </c>
      <c r="AG176" s="6">
        <f t="shared" si="227"/>
        <v>38.775510204081634</v>
      </c>
      <c r="AH176" s="6">
        <f t="shared" si="228"/>
        <v>18.367346938775512</v>
      </c>
      <c r="AI176" s="6">
        <f t="shared" si="229"/>
        <v>22.448979591836736</v>
      </c>
      <c r="AJ176" s="6">
        <f t="shared" si="230"/>
        <v>1.0204081632653061</v>
      </c>
      <c r="AK176" s="6">
        <f t="shared" si="231"/>
        <v>19.387755102040817</v>
      </c>
      <c r="AL176" s="39">
        <v>11855</v>
      </c>
      <c r="AM176" s="39">
        <v>24375</v>
      </c>
      <c r="AN176" s="6">
        <f t="shared" si="232"/>
        <v>79.591836734693871</v>
      </c>
      <c r="AO176" s="1">
        <v>98</v>
      </c>
      <c r="AP176" s="1">
        <v>33</v>
      </c>
      <c r="AQ176" s="1">
        <v>73</v>
      </c>
      <c r="AR176" s="1">
        <v>25</v>
      </c>
      <c r="AS176" s="1">
        <v>2</v>
      </c>
      <c r="AT176" s="1">
        <v>7</v>
      </c>
      <c r="AU176" s="1">
        <v>21</v>
      </c>
      <c r="AV176" s="1">
        <v>18</v>
      </c>
      <c r="AW176" s="1">
        <v>14</v>
      </c>
      <c r="AX176" s="1">
        <v>0</v>
      </c>
      <c r="AY176" s="1">
        <v>0</v>
      </c>
      <c r="AZ176" s="1">
        <v>8</v>
      </c>
      <c r="BA176" s="1">
        <v>0</v>
      </c>
      <c r="BB176" s="1">
        <v>5</v>
      </c>
      <c r="BC176" s="1">
        <v>0</v>
      </c>
      <c r="BD176" s="1">
        <v>0</v>
      </c>
      <c r="BE176" s="1">
        <v>15</v>
      </c>
      <c r="BF176" s="1">
        <v>0</v>
      </c>
      <c r="BG176" s="1">
        <v>0</v>
      </c>
      <c r="BH176" s="6">
        <f t="shared" si="233"/>
        <v>21.428571428571427</v>
      </c>
      <c r="BI176" s="1">
        <v>10.7</v>
      </c>
      <c r="BJ176" s="1">
        <v>4.4000000000000004</v>
      </c>
      <c r="BK176" s="1">
        <v>3</v>
      </c>
      <c r="BL176" s="1">
        <v>10.3</v>
      </c>
      <c r="BM176" s="1">
        <v>3.3</v>
      </c>
      <c r="BN176" s="1">
        <v>11.4</v>
      </c>
      <c r="BO176" s="1">
        <v>1.5</v>
      </c>
      <c r="BP176" s="1">
        <v>2.2000000000000002</v>
      </c>
      <c r="BQ176" s="1">
        <v>6.3</v>
      </c>
      <c r="BR176" s="1">
        <v>4.0999999999999996</v>
      </c>
      <c r="BS176" s="1">
        <v>3.3</v>
      </c>
      <c r="BT176" s="1">
        <v>8.5</v>
      </c>
      <c r="BU176" s="1">
        <v>8.5</v>
      </c>
      <c r="BV176" s="1">
        <v>11.8</v>
      </c>
      <c r="BW176" s="1">
        <v>6.3</v>
      </c>
      <c r="BX176" s="1">
        <v>3.7</v>
      </c>
      <c r="BY176" s="1">
        <v>0</v>
      </c>
      <c r="BZ176" s="1">
        <v>0.7</v>
      </c>
      <c r="CA176" s="1">
        <f t="shared" si="234"/>
        <v>18.100000000000001</v>
      </c>
      <c r="CB176" s="1">
        <f t="shared" si="235"/>
        <v>59.4</v>
      </c>
      <c r="CC176" s="1">
        <f t="shared" si="236"/>
        <v>22.5</v>
      </c>
    </row>
    <row r="177" spans="1:81" x14ac:dyDescent="0.25">
      <c r="A177" s="8" t="s">
        <v>866</v>
      </c>
      <c r="B177" t="s">
        <v>867</v>
      </c>
      <c r="C177" s="1" t="s">
        <v>868</v>
      </c>
      <c r="D177" t="s">
        <v>564</v>
      </c>
      <c r="E177" s="9" t="s">
        <v>565</v>
      </c>
      <c r="F177" s="9" t="s">
        <v>542</v>
      </c>
      <c r="G177" s="9" t="s">
        <v>869</v>
      </c>
      <c r="H177" s="9" t="s">
        <v>870</v>
      </c>
      <c r="I177" s="1">
        <v>5420500</v>
      </c>
      <c r="J177" s="1" t="s">
        <v>165</v>
      </c>
      <c r="K177" s="33">
        <v>1.29333845473882</v>
      </c>
      <c r="L177" s="1">
        <v>271</v>
      </c>
      <c r="M177" s="42">
        <f t="shared" si="136"/>
        <v>209.53525274613938</v>
      </c>
      <c r="N177" s="1">
        <v>109</v>
      </c>
      <c r="O177" s="22">
        <v>2.4900000000000002</v>
      </c>
      <c r="P177" s="1">
        <v>271</v>
      </c>
      <c r="Q177" s="1">
        <v>21</v>
      </c>
      <c r="R177" s="1">
        <v>18</v>
      </c>
      <c r="S177" s="1">
        <v>17</v>
      </c>
      <c r="T177" s="1">
        <v>7</v>
      </c>
      <c r="U177" s="1">
        <v>11</v>
      </c>
      <c r="V177" s="1">
        <v>8</v>
      </c>
      <c r="W177" s="1">
        <v>2</v>
      </c>
      <c r="X177" s="1">
        <v>4</v>
      </c>
      <c r="Y177" s="1">
        <v>2</v>
      </c>
      <c r="Z177" s="1">
        <v>5</v>
      </c>
      <c r="AA177" s="1">
        <v>12</v>
      </c>
      <c r="AB177" s="1">
        <v>2</v>
      </c>
      <c r="AC177" s="1">
        <v>0</v>
      </c>
      <c r="AD177" s="1">
        <v>0</v>
      </c>
      <c r="AE177" s="1">
        <v>0</v>
      </c>
      <c r="AF177" s="1">
        <v>0</v>
      </c>
      <c r="AG177" s="6">
        <f t="shared" si="227"/>
        <v>51.37614678899083</v>
      </c>
      <c r="AH177" s="6">
        <f t="shared" si="228"/>
        <v>16.513761467889911</v>
      </c>
      <c r="AI177" s="6">
        <f t="shared" si="229"/>
        <v>14.678899082568808</v>
      </c>
      <c r="AJ177" s="6">
        <f t="shared" si="230"/>
        <v>4.5871559633027523</v>
      </c>
      <c r="AK177" s="6">
        <f t="shared" si="231"/>
        <v>12.844036697247708</v>
      </c>
      <c r="AL177" s="39">
        <v>10938</v>
      </c>
      <c r="AM177" s="39">
        <v>19732</v>
      </c>
      <c r="AN177" s="6">
        <f t="shared" si="232"/>
        <v>80.733944954128447</v>
      </c>
      <c r="AO177" s="1">
        <v>109</v>
      </c>
      <c r="AP177" s="1">
        <v>25</v>
      </c>
      <c r="AQ177" s="1">
        <v>78</v>
      </c>
      <c r="AR177" s="1">
        <v>31</v>
      </c>
      <c r="AS177" s="1">
        <v>8</v>
      </c>
      <c r="AT177" s="1">
        <v>11</v>
      </c>
      <c r="AU177" s="1">
        <v>18</v>
      </c>
      <c r="AV177" s="1">
        <v>22</v>
      </c>
      <c r="AW177" s="1">
        <v>2</v>
      </c>
      <c r="AX177" s="1">
        <v>2</v>
      </c>
      <c r="AY177" s="1">
        <v>8</v>
      </c>
      <c r="AZ177" s="1">
        <v>0</v>
      </c>
      <c r="BA177" s="1">
        <v>0</v>
      </c>
      <c r="BB177" s="1">
        <v>17</v>
      </c>
      <c r="BC177" s="1">
        <v>0</v>
      </c>
      <c r="BD177" s="1">
        <v>0</v>
      </c>
      <c r="BE177" s="1">
        <v>2</v>
      </c>
      <c r="BF177" s="1">
        <v>0</v>
      </c>
      <c r="BG177" s="1">
        <v>0</v>
      </c>
      <c r="BH177" s="6">
        <f t="shared" si="233"/>
        <v>18.348623853211009</v>
      </c>
      <c r="BI177" s="1">
        <v>8.9</v>
      </c>
      <c r="BJ177" s="1">
        <v>7</v>
      </c>
      <c r="BK177" s="1">
        <v>6.3</v>
      </c>
      <c r="BL177" s="1">
        <v>7.4</v>
      </c>
      <c r="BM177" s="1">
        <v>11.1</v>
      </c>
      <c r="BN177" s="1">
        <v>5.2</v>
      </c>
      <c r="BO177" s="1">
        <v>5.5</v>
      </c>
      <c r="BP177" s="1">
        <v>8.9</v>
      </c>
      <c r="BQ177" s="1">
        <v>4.4000000000000004</v>
      </c>
      <c r="BR177" s="1">
        <v>5.2</v>
      </c>
      <c r="BS177" s="1">
        <v>5.2</v>
      </c>
      <c r="BT177" s="1">
        <v>4.0999999999999996</v>
      </c>
      <c r="BU177" s="1">
        <v>4.4000000000000004</v>
      </c>
      <c r="BV177" s="1">
        <v>3.3</v>
      </c>
      <c r="BW177" s="1">
        <v>4.8</v>
      </c>
      <c r="BX177" s="1">
        <v>5.2</v>
      </c>
      <c r="BY177" s="1">
        <v>0.7</v>
      </c>
      <c r="BZ177" s="1">
        <v>2.6</v>
      </c>
      <c r="CA177" s="1">
        <f t="shared" si="234"/>
        <v>22.2</v>
      </c>
      <c r="CB177" s="1">
        <f t="shared" si="235"/>
        <v>61.400000000000006</v>
      </c>
      <c r="CC177" s="1">
        <f t="shared" si="236"/>
        <v>16.600000000000001</v>
      </c>
    </row>
    <row r="178" spans="1:81" x14ac:dyDescent="0.25">
      <c r="A178" s="8" t="s">
        <v>984</v>
      </c>
      <c r="B178" t="s">
        <v>985</v>
      </c>
      <c r="C178" s="1" t="s">
        <v>986</v>
      </c>
      <c r="D178" t="s">
        <v>564</v>
      </c>
      <c r="E178" s="9" t="s">
        <v>565</v>
      </c>
      <c r="F178" s="9" t="s">
        <v>542</v>
      </c>
      <c r="G178" s="9" t="s">
        <v>987</v>
      </c>
      <c r="H178" s="9" t="s">
        <v>988</v>
      </c>
      <c r="I178" s="1">
        <v>5430196</v>
      </c>
      <c r="J178" s="1" t="s">
        <v>186</v>
      </c>
      <c r="K178" s="33">
        <v>0.87236107967202492</v>
      </c>
      <c r="L178" s="1">
        <v>695</v>
      </c>
      <c r="M178" s="42">
        <f t="shared" si="136"/>
        <v>796.68845412188034</v>
      </c>
      <c r="N178" s="1">
        <v>272</v>
      </c>
      <c r="O178" s="22">
        <v>2.13</v>
      </c>
      <c r="P178" s="1">
        <v>578</v>
      </c>
      <c r="Q178" s="1">
        <v>30</v>
      </c>
      <c r="R178" s="1">
        <v>44</v>
      </c>
      <c r="S178" s="1">
        <v>10</v>
      </c>
      <c r="T178" s="1">
        <v>17</v>
      </c>
      <c r="U178" s="1">
        <v>17</v>
      </c>
      <c r="V178" s="1">
        <v>30</v>
      </c>
      <c r="W178" s="1">
        <v>26</v>
      </c>
      <c r="X178" s="1">
        <v>11</v>
      </c>
      <c r="Y178" s="1">
        <v>7</v>
      </c>
      <c r="Z178" s="1">
        <v>19</v>
      </c>
      <c r="AA178" s="1">
        <v>25</v>
      </c>
      <c r="AB178" s="1">
        <v>16</v>
      </c>
      <c r="AC178" s="1">
        <v>11</v>
      </c>
      <c r="AD178" s="1">
        <v>5</v>
      </c>
      <c r="AE178" s="1">
        <v>0</v>
      </c>
      <c r="AF178" s="1">
        <v>4</v>
      </c>
      <c r="AG178" s="6">
        <f t="shared" si="227"/>
        <v>30.882352941176471</v>
      </c>
      <c r="AH178" s="6">
        <f t="shared" si="228"/>
        <v>12.5</v>
      </c>
      <c r="AI178" s="6">
        <f t="shared" si="229"/>
        <v>27.205882352941174</v>
      </c>
      <c r="AJ178" s="6">
        <f t="shared" si="230"/>
        <v>6.9852941176470589</v>
      </c>
      <c r="AK178" s="6">
        <f t="shared" si="231"/>
        <v>22.426470588235293</v>
      </c>
      <c r="AL178" s="39">
        <v>18453</v>
      </c>
      <c r="AM178" s="39">
        <v>32857</v>
      </c>
      <c r="AN178" s="6">
        <f t="shared" si="232"/>
        <v>68.014705882352942</v>
      </c>
      <c r="AO178" s="1">
        <v>272</v>
      </c>
      <c r="AP178" s="1">
        <v>212</v>
      </c>
      <c r="AQ178" s="1">
        <v>242</v>
      </c>
      <c r="AR178" s="1">
        <v>30</v>
      </c>
      <c r="AS178" s="1">
        <v>20</v>
      </c>
      <c r="AT178" s="1">
        <v>3</v>
      </c>
      <c r="AU178" s="1">
        <v>44</v>
      </c>
      <c r="AV178" s="1">
        <v>35</v>
      </c>
      <c r="AW178" s="1">
        <v>24</v>
      </c>
      <c r="AX178" s="1">
        <v>2</v>
      </c>
      <c r="AY178" s="1">
        <v>40</v>
      </c>
      <c r="AZ178" s="1">
        <v>4</v>
      </c>
      <c r="BA178" s="1">
        <v>0</v>
      </c>
      <c r="BB178" s="1">
        <v>36</v>
      </c>
      <c r="BC178" s="1">
        <v>0</v>
      </c>
      <c r="BD178" s="1">
        <v>0</v>
      </c>
      <c r="BE178" s="1">
        <v>36</v>
      </c>
      <c r="BF178" s="1">
        <v>0</v>
      </c>
      <c r="BG178" s="1">
        <v>0</v>
      </c>
      <c r="BH178" s="6">
        <f t="shared" si="233"/>
        <v>16.911764705882355</v>
      </c>
      <c r="BI178" s="1">
        <v>5</v>
      </c>
      <c r="BJ178" s="1">
        <v>5.6</v>
      </c>
      <c r="BK178" s="1">
        <v>4.3</v>
      </c>
      <c r="BL178" s="1">
        <v>0.6</v>
      </c>
      <c r="BM178" s="1">
        <v>6.2</v>
      </c>
      <c r="BN178" s="1">
        <v>2.9</v>
      </c>
      <c r="BO178" s="1">
        <v>4.5</v>
      </c>
      <c r="BP178" s="1">
        <v>2.2000000000000002</v>
      </c>
      <c r="BQ178" s="1">
        <v>2.7</v>
      </c>
      <c r="BR178" s="1">
        <v>10.199999999999999</v>
      </c>
      <c r="BS178" s="1">
        <v>5.5</v>
      </c>
      <c r="BT178" s="1">
        <v>8.8000000000000007</v>
      </c>
      <c r="BU178" s="1">
        <v>7.5</v>
      </c>
      <c r="BV178" s="1">
        <v>6.2</v>
      </c>
      <c r="BW178" s="1">
        <v>3.5</v>
      </c>
      <c r="BX178" s="1">
        <v>4.9000000000000004</v>
      </c>
      <c r="BY178" s="1">
        <v>7.2</v>
      </c>
      <c r="BZ178" s="1">
        <v>12.4</v>
      </c>
      <c r="CA178" s="1">
        <f t="shared" si="234"/>
        <v>14.899999999999999</v>
      </c>
      <c r="CB178" s="1">
        <f t="shared" si="235"/>
        <v>51.099999999999994</v>
      </c>
      <c r="CC178" s="1">
        <f t="shared" si="236"/>
        <v>34.200000000000003</v>
      </c>
    </row>
    <row r="179" spans="1:81" x14ac:dyDescent="0.25">
      <c r="A179" s="8" t="s">
        <v>1135</v>
      </c>
      <c r="B179" t="s">
        <v>1136</v>
      </c>
      <c r="C179" s="1" t="s">
        <v>1137</v>
      </c>
      <c r="D179" t="s">
        <v>564</v>
      </c>
      <c r="E179" s="9" t="s">
        <v>565</v>
      </c>
      <c r="F179" s="9" t="s">
        <v>542</v>
      </c>
      <c r="G179" s="9" t="s">
        <v>1138</v>
      </c>
      <c r="H179" s="9" t="s">
        <v>1139</v>
      </c>
      <c r="I179" s="1">
        <v>5439652</v>
      </c>
      <c r="J179" s="1" t="s">
        <v>213</v>
      </c>
      <c r="K179" s="33">
        <v>0.83479290966239927</v>
      </c>
      <c r="L179" s="1">
        <v>307</v>
      </c>
      <c r="M179" s="42">
        <f t="shared" si="136"/>
        <v>367.75587866954288</v>
      </c>
      <c r="N179" s="1">
        <v>121</v>
      </c>
      <c r="O179" s="22">
        <v>2.54</v>
      </c>
      <c r="P179" s="1">
        <v>307</v>
      </c>
      <c r="Q179" s="1">
        <v>23</v>
      </c>
      <c r="R179" s="1">
        <v>17</v>
      </c>
      <c r="S179" s="1">
        <v>13</v>
      </c>
      <c r="T179" s="1">
        <v>14</v>
      </c>
      <c r="U179" s="1">
        <v>9</v>
      </c>
      <c r="V179" s="1">
        <v>16</v>
      </c>
      <c r="W179" s="1">
        <v>11</v>
      </c>
      <c r="X179" s="1">
        <v>3</v>
      </c>
      <c r="Y179" s="1">
        <v>6</v>
      </c>
      <c r="Z179" s="1">
        <v>5</v>
      </c>
      <c r="AA179" s="1">
        <v>2</v>
      </c>
      <c r="AB179" s="1">
        <v>2</v>
      </c>
      <c r="AC179" s="1">
        <v>0</v>
      </c>
      <c r="AD179" s="1">
        <v>0</v>
      </c>
      <c r="AE179" s="1">
        <v>0</v>
      </c>
      <c r="AF179" s="1">
        <v>0</v>
      </c>
      <c r="AG179" s="6">
        <f t="shared" si="227"/>
        <v>43.801652892561982</v>
      </c>
      <c r="AH179" s="6">
        <f t="shared" si="228"/>
        <v>19.008264462809919</v>
      </c>
      <c r="AI179" s="6">
        <f t="shared" si="229"/>
        <v>29.75206611570248</v>
      </c>
      <c r="AJ179" s="6">
        <f t="shared" si="230"/>
        <v>4.1322314049586781</v>
      </c>
      <c r="AK179" s="6">
        <f t="shared" si="231"/>
        <v>3.3057851239669422</v>
      </c>
      <c r="AL179" s="39">
        <v>9823</v>
      </c>
      <c r="AM179" s="39">
        <v>22679</v>
      </c>
      <c r="AN179" s="6">
        <f t="shared" si="232"/>
        <v>87.603305785123965</v>
      </c>
      <c r="AO179" s="1">
        <v>121</v>
      </c>
      <c r="AP179" s="1">
        <v>57</v>
      </c>
      <c r="AQ179" s="1">
        <v>96</v>
      </c>
      <c r="AR179" s="1">
        <v>25</v>
      </c>
      <c r="AS179" s="1">
        <v>9</v>
      </c>
      <c r="AT179" s="1">
        <v>2</v>
      </c>
      <c r="AU179" s="1">
        <v>35</v>
      </c>
      <c r="AV179" s="1">
        <v>26</v>
      </c>
      <c r="AW179" s="1">
        <v>3</v>
      </c>
      <c r="AX179" s="1">
        <v>7</v>
      </c>
      <c r="AY179" s="1">
        <v>18</v>
      </c>
      <c r="AZ179" s="1">
        <v>0</v>
      </c>
      <c r="BA179" s="1">
        <v>0</v>
      </c>
      <c r="BB179" s="1">
        <v>7</v>
      </c>
      <c r="BC179" s="1">
        <v>0</v>
      </c>
      <c r="BD179" s="1">
        <v>0</v>
      </c>
      <c r="BE179" s="1">
        <v>0</v>
      </c>
      <c r="BF179" s="1">
        <v>2</v>
      </c>
      <c r="BG179" s="1">
        <v>0</v>
      </c>
      <c r="BH179" s="6">
        <f t="shared" si="233"/>
        <v>34.710743801652896</v>
      </c>
      <c r="BI179" s="1">
        <v>9.8000000000000007</v>
      </c>
      <c r="BJ179" s="1">
        <v>3.6</v>
      </c>
      <c r="BK179" s="1">
        <v>8.8000000000000007</v>
      </c>
      <c r="BL179" s="1">
        <v>5.9</v>
      </c>
      <c r="BM179" s="1">
        <v>7.8</v>
      </c>
      <c r="BN179" s="1">
        <v>2.9</v>
      </c>
      <c r="BO179" s="1">
        <v>2</v>
      </c>
      <c r="BP179" s="1">
        <v>4.2</v>
      </c>
      <c r="BQ179" s="1">
        <v>7.5</v>
      </c>
      <c r="BR179" s="1">
        <v>11.4</v>
      </c>
      <c r="BS179" s="1">
        <v>2.2999999999999998</v>
      </c>
      <c r="BT179" s="1">
        <v>11.1</v>
      </c>
      <c r="BU179" s="1">
        <v>2.2999999999999998</v>
      </c>
      <c r="BV179" s="1">
        <v>7.5</v>
      </c>
      <c r="BW179" s="1">
        <v>4.9000000000000004</v>
      </c>
      <c r="BX179" s="1">
        <v>3.3</v>
      </c>
      <c r="BY179" s="1">
        <v>4.2</v>
      </c>
      <c r="BZ179" s="1">
        <v>0.7</v>
      </c>
      <c r="CA179" s="1">
        <f t="shared" si="234"/>
        <v>22.200000000000003</v>
      </c>
      <c r="CB179" s="1">
        <f t="shared" si="235"/>
        <v>57.399999999999991</v>
      </c>
      <c r="CC179" s="1">
        <f t="shared" si="236"/>
        <v>20.599999999999998</v>
      </c>
    </row>
    <row r="180" spans="1:81" x14ac:dyDescent="0.25">
      <c r="A180" s="8" t="s">
        <v>1167</v>
      </c>
      <c r="B180" t="s">
        <v>1168</v>
      </c>
      <c r="C180" s="1" t="s">
        <v>1169</v>
      </c>
      <c r="D180" t="s">
        <v>564</v>
      </c>
      <c r="E180" s="9" t="s">
        <v>565</v>
      </c>
      <c r="F180" s="9" t="s">
        <v>542</v>
      </c>
      <c r="G180" s="9" t="s">
        <v>1170</v>
      </c>
      <c r="H180" s="9" t="s">
        <v>1171</v>
      </c>
      <c r="I180" s="1">
        <v>5443516</v>
      </c>
      <c r="J180" s="1" t="s">
        <v>219</v>
      </c>
      <c r="K180" s="33">
        <v>0.32346025299005543</v>
      </c>
      <c r="L180" s="1">
        <v>119</v>
      </c>
      <c r="M180" s="42">
        <f t="shared" si="136"/>
        <v>367.89682472565983</v>
      </c>
      <c r="N180" s="1">
        <v>47</v>
      </c>
      <c r="O180" s="22">
        <v>2.5299999999999998</v>
      </c>
      <c r="P180" s="1">
        <v>119</v>
      </c>
      <c r="Q180" s="1">
        <v>8</v>
      </c>
      <c r="R180" s="1">
        <v>3</v>
      </c>
      <c r="S180" s="1">
        <v>5</v>
      </c>
      <c r="T180" s="1">
        <v>3</v>
      </c>
      <c r="U180" s="1">
        <v>0</v>
      </c>
      <c r="V180" s="1">
        <v>3</v>
      </c>
      <c r="W180" s="1">
        <v>2</v>
      </c>
      <c r="X180" s="1">
        <v>7</v>
      </c>
      <c r="Y180" s="1">
        <v>3</v>
      </c>
      <c r="Z180" s="1">
        <v>6</v>
      </c>
      <c r="AA180" s="1">
        <v>6</v>
      </c>
      <c r="AB180" s="1">
        <v>1</v>
      </c>
      <c r="AC180" s="1">
        <v>0</v>
      </c>
      <c r="AD180" s="1">
        <v>0</v>
      </c>
      <c r="AE180" s="1">
        <v>0</v>
      </c>
      <c r="AF180" s="1">
        <v>0</v>
      </c>
      <c r="AG180" s="6">
        <f t="shared" si="227"/>
        <v>34.042553191489361</v>
      </c>
      <c r="AH180" s="6">
        <f t="shared" si="228"/>
        <v>6.3829787234042552</v>
      </c>
      <c r="AI180" s="6">
        <f t="shared" si="229"/>
        <v>31.914893617021278</v>
      </c>
      <c r="AJ180" s="6">
        <f t="shared" si="230"/>
        <v>12.76595744680851</v>
      </c>
      <c r="AK180" s="6">
        <f t="shared" si="231"/>
        <v>14.893617021276595</v>
      </c>
      <c r="AL180" s="39">
        <v>14541</v>
      </c>
      <c r="AM180" s="39">
        <v>39375</v>
      </c>
      <c r="AN180" s="6">
        <f t="shared" si="232"/>
        <v>65.957446808510639</v>
      </c>
      <c r="AO180" s="1">
        <v>47</v>
      </c>
      <c r="AP180" s="1">
        <v>117</v>
      </c>
      <c r="AQ180" s="1">
        <v>33</v>
      </c>
      <c r="AR180" s="1">
        <v>14</v>
      </c>
      <c r="AS180" s="1">
        <v>5</v>
      </c>
      <c r="AT180" s="1">
        <v>2</v>
      </c>
      <c r="AU180" s="1">
        <v>2</v>
      </c>
      <c r="AV180" s="1">
        <v>0</v>
      </c>
      <c r="AW180" s="1">
        <v>1</v>
      </c>
      <c r="AX180" s="1">
        <v>5</v>
      </c>
      <c r="AY180" s="1">
        <v>10</v>
      </c>
      <c r="AZ180" s="1">
        <v>2</v>
      </c>
      <c r="BA180" s="1">
        <v>0</v>
      </c>
      <c r="BB180" s="1">
        <v>12</v>
      </c>
      <c r="BC180" s="1">
        <v>0</v>
      </c>
      <c r="BD180" s="1">
        <v>0</v>
      </c>
      <c r="BE180" s="1">
        <v>1</v>
      </c>
      <c r="BF180" s="1">
        <v>0</v>
      </c>
      <c r="BG180" s="1">
        <v>0</v>
      </c>
      <c r="BH180" s="6">
        <f t="shared" si="233"/>
        <v>14.893617021276595</v>
      </c>
      <c r="BI180" s="1">
        <v>8.4</v>
      </c>
      <c r="BJ180" s="1">
        <v>8.4</v>
      </c>
      <c r="BK180" s="1">
        <v>13.4</v>
      </c>
      <c r="BL180" s="1">
        <v>2.5</v>
      </c>
      <c r="BM180" s="1">
        <v>5.9</v>
      </c>
      <c r="BN180" s="1">
        <v>0.8</v>
      </c>
      <c r="BO180" s="1">
        <v>1.7</v>
      </c>
      <c r="BP180" s="1">
        <v>5.9</v>
      </c>
      <c r="BQ180" s="1">
        <v>1.7</v>
      </c>
      <c r="BR180" s="1">
        <v>1.7</v>
      </c>
      <c r="BS180" s="1">
        <v>4.2</v>
      </c>
      <c r="BT180" s="1">
        <v>8.4</v>
      </c>
      <c r="BU180" s="1">
        <v>10.1</v>
      </c>
      <c r="BV180" s="1">
        <v>9.1999999999999993</v>
      </c>
      <c r="BW180" s="1">
        <v>10.1</v>
      </c>
      <c r="BX180" s="1">
        <v>4.2</v>
      </c>
      <c r="BY180" s="1">
        <v>0</v>
      </c>
      <c r="BZ180" s="1">
        <v>3.4</v>
      </c>
      <c r="CA180" s="1">
        <f t="shared" si="234"/>
        <v>30.200000000000003</v>
      </c>
      <c r="CB180" s="1">
        <f t="shared" si="235"/>
        <v>42.9</v>
      </c>
      <c r="CC180" s="1">
        <f t="shared" si="236"/>
        <v>26.899999999999995</v>
      </c>
    </row>
    <row r="181" spans="1:81" x14ac:dyDescent="0.25">
      <c r="A181" s="8" t="s">
        <v>1172</v>
      </c>
      <c r="B181" t="s">
        <v>1173</v>
      </c>
      <c r="C181" s="1" t="s">
        <v>1174</v>
      </c>
      <c r="D181" t="s">
        <v>564</v>
      </c>
      <c r="E181" s="9" t="s">
        <v>565</v>
      </c>
      <c r="F181" s="9" t="s">
        <v>542</v>
      </c>
      <c r="G181" s="9" t="s">
        <v>1175</v>
      </c>
      <c r="H181" s="9" t="s">
        <v>1176</v>
      </c>
      <c r="I181" s="1">
        <v>5443780</v>
      </c>
      <c r="J181" s="1" t="s">
        <v>220</v>
      </c>
      <c r="K181" s="33">
        <v>0.2528342549185888</v>
      </c>
      <c r="L181" s="1">
        <v>135</v>
      </c>
      <c r="M181" s="42">
        <f t="shared" si="136"/>
        <v>533.94663647720222</v>
      </c>
      <c r="N181" s="1">
        <v>41</v>
      </c>
      <c r="O181" s="22">
        <v>3.29</v>
      </c>
      <c r="P181" s="1">
        <v>135</v>
      </c>
      <c r="Q181" s="1">
        <v>1</v>
      </c>
      <c r="R181" s="1">
        <v>3</v>
      </c>
      <c r="S181" s="1">
        <v>8</v>
      </c>
      <c r="T181" s="1">
        <v>2</v>
      </c>
      <c r="U181" s="1">
        <v>0</v>
      </c>
      <c r="V181" s="1">
        <v>6</v>
      </c>
      <c r="W181" s="1">
        <v>5</v>
      </c>
      <c r="X181" s="1">
        <v>0</v>
      </c>
      <c r="Y181" s="1">
        <v>2</v>
      </c>
      <c r="Z181" s="1">
        <v>9</v>
      </c>
      <c r="AA181" s="1">
        <v>2</v>
      </c>
      <c r="AB181" s="1">
        <v>3</v>
      </c>
      <c r="AC181" s="1">
        <v>0</v>
      </c>
      <c r="AD181" s="1">
        <v>0</v>
      </c>
      <c r="AE181" s="1">
        <v>0</v>
      </c>
      <c r="AF181" s="1">
        <v>0</v>
      </c>
      <c r="AG181" s="6">
        <f t="shared" si="227"/>
        <v>29.268292682926827</v>
      </c>
      <c r="AH181" s="6">
        <f t="shared" si="228"/>
        <v>4.8780487804878048</v>
      </c>
      <c r="AI181" s="6">
        <f t="shared" si="229"/>
        <v>31.707317073170731</v>
      </c>
      <c r="AJ181" s="6">
        <f t="shared" si="230"/>
        <v>21.951219512195124</v>
      </c>
      <c r="AK181" s="6">
        <f t="shared" si="231"/>
        <v>12.195121951219512</v>
      </c>
      <c r="AL181" s="39">
        <v>15405</v>
      </c>
      <c r="AM181" s="39">
        <v>37750</v>
      </c>
      <c r="AN181" s="6">
        <f t="shared" si="232"/>
        <v>60.975609756097562</v>
      </c>
      <c r="AO181" s="1">
        <v>41</v>
      </c>
      <c r="AP181" s="1">
        <v>89</v>
      </c>
      <c r="AQ181" s="1">
        <v>39</v>
      </c>
      <c r="AR181" s="1">
        <v>2</v>
      </c>
      <c r="AS181" s="1">
        <v>0</v>
      </c>
      <c r="AT181" s="1">
        <v>4</v>
      </c>
      <c r="AU181" s="1">
        <v>7</v>
      </c>
      <c r="AV181" s="1">
        <v>7</v>
      </c>
      <c r="AW181" s="1">
        <v>0</v>
      </c>
      <c r="AX181" s="1">
        <v>1</v>
      </c>
      <c r="AY181" s="1">
        <v>5</v>
      </c>
      <c r="AZ181" s="1">
        <v>2</v>
      </c>
      <c r="BA181" s="1">
        <v>0</v>
      </c>
      <c r="BB181" s="1">
        <v>11</v>
      </c>
      <c r="BC181" s="1">
        <v>0</v>
      </c>
      <c r="BD181" s="1">
        <v>0</v>
      </c>
      <c r="BE181" s="1">
        <v>3</v>
      </c>
      <c r="BF181" s="1">
        <v>0</v>
      </c>
      <c r="BG181" s="1">
        <v>0</v>
      </c>
      <c r="BH181" s="6">
        <f t="shared" si="233"/>
        <v>19.512195121951219</v>
      </c>
      <c r="BI181" s="1">
        <v>2.2000000000000002</v>
      </c>
      <c r="BJ181" s="1">
        <v>14.1</v>
      </c>
      <c r="BK181" s="1">
        <v>5.2</v>
      </c>
      <c r="BL181" s="1">
        <v>0</v>
      </c>
      <c r="BM181" s="1">
        <v>0</v>
      </c>
      <c r="BN181" s="1">
        <v>11.1</v>
      </c>
      <c r="BO181" s="1">
        <v>2.2000000000000002</v>
      </c>
      <c r="BP181" s="1">
        <v>0</v>
      </c>
      <c r="BQ181" s="1">
        <v>4.4000000000000004</v>
      </c>
      <c r="BR181" s="1">
        <v>0.7</v>
      </c>
      <c r="BS181" s="1">
        <v>8.1</v>
      </c>
      <c r="BT181" s="1">
        <v>14.8</v>
      </c>
      <c r="BU181" s="1">
        <v>3</v>
      </c>
      <c r="BV181" s="1">
        <v>14.8</v>
      </c>
      <c r="BW181" s="1">
        <v>11.9</v>
      </c>
      <c r="BX181" s="1">
        <v>0</v>
      </c>
      <c r="BY181" s="1">
        <v>7.4</v>
      </c>
      <c r="BZ181" s="1">
        <v>0</v>
      </c>
      <c r="CA181" s="1">
        <f t="shared" si="234"/>
        <v>21.5</v>
      </c>
      <c r="CB181" s="1">
        <f t="shared" si="235"/>
        <v>44.3</v>
      </c>
      <c r="CC181" s="1">
        <f t="shared" si="236"/>
        <v>34.1</v>
      </c>
    </row>
    <row r="182" spans="1:81" x14ac:dyDescent="0.25">
      <c r="A182" s="8" t="s">
        <v>1370</v>
      </c>
      <c r="B182" t="s">
        <v>1371</v>
      </c>
      <c r="C182" s="1" t="s">
        <v>1372</v>
      </c>
      <c r="D182" t="s">
        <v>564</v>
      </c>
      <c r="E182" s="9" t="s">
        <v>565</v>
      </c>
      <c r="F182" s="9" t="s">
        <v>542</v>
      </c>
      <c r="G182" s="9" t="s">
        <v>1373</v>
      </c>
      <c r="H182" s="9" t="s">
        <v>1374</v>
      </c>
      <c r="I182" s="1">
        <v>5459428</v>
      </c>
      <c r="J182" s="1" t="s">
        <v>258</v>
      </c>
      <c r="K182" s="33">
        <v>0.96282353318205671</v>
      </c>
      <c r="L182" s="1">
        <v>222</v>
      </c>
      <c r="M182" s="42">
        <f t="shared" si="136"/>
        <v>230.57184660444196</v>
      </c>
      <c r="N182" s="1">
        <v>82</v>
      </c>
      <c r="O182" s="22">
        <v>2.71</v>
      </c>
      <c r="P182" s="1">
        <v>222</v>
      </c>
      <c r="Q182" s="1">
        <v>23</v>
      </c>
      <c r="R182" s="1">
        <v>5</v>
      </c>
      <c r="S182" s="1">
        <v>8</v>
      </c>
      <c r="T182" s="1">
        <v>6</v>
      </c>
      <c r="U182" s="1">
        <v>3</v>
      </c>
      <c r="V182" s="1">
        <v>1</v>
      </c>
      <c r="W182" s="1">
        <v>8</v>
      </c>
      <c r="X182" s="1">
        <v>7</v>
      </c>
      <c r="Y182" s="1">
        <v>3</v>
      </c>
      <c r="Z182" s="1">
        <v>7</v>
      </c>
      <c r="AA182" s="1">
        <v>8</v>
      </c>
      <c r="AB182" s="1">
        <v>1</v>
      </c>
      <c r="AC182" s="1">
        <v>2</v>
      </c>
      <c r="AD182" s="1">
        <v>0</v>
      </c>
      <c r="AE182" s="1">
        <v>0</v>
      </c>
      <c r="AF182" s="1">
        <v>0</v>
      </c>
      <c r="AG182" s="6">
        <f t="shared" si="227"/>
        <v>43.902439024390247</v>
      </c>
      <c r="AH182" s="6">
        <f t="shared" si="228"/>
        <v>10.975609756097562</v>
      </c>
      <c r="AI182" s="6">
        <f t="shared" si="229"/>
        <v>23.170731707317074</v>
      </c>
      <c r="AJ182" s="6">
        <f t="shared" si="230"/>
        <v>8.536585365853659</v>
      </c>
      <c r="AK182" s="6">
        <f t="shared" si="231"/>
        <v>13.414634146341465</v>
      </c>
      <c r="AL182" s="39">
        <v>13174</v>
      </c>
      <c r="AM182" s="39">
        <v>24167</v>
      </c>
      <c r="AN182" s="6">
        <f t="shared" si="232"/>
        <v>74.390243902439025</v>
      </c>
      <c r="AO182" s="1">
        <v>82</v>
      </c>
      <c r="AP182" s="1">
        <v>123</v>
      </c>
      <c r="AQ182" s="1">
        <v>52</v>
      </c>
      <c r="AR182" s="1">
        <v>30</v>
      </c>
      <c r="AS182" s="1">
        <v>7</v>
      </c>
      <c r="AT182" s="1">
        <v>0</v>
      </c>
      <c r="AU182" s="1">
        <v>15</v>
      </c>
      <c r="AV182" s="1">
        <v>6</v>
      </c>
      <c r="AW182" s="1">
        <v>3</v>
      </c>
      <c r="AX182" s="1">
        <v>0</v>
      </c>
      <c r="AY182" s="1">
        <v>11</v>
      </c>
      <c r="AZ182" s="1">
        <v>3</v>
      </c>
      <c r="BA182" s="1">
        <v>0</v>
      </c>
      <c r="BB182" s="1">
        <v>15</v>
      </c>
      <c r="BC182" s="1">
        <v>0</v>
      </c>
      <c r="BD182" s="1">
        <v>0</v>
      </c>
      <c r="BE182" s="1">
        <v>3</v>
      </c>
      <c r="BF182" s="1">
        <v>0</v>
      </c>
      <c r="BG182" s="1">
        <v>0</v>
      </c>
      <c r="BH182" s="6">
        <f t="shared" si="233"/>
        <v>18.292682926829269</v>
      </c>
      <c r="BI182" s="1">
        <v>9.9</v>
      </c>
      <c r="BJ182" s="1">
        <v>10.4</v>
      </c>
      <c r="BK182" s="1">
        <v>6.8</v>
      </c>
      <c r="BL182" s="1">
        <v>5</v>
      </c>
      <c r="BM182" s="1">
        <v>5</v>
      </c>
      <c r="BN182" s="1">
        <v>9.5</v>
      </c>
      <c r="BO182" s="1">
        <v>5.4</v>
      </c>
      <c r="BP182" s="1">
        <v>1.4</v>
      </c>
      <c r="BQ182" s="1">
        <v>1.4</v>
      </c>
      <c r="BR182" s="1">
        <v>2.7</v>
      </c>
      <c r="BS182" s="1">
        <v>4.5</v>
      </c>
      <c r="BT182" s="1">
        <v>9.5</v>
      </c>
      <c r="BU182" s="1">
        <v>8.1</v>
      </c>
      <c r="BV182" s="1">
        <v>6.8</v>
      </c>
      <c r="BW182" s="1">
        <v>6.3</v>
      </c>
      <c r="BX182" s="1">
        <v>3.6</v>
      </c>
      <c r="BY182" s="1">
        <v>0.9</v>
      </c>
      <c r="BZ182" s="1">
        <v>3.2</v>
      </c>
      <c r="CA182" s="1">
        <f t="shared" si="234"/>
        <v>27.1</v>
      </c>
      <c r="CB182" s="1">
        <f t="shared" si="235"/>
        <v>52.499999999999993</v>
      </c>
      <c r="CC182" s="1">
        <f t="shared" si="236"/>
        <v>20.799999999999997</v>
      </c>
    </row>
    <row r="183" spans="1:81" x14ac:dyDescent="0.25">
      <c r="A183" s="8" t="s">
        <v>1702</v>
      </c>
      <c r="B183" t="s">
        <v>1703</v>
      </c>
      <c r="C183" s="1" t="s">
        <v>1704</v>
      </c>
      <c r="D183" t="s">
        <v>564</v>
      </c>
      <c r="E183" s="9" t="s">
        <v>565</v>
      </c>
      <c r="F183" s="9" t="s">
        <v>542</v>
      </c>
      <c r="G183" s="9" t="s">
        <v>1705</v>
      </c>
      <c r="H183" s="9" t="s">
        <v>1706</v>
      </c>
      <c r="I183" s="1">
        <v>5484484</v>
      </c>
      <c r="J183" s="1" t="s">
        <v>322</v>
      </c>
      <c r="K183" s="33">
        <v>0.91958443422198666</v>
      </c>
      <c r="L183" s="1">
        <v>738</v>
      </c>
      <c r="M183" s="42">
        <f t="shared" si="136"/>
        <v>802.53642029552623</v>
      </c>
      <c r="N183" s="1">
        <v>312</v>
      </c>
      <c r="O183" s="22">
        <v>2.37</v>
      </c>
      <c r="P183" s="1">
        <v>738</v>
      </c>
      <c r="Q183" s="1">
        <v>61</v>
      </c>
      <c r="R183" s="1">
        <v>55</v>
      </c>
      <c r="S183" s="1">
        <v>20</v>
      </c>
      <c r="T183" s="1">
        <v>23</v>
      </c>
      <c r="U183" s="1">
        <v>13</v>
      </c>
      <c r="V183" s="1">
        <v>41</v>
      </c>
      <c r="W183" s="1">
        <v>3</v>
      </c>
      <c r="X183" s="1">
        <v>25</v>
      </c>
      <c r="Y183" s="1">
        <v>20</v>
      </c>
      <c r="Z183" s="1">
        <v>0</v>
      </c>
      <c r="AA183" s="1">
        <v>22</v>
      </c>
      <c r="AB183" s="1">
        <v>11</v>
      </c>
      <c r="AC183" s="1">
        <v>7</v>
      </c>
      <c r="AD183" s="1">
        <v>11</v>
      </c>
      <c r="AE183" s="1">
        <v>0</v>
      </c>
      <c r="AF183" s="1">
        <v>0</v>
      </c>
      <c r="AG183" s="6">
        <f t="shared" si="227"/>
        <v>43.589743589743591</v>
      </c>
      <c r="AH183" s="6">
        <f t="shared" si="228"/>
        <v>11.538461538461538</v>
      </c>
      <c r="AI183" s="6">
        <f t="shared" si="229"/>
        <v>28.525641025641026</v>
      </c>
      <c r="AJ183" s="6">
        <f t="shared" si="230"/>
        <v>0</v>
      </c>
      <c r="AK183" s="6">
        <f t="shared" si="231"/>
        <v>16.346153846153847</v>
      </c>
      <c r="AL183" s="39">
        <v>13221</v>
      </c>
      <c r="AM183" s="39">
        <v>24375</v>
      </c>
      <c r="AN183" s="6">
        <f t="shared" si="232"/>
        <v>77.243589743589752</v>
      </c>
      <c r="AO183" s="1">
        <v>312</v>
      </c>
      <c r="AP183" s="1">
        <v>108</v>
      </c>
      <c r="AQ183" s="1">
        <v>203</v>
      </c>
      <c r="AR183" s="1">
        <v>109</v>
      </c>
      <c r="AS183" s="1">
        <v>8</v>
      </c>
      <c r="AT183" s="1">
        <v>24</v>
      </c>
      <c r="AU183" s="1">
        <v>74</v>
      </c>
      <c r="AV183" s="1">
        <v>39</v>
      </c>
      <c r="AW183" s="1">
        <v>26</v>
      </c>
      <c r="AX183" s="1">
        <v>4</v>
      </c>
      <c r="AY183" s="1">
        <v>43</v>
      </c>
      <c r="AZ183" s="1">
        <v>5</v>
      </c>
      <c r="BA183" s="1">
        <v>0</v>
      </c>
      <c r="BB183" s="1">
        <v>22</v>
      </c>
      <c r="BC183" s="1">
        <v>0</v>
      </c>
      <c r="BD183" s="1">
        <v>0</v>
      </c>
      <c r="BE183" s="1">
        <v>29</v>
      </c>
      <c r="BF183" s="1">
        <v>0</v>
      </c>
      <c r="BG183" s="1">
        <v>0</v>
      </c>
      <c r="BH183" s="6">
        <f t="shared" si="233"/>
        <v>25</v>
      </c>
      <c r="BI183" s="1">
        <v>11.4</v>
      </c>
      <c r="BJ183" s="1">
        <v>4.2</v>
      </c>
      <c r="BK183" s="1">
        <v>4.0999999999999996</v>
      </c>
      <c r="BL183" s="1">
        <v>3.4</v>
      </c>
      <c r="BM183" s="1">
        <v>2.7</v>
      </c>
      <c r="BN183" s="1">
        <v>10.8</v>
      </c>
      <c r="BO183" s="1">
        <v>3.1</v>
      </c>
      <c r="BP183" s="1">
        <v>5</v>
      </c>
      <c r="BQ183" s="1">
        <v>4.0999999999999996</v>
      </c>
      <c r="BR183" s="1">
        <v>3</v>
      </c>
      <c r="BS183" s="1">
        <v>7.9</v>
      </c>
      <c r="BT183" s="1">
        <v>8.3000000000000007</v>
      </c>
      <c r="BU183" s="1">
        <v>8.5</v>
      </c>
      <c r="BV183" s="1">
        <v>6.2</v>
      </c>
      <c r="BW183" s="1">
        <v>6.6</v>
      </c>
      <c r="BX183" s="1">
        <v>4.5</v>
      </c>
      <c r="BY183" s="1">
        <v>3.9</v>
      </c>
      <c r="BZ183" s="1">
        <v>2.2999999999999998</v>
      </c>
      <c r="CA183" s="1">
        <f t="shared" si="234"/>
        <v>19.700000000000003</v>
      </c>
      <c r="CB183" s="1">
        <f t="shared" si="235"/>
        <v>56.8</v>
      </c>
      <c r="CC183" s="1">
        <f t="shared" si="236"/>
        <v>23.5</v>
      </c>
    </row>
    <row r="184" spans="1:81" s="19" customFormat="1" x14ac:dyDescent="0.25">
      <c r="A184" s="8" t="s">
        <v>1724</v>
      </c>
      <c r="B184" t="s">
        <v>1725</v>
      </c>
      <c r="C184" s="1" t="s">
        <v>1726</v>
      </c>
      <c r="D184" t="s">
        <v>564</v>
      </c>
      <c r="E184" s="9" t="s">
        <v>565</v>
      </c>
      <c r="F184" s="9" t="s">
        <v>542</v>
      </c>
      <c r="G184" s="9" t="s">
        <v>1727</v>
      </c>
      <c r="H184" s="9" t="s">
        <v>1728</v>
      </c>
      <c r="I184" s="1">
        <v>5485228</v>
      </c>
      <c r="J184" s="1" t="s">
        <v>326</v>
      </c>
      <c r="K184" s="33">
        <v>6.0584241757869179</v>
      </c>
      <c r="L184" s="1">
        <v>3217</v>
      </c>
      <c r="M184" s="42">
        <f t="shared" si="136"/>
        <v>530.9961644575917</v>
      </c>
      <c r="N184" s="1">
        <v>843</v>
      </c>
      <c r="O184" s="22">
        <v>2.04</v>
      </c>
      <c r="P184" s="1">
        <v>1720</v>
      </c>
      <c r="Q184" s="1">
        <v>165</v>
      </c>
      <c r="R184" s="1">
        <v>46</v>
      </c>
      <c r="S184" s="1">
        <v>70</v>
      </c>
      <c r="T184" s="1">
        <v>82</v>
      </c>
      <c r="U184" s="1">
        <v>52</v>
      </c>
      <c r="V184" s="1">
        <v>33</v>
      </c>
      <c r="W184" s="1">
        <v>31</v>
      </c>
      <c r="X184" s="1">
        <v>78</v>
      </c>
      <c r="Y184" s="1">
        <v>43</v>
      </c>
      <c r="Z184" s="1">
        <v>48</v>
      </c>
      <c r="AA184" s="1">
        <v>54</v>
      </c>
      <c r="AB184" s="1">
        <v>83</v>
      </c>
      <c r="AC184" s="1">
        <v>24</v>
      </c>
      <c r="AD184" s="1">
        <v>10</v>
      </c>
      <c r="AE184" s="1">
        <v>6</v>
      </c>
      <c r="AF184" s="1">
        <v>18</v>
      </c>
      <c r="AG184" s="6">
        <f t="shared" si="227"/>
        <v>33.333333333333329</v>
      </c>
      <c r="AH184" s="6">
        <f t="shared" si="228"/>
        <v>15.895610913404507</v>
      </c>
      <c r="AI184" s="6">
        <f t="shared" si="229"/>
        <v>21.945432977461447</v>
      </c>
      <c r="AJ184" s="6">
        <f t="shared" si="230"/>
        <v>5.6939501779359425</v>
      </c>
      <c r="AK184" s="6">
        <f t="shared" si="231"/>
        <v>23.131672597864767</v>
      </c>
      <c r="AL184" s="39">
        <v>12886</v>
      </c>
      <c r="AM184" s="39">
        <v>30625</v>
      </c>
      <c r="AN184" s="6">
        <f t="shared" si="232"/>
        <v>66.073546856465001</v>
      </c>
      <c r="AO184" s="1">
        <v>843</v>
      </c>
      <c r="AP184" s="1">
        <v>373</v>
      </c>
      <c r="AQ184" s="1">
        <v>663</v>
      </c>
      <c r="AR184" s="1">
        <v>180</v>
      </c>
      <c r="AS184" s="1">
        <v>53</v>
      </c>
      <c r="AT184" s="1">
        <v>24</v>
      </c>
      <c r="AU184" s="1">
        <v>142</v>
      </c>
      <c r="AV184" s="1">
        <v>83</v>
      </c>
      <c r="AW184" s="1">
        <v>35</v>
      </c>
      <c r="AX184" s="1">
        <v>20</v>
      </c>
      <c r="AY184" s="1">
        <v>123</v>
      </c>
      <c r="AZ184" s="1">
        <v>3</v>
      </c>
      <c r="BA184" s="1">
        <v>16</v>
      </c>
      <c r="BB184" s="1">
        <v>102</v>
      </c>
      <c r="BC184" s="1">
        <v>0</v>
      </c>
      <c r="BD184" s="1">
        <v>0</v>
      </c>
      <c r="BE184" s="1">
        <v>141</v>
      </c>
      <c r="BF184" s="1">
        <v>0</v>
      </c>
      <c r="BG184" s="1">
        <v>0</v>
      </c>
      <c r="BH184" s="6">
        <f t="shared" si="233"/>
        <v>21.115065243179121</v>
      </c>
      <c r="BI184" s="1">
        <v>1.4</v>
      </c>
      <c r="BJ184" s="1">
        <v>4.2</v>
      </c>
      <c r="BK184" s="1">
        <v>2.7</v>
      </c>
      <c r="BL184" s="1">
        <v>2.9</v>
      </c>
      <c r="BM184" s="1">
        <v>3.8</v>
      </c>
      <c r="BN184" s="1">
        <v>9.6</v>
      </c>
      <c r="BO184" s="1">
        <v>15</v>
      </c>
      <c r="BP184" s="1">
        <v>9.5</v>
      </c>
      <c r="BQ184" s="1">
        <v>8.4</v>
      </c>
      <c r="BR184" s="1">
        <v>7.6</v>
      </c>
      <c r="BS184" s="1">
        <v>6.1</v>
      </c>
      <c r="BT184" s="1">
        <v>7.7</v>
      </c>
      <c r="BU184" s="1">
        <v>5.6</v>
      </c>
      <c r="BV184" s="1">
        <v>5.2</v>
      </c>
      <c r="BW184" s="1">
        <v>2.8</v>
      </c>
      <c r="BX184" s="1">
        <v>3.6</v>
      </c>
      <c r="BY184" s="1">
        <v>2.4</v>
      </c>
      <c r="BZ184" s="1">
        <v>1.8</v>
      </c>
      <c r="CA184" s="1">
        <f t="shared" si="234"/>
        <v>8.3000000000000007</v>
      </c>
      <c r="CB184" s="1">
        <f t="shared" si="235"/>
        <v>76.199999999999989</v>
      </c>
      <c r="CC184" s="1">
        <f t="shared" si="236"/>
        <v>15.8</v>
      </c>
    </row>
    <row r="185" spans="1:81" s="19" customFormat="1" x14ac:dyDescent="0.25">
      <c r="A185" s="18" t="s">
        <v>50</v>
      </c>
      <c r="B185" s="44" t="s">
        <v>2118</v>
      </c>
      <c r="I185" s="18">
        <v>54047</v>
      </c>
      <c r="J185" s="18" t="s">
        <v>49</v>
      </c>
      <c r="K185" s="35">
        <f>SUM(K174:K184)</f>
        <v>534.51682824919578</v>
      </c>
      <c r="L185" s="18">
        <v>19707</v>
      </c>
      <c r="M185" s="23">
        <f t="shared" si="136"/>
        <v>36.868811155207347</v>
      </c>
      <c r="N185" s="18">
        <v>7702</v>
      </c>
      <c r="O185" s="23">
        <v>2.34</v>
      </c>
      <c r="P185" s="18">
        <v>18059</v>
      </c>
      <c r="Q185" s="18">
        <v>1271</v>
      </c>
      <c r="R185" s="18">
        <v>779</v>
      </c>
      <c r="S185" s="18">
        <v>973</v>
      </c>
      <c r="T185" s="18">
        <v>735</v>
      </c>
      <c r="U185" s="18">
        <v>604</v>
      </c>
      <c r="V185" s="18">
        <v>577</v>
      </c>
      <c r="W185" s="18">
        <v>425</v>
      </c>
      <c r="X185" s="18">
        <v>407</v>
      </c>
      <c r="Y185" s="18">
        <v>256</v>
      </c>
      <c r="Z185" s="18">
        <v>449</v>
      </c>
      <c r="AA185" s="18">
        <v>359</v>
      </c>
      <c r="AB185" s="18">
        <v>492</v>
      </c>
      <c r="AC185" s="18">
        <v>199</v>
      </c>
      <c r="AD185" s="18">
        <v>45</v>
      </c>
      <c r="AE185" s="18">
        <v>68</v>
      </c>
      <c r="AF185" s="18">
        <v>63</v>
      </c>
      <c r="AG185" s="20">
        <f t="shared" ref="AG185" si="237">(Q185+R185+S185)/N185*100</f>
        <v>39.249545572578555</v>
      </c>
      <c r="AH185" s="20">
        <f t="shared" ref="AH185" si="238">(T185+U185)/N185*100</f>
        <v>17.385094780576473</v>
      </c>
      <c r="AI185" s="20">
        <f t="shared" ref="AI185" si="239">(V185+W185+X185+Y185)/N185*100</f>
        <v>21.617761620358348</v>
      </c>
      <c r="AJ185" s="20">
        <f t="shared" ref="AJ185" si="240">Z185/N185*100</f>
        <v>5.8296546351596987</v>
      </c>
      <c r="AK185" s="20">
        <f t="shared" ref="AK185" si="241">(AA185+AB185+AC185+AD185+AE185+AF185)/N185*100</f>
        <v>15.917943391326927</v>
      </c>
      <c r="AL185" s="38">
        <v>13985</v>
      </c>
      <c r="AM185" s="38">
        <v>25595</v>
      </c>
      <c r="AN185" s="20">
        <f t="shared" si="200"/>
        <v>74.928589976629439</v>
      </c>
      <c r="AO185" s="18">
        <v>7702</v>
      </c>
      <c r="AP185" s="18">
        <v>3526</v>
      </c>
      <c r="AQ185" s="18">
        <v>6117</v>
      </c>
      <c r="AR185" s="18">
        <v>1585</v>
      </c>
      <c r="AS185" s="18">
        <v>773</v>
      </c>
      <c r="AT185" s="18">
        <v>430</v>
      </c>
      <c r="AU185" s="18">
        <v>1205</v>
      </c>
      <c r="AV185" s="18">
        <v>1289</v>
      </c>
      <c r="AW185" s="18">
        <v>261</v>
      </c>
      <c r="AX185" s="18">
        <v>211</v>
      </c>
      <c r="AY185" s="18">
        <v>921</v>
      </c>
      <c r="AZ185" s="18">
        <v>92</v>
      </c>
      <c r="BA185" s="18">
        <v>17</v>
      </c>
      <c r="BB185" s="18">
        <v>778</v>
      </c>
      <c r="BC185" s="18">
        <v>0</v>
      </c>
      <c r="BD185" s="18">
        <v>0</v>
      </c>
      <c r="BE185" s="18">
        <v>835</v>
      </c>
      <c r="BF185" s="18">
        <v>2</v>
      </c>
      <c r="BG185" s="18">
        <v>0</v>
      </c>
      <c r="BH185" s="20">
        <f t="shared" si="201"/>
        <v>18.605556998182291</v>
      </c>
      <c r="BI185" s="18">
        <v>5.9</v>
      </c>
      <c r="BJ185" s="18">
        <v>5.9</v>
      </c>
      <c r="BK185" s="18">
        <v>5.3</v>
      </c>
      <c r="BL185" s="18">
        <v>4.7</v>
      </c>
      <c r="BM185" s="18">
        <v>4.9000000000000004</v>
      </c>
      <c r="BN185" s="18">
        <v>6</v>
      </c>
      <c r="BO185" s="18">
        <v>5.9</v>
      </c>
      <c r="BP185" s="18">
        <v>6.1</v>
      </c>
      <c r="BQ185" s="18">
        <v>6.7</v>
      </c>
      <c r="BR185" s="18">
        <v>6.6</v>
      </c>
      <c r="BS185" s="18">
        <v>6.7</v>
      </c>
      <c r="BT185" s="18">
        <v>8.6</v>
      </c>
      <c r="BU185" s="18">
        <v>7.7</v>
      </c>
      <c r="BV185" s="18">
        <v>6.5</v>
      </c>
      <c r="BW185" s="18">
        <v>4.5999999999999996</v>
      </c>
      <c r="BX185" s="18">
        <v>3.4</v>
      </c>
      <c r="BY185" s="18">
        <v>2.8</v>
      </c>
      <c r="BZ185" s="18">
        <v>1.8</v>
      </c>
      <c r="CA185" s="18">
        <f t="shared" ref="CA185:CA186" si="242">BI185+BJ185+BK185</f>
        <v>17.100000000000001</v>
      </c>
      <c r="CB185" s="18">
        <f t="shared" ref="CB185:CB186" si="243">BL185+BM185+BN185+BO185+BP185+BQ185+BR185+BS185+BT185+BU185</f>
        <v>63.900000000000013</v>
      </c>
      <c r="CC185" s="18">
        <f t="shared" ref="CC185:CC186" si="244">BV185+BW185+BX185+BY185+BZ185</f>
        <v>19.100000000000001</v>
      </c>
    </row>
    <row r="186" spans="1:81" s="26" customFormat="1" x14ac:dyDescent="0.25">
      <c r="A186" s="25" t="s">
        <v>1942</v>
      </c>
      <c r="B186" s="26" t="s">
        <v>1943</v>
      </c>
      <c r="C186" s="27" t="s">
        <v>1944</v>
      </c>
      <c r="D186" s="26" t="s">
        <v>585</v>
      </c>
      <c r="E186" s="28" t="s">
        <v>586</v>
      </c>
      <c r="F186" s="28" t="s">
        <v>542</v>
      </c>
      <c r="G186" s="28" t="s">
        <v>1945</v>
      </c>
      <c r="H186" s="28" t="s">
        <v>1946</v>
      </c>
      <c r="I186" s="27" t="s">
        <v>2111</v>
      </c>
      <c r="J186" s="27" t="s">
        <v>2111</v>
      </c>
      <c r="K186" s="34">
        <v>406.64220345913941</v>
      </c>
      <c r="L186" s="27">
        <f>L193-L192-L191-L190-L189-L188-L187</f>
        <v>43061</v>
      </c>
      <c r="M186" s="29">
        <f t="shared" si="136"/>
        <v>105.89407502147498</v>
      </c>
      <c r="N186" s="27">
        <f t="shared" ref="N186:AF186" si="245">N193-N192-N191-N190-N189-N188-N187</f>
        <v>17705</v>
      </c>
      <c r="O186" s="29">
        <f>P186/N186</f>
        <v>2.4054221971194578</v>
      </c>
      <c r="P186" s="27">
        <f t="shared" si="245"/>
        <v>42588</v>
      </c>
      <c r="Q186" s="27">
        <f t="shared" si="245"/>
        <v>1644</v>
      </c>
      <c r="R186" s="27">
        <f t="shared" si="245"/>
        <v>1523</v>
      </c>
      <c r="S186" s="27">
        <f t="shared" si="245"/>
        <v>1563</v>
      </c>
      <c r="T186" s="27">
        <f t="shared" si="245"/>
        <v>1112</v>
      </c>
      <c r="U186" s="27">
        <f t="shared" si="245"/>
        <v>1382</v>
      </c>
      <c r="V186" s="27">
        <f t="shared" si="245"/>
        <v>1005</v>
      </c>
      <c r="W186" s="27">
        <f t="shared" si="245"/>
        <v>870</v>
      </c>
      <c r="X186" s="27">
        <f t="shared" si="245"/>
        <v>791</v>
      </c>
      <c r="Y186" s="27">
        <f t="shared" si="245"/>
        <v>714</v>
      </c>
      <c r="Z186" s="27">
        <f t="shared" si="245"/>
        <v>1450</v>
      </c>
      <c r="AA186" s="27">
        <f t="shared" si="245"/>
        <v>1760</v>
      </c>
      <c r="AB186" s="27">
        <f t="shared" si="245"/>
        <v>1682</v>
      </c>
      <c r="AC186" s="27">
        <f t="shared" si="245"/>
        <v>1136</v>
      </c>
      <c r="AD186" s="27">
        <f t="shared" si="245"/>
        <v>466</v>
      </c>
      <c r="AE186" s="27">
        <f t="shared" si="245"/>
        <v>376</v>
      </c>
      <c r="AF186" s="27">
        <f t="shared" si="245"/>
        <v>231</v>
      </c>
      <c r="AG186" s="30">
        <f t="shared" ref="AG186" si="246">(Q186+R186+S186)/N186*100</f>
        <v>26.715617057328441</v>
      </c>
      <c r="AH186" s="30">
        <f t="shared" ref="AH186" si="247">(T186+U186)/N186*100</f>
        <v>14.086416266591359</v>
      </c>
      <c r="AI186" s="30">
        <f t="shared" ref="AI186" si="248">(V186+W186+X186+Y186)/N186*100</f>
        <v>19.090652358090935</v>
      </c>
      <c r="AJ186" s="30">
        <f t="shared" ref="AJ186" si="249">Z186/N186*100</f>
        <v>8.1897768991810231</v>
      </c>
      <c r="AK186" s="30">
        <f t="shared" ref="AK186" si="250">(AA186+AB186+AC186+AD186+AE186+AF186)/N186*100</f>
        <v>31.917537418808244</v>
      </c>
      <c r="AL186" s="40">
        <v>21698</v>
      </c>
      <c r="AM186" s="40">
        <v>37763</v>
      </c>
      <c r="AN186" s="30">
        <f t="shared" si="200"/>
        <v>55.859926574414011</v>
      </c>
      <c r="AO186" s="27">
        <f>AO193-AO192-AO191-AO190-AO189-AO188-AO187</f>
        <v>17705</v>
      </c>
      <c r="AP186" s="27">
        <f t="shared" ref="AP186:BG186" si="251">AP193-AP192-AP191-AP190-AP189-AP188-AP187</f>
        <v>3092</v>
      </c>
      <c r="AQ186" s="27">
        <f t="shared" si="251"/>
        <v>13204</v>
      </c>
      <c r="AR186" s="27">
        <f t="shared" si="251"/>
        <v>4501</v>
      </c>
      <c r="AS186" s="27">
        <f t="shared" si="251"/>
        <v>694</v>
      </c>
      <c r="AT186" s="27">
        <f t="shared" si="251"/>
        <v>708</v>
      </c>
      <c r="AU186" s="27">
        <f t="shared" si="251"/>
        <v>2876</v>
      </c>
      <c r="AV186" s="27">
        <f t="shared" si="251"/>
        <v>1739</v>
      </c>
      <c r="AW186" s="27">
        <f t="shared" si="251"/>
        <v>756</v>
      </c>
      <c r="AX186" s="27">
        <f t="shared" si="251"/>
        <v>832</v>
      </c>
      <c r="AY186" s="27">
        <f t="shared" si="251"/>
        <v>1708</v>
      </c>
      <c r="AZ186" s="27">
        <f t="shared" si="251"/>
        <v>395</v>
      </c>
      <c r="BA186" s="27">
        <f t="shared" si="251"/>
        <v>213</v>
      </c>
      <c r="BB186" s="27">
        <f t="shared" si="251"/>
        <v>2430</v>
      </c>
      <c r="BC186" s="27">
        <f t="shared" si="251"/>
        <v>583</v>
      </c>
      <c r="BD186" s="27">
        <f t="shared" si="251"/>
        <v>97</v>
      </c>
      <c r="BE186" s="27">
        <f t="shared" si="251"/>
        <v>3621</v>
      </c>
      <c r="BF186" s="27">
        <f t="shared" si="251"/>
        <v>190</v>
      </c>
      <c r="BG186" s="27">
        <f t="shared" si="251"/>
        <v>6</v>
      </c>
      <c r="BH186" s="30">
        <f t="shared" si="201"/>
        <v>22.728042925727195</v>
      </c>
      <c r="BI186" s="27">
        <v>5.9</v>
      </c>
      <c r="BJ186" s="27">
        <v>6.5</v>
      </c>
      <c r="BK186" s="27">
        <v>4.7</v>
      </c>
      <c r="BL186" s="27">
        <v>5.8</v>
      </c>
      <c r="BM186" s="27">
        <v>6.5</v>
      </c>
      <c r="BN186" s="27">
        <v>6.1</v>
      </c>
      <c r="BO186" s="27">
        <v>5.4</v>
      </c>
      <c r="BP186" s="27">
        <v>5.7</v>
      </c>
      <c r="BQ186" s="27">
        <v>6</v>
      </c>
      <c r="BR186" s="27">
        <v>6</v>
      </c>
      <c r="BS186" s="27">
        <v>6.5</v>
      </c>
      <c r="BT186" s="27">
        <v>7.1</v>
      </c>
      <c r="BU186" s="27">
        <v>7.7</v>
      </c>
      <c r="BV186" s="27">
        <v>6.7</v>
      </c>
      <c r="BW186" s="27">
        <v>4.8</v>
      </c>
      <c r="BX186" s="27">
        <v>3.4</v>
      </c>
      <c r="BY186" s="27">
        <v>2.7</v>
      </c>
      <c r="BZ186" s="27">
        <v>2.5</v>
      </c>
      <c r="CA186" s="27">
        <f t="shared" si="242"/>
        <v>17.100000000000001</v>
      </c>
      <c r="CB186" s="27">
        <f t="shared" si="243"/>
        <v>62.800000000000004</v>
      </c>
      <c r="CC186" s="27">
        <f t="shared" si="244"/>
        <v>20.100000000000001</v>
      </c>
    </row>
    <row r="187" spans="1:81" x14ac:dyDescent="0.25">
      <c r="A187" s="8" t="s">
        <v>582</v>
      </c>
      <c r="B187" t="s">
        <v>583</v>
      </c>
      <c r="C187" s="1" t="s">
        <v>584</v>
      </c>
      <c r="D187" t="s">
        <v>585</v>
      </c>
      <c r="E187" s="9" t="s">
        <v>586</v>
      </c>
      <c r="F187" s="9" t="s">
        <v>542</v>
      </c>
      <c r="G187" s="9" t="s">
        <v>587</v>
      </c>
      <c r="H187" s="9" t="s">
        <v>588</v>
      </c>
      <c r="I187" s="1">
        <v>5403292</v>
      </c>
      <c r="J187" s="1" t="s">
        <v>119</v>
      </c>
      <c r="K187" s="33">
        <v>0.39360729902565544</v>
      </c>
      <c r="L187" s="1">
        <v>1105</v>
      </c>
      <c r="M187" s="42">
        <f t="shared" si="136"/>
        <v>2807.3666386150421</v>
      </c>
      <c r="N187" s="1">
        <v>297</v>
      </c>
      <c r="O187" s="22">
        <v>2.16</v>
      </c>
      <c r="P187" s="1">
        <v>643</v>
      </c>
      <c r="Q187" s="1">
        <v>37</v>
      </c>
      <c r="R187" s="1">
        <v>21</v>
      </c>
      <c r="S187" s="1">
        <v>36</v>
      </c>
      <c r="T187" s="1">
        <v>11</v>
      </c>
      <c r="U187" s="1">
        <v>21</v>
      </c>
      <c r="V187" s="1">
        <v>10</v>
      </c>
      <c r="W187" s="1">
        <v>3</v>
      </c>
      <c r="X187" s="1">
        <v>17</v>
      </c>
      <c r="Y187" s="1">
        <v>7</v>
      </c>
      <c r="Z187" s="1">
        <v>31</v>
      </c>
      <c r="AA187" s="1">
        <v>41</v>
      </c>
      <c r="AB187" s="1">
        <v>11</v>
      </c>
      <c r="AC187" s="1">
        <v>37</v>
      </c>
      <c r="AD187" s="1">
        <v>4</v>
      </c>
      <c r="AE187" s="1">
        <v>5</v>
      </c>
      <c r="AF187" s="1">
        <v>5</v>
      </c>
      <c r="AG187" s="6">
        <f t="shared" ref="AG187:AG192" si="252">(Q187+R187+S187)/N187*100</f>
        <v>31.649831649831651</v>
      </c>
      <c r="AH187" s="6">
        <f t="shared" ref="AH187:AH192" si="253">(T187+U187)/N187*100</f>
        <v>10.774410774410773</v>
      </c>
      <c r="AI187" s="6">
        <f t="shared" ref="AI187:AI192" si="254">(V187+W187+X187+Y187)/N187*100</f>
        <v>12.457912457912458</v>
      </c>
      <c r="AJ187" s="6">
        <f t="shared" ref="AJ187:AJ192" si="255">Z187/N187*100</f>
        <v>10.437710437710438</v>
      </c>
      <c r="AK187" s="6">
        <f t="shared" ref="AK187:AK192" si="256">(AA187+AB187+AC187+AD187+AE187+AF187)/N187*100</f>
        <v>34.680134680134678</v>
      </c>
      <c r="AL187" s="39">
        <v>15317</v>
      </c>
      <c r="AM187" s="39">
        <v>42656</v>
      </c>
      <c r="AN187" s="6">
        <f t="shared" ref="AN187:AN192" si="257">(Q187+R187+S187+T187+U187+V187+W187+X187)/N187*100</f>
        <v>52.525252525252533</v>
      </c>
      <c r="AO187" s="1">
        <v>297</v>
      </c>
      <c r="AP187" s="1">
        <v>74</v>
      </c>
      <c r="AQ187" s="1">
        <v>186</v>
      </c>
      <c r="AR187" s="1">
        <v>111</v>
      </c>
      <c r="AS187" s="1">
        <v>0</v>
      </c>
      <c r="AT187" s="1">
        <v>15</v>
      </c>
      <c r="AU187" s="1">
        <v>79</v>
      </c>
      <c r="AV187" s="1">
        <v>12</v>
      </c>
      <c r="AW187" s="1">
        <v>2</v>
      </c>
      <c r="AX187" s="1">
        <v>28</v>
      </c>
      <c r="AY187" s="1">
        <v>21</v>
      </c>
      <c r="AZ187" s="1">
        <v>6</v>
      </c>
      <c r="BA187" s="1">
        <v>0</v>
      </c>
      <c r="BB187" s="1">
        <v>45</v>
      </c>
      <c r="BC187" s="1">
        <v>27</v>
      </c>
      <c r="BD187" s="1">
        <v>0</v>
      </c>
      <c r="BE187" s="1">
        <v>62</v>
      </c>
      <c r="BF187" s="1">
        <v>0</v>
      </c>
      <c r="BG187" s="1">
        <v>0</v>
      </c>
      <c r="BH187" s="6">
        <f t="shared" ref="BH187:BH192" si="258">(AU187+AX187+BA187+BD187+BG187)/N187*100</f>
        <v>36.026936026936028</v>
      </c>
      <c r="BI187" s="1">
        <v>0.6</v>
      </c>
      <c r="BJ187" s="1">
        <v>1.4</v>
      </c>
      <c r="BK187" s="1">
        <v>1.3</v>
      </c>
      <c r="BL187" s="1">
        <v>24.9</v>
      </c>
      <c r="BM187" s="1">
        <v>36.4</v>
      </c>
      <c r="BN187" s="1">
        <v>3.3</v>
      </c>
      <c r="BO187" s="1">
        <v>0.7</v>
      </c>
      <c r="BP187" s="1">
        <v>0.7</v>
      </c>
      <c r="BQ187" s="1">
        <v>4.7</v>
      </c>
      <c r="BR187" s="1">
        <v>2.7</v>
      </c>
      <c r="BS187" s="1">
        <v>3.1</v>
      </c>
      <c r="BT187" s="1">
        <v>4</v>
      </c>
      <c r="BU187" s="1">
        <v>4.0999999999999996</v>
      </c>
      <c r="BV187" s="1">
        <v>4.7</v>
      </c>
      <c r="BW187" s="1">
        <v>2.5</v>
      </c>
      <c r="BX187" s="1">
        <v>1.7</v>
      </c>
      <c r="BY187" s="1">
        <v>2</v>
      </c>
      <c r="BZ187" s="1">
        <v>1.3</v>
      </c>
      <c r="CA187" s="1">
        <f t="shared" ref="CA187:CA192" si="259">BI187+BJ187+BK187</f>
        <v>3.3</v>
      </c>
      <c r="CB187" s="1">
        <f t="shared" ref="CB187:CB192" si="260">BL187+BM187+BN187+BO187+BP187+BQ187+BR187+BS187+BT187+BU187</f>
        <v>84.6</v>
      </c>
      <c r="CC187" s="1">
        <f t="shared" ref="CC187:CC192" si="261">BV187+BW187+BX187+BY187+BZ187</f>
        <v>12.200000000000001</v>
      </c>
    </row>
    <row r="188" spans="1:81" x14ac:dyDescent="0.25">
      <c r="A188" s="8" t="s">
        <v>699</v>
      </c>
      <c r="B188" t="s">
        <v>700</v>
      </c>
      <c r="C188" s="1" t="s">
        <v>701</v>
      </c>
      <c r="D188" t="s">
        <v>585</v>
      </c>
      <c r="E188" s="9" t="s">
        <v>586</v>
      </c>
      <c r="F188" s="9" t="s">
        <v>542</v>
      </c>
      <c r="G188" s="9" t="s">
        <v>702</v>
      </c>
      <c r="H188" s="9" t="s">
        <v>703</v>
      </c>
      <c r="I188" s="1">
        <v>5408524</v>
      </c>
      <c r="J188" s="1" t="s">
        <v>136</v>
      </c>
      <c r="K188" s="33">
        <v>9.0156785729920568</v>
      </c>
      <c r="L188" s="1">
        <v>10144</v>
      </c>
      <c r="M188" s="42">
        <f t="shared" si="136"/>
        <v>1125.1510263895182</v>
      </c>
      <c r="N188" s="1">
        <v>4191</v>
      </c>
      <c r="O188" s="22">
        <v>2.37</v>
      </c>
      <c r="P188" s="1">
        <v>9922</v>
      </c>
      <c r="Q188" s="1">
        <v>466</v>
      </c>
      <c r="R188" s="1">
        <v>436</v>
      </c>
      <c r="S188" s="1">
        <v>389</v>
      </c>
      <c r="T188" s="1">
        <v>364</v>
      </c>
      <c r="U188" s="1">
        <v>235</v>
      </c>
      <c r="V188" s="1">
        <v>311</v>
      </c>
      <c r="W188" s="1">
        <v>181</v>
      </c>
      <c r="X188" s="1">
        <v>135</v>
      </c>
      <c r="Y188" s="1">
        <v>104</v>
      </c>
      <c r="Z188" s="1">
        <v>412</v>
      </c>
      <c r="AA188" s="1">
        <v>370</v>
      </c>
      <c r="AB188" s="1">
        <v>339</v>
      </c>
      <c r="AC188" s="1">
        <v>155</v>
      </c>
      <c r="AD188" s="1">
        <v>64</v>
      </c>
      <c r="AE188" s="1">
        <v>206</v>
      </c>
      <c r="AF188" s="1">
        <v>24</v>
      </c>
      <c r="AG188" s="6">
        <f t="shared" si="252"/>
        <v>30.804104032450493</v>
      </c>
      <c r="AH188" s="6">
        <f t="shared" si="253"/>
        <v>14.292531615366261</v>
      </c>
      <c r="AI188" s="6">
        <f t="shared" si="254"/>
        <v>17.442137914578858</v>
      </c>
      <c r="AJ188" s="6">
        <f t="shared" si="255"/>
        <v>9.8305893581484138</v>
      </c>
      <c r="AK188" s="6">
        <f t="shared" si="256"/>
        <v>27.630637079455976</v>
      </c>
      <c r="AL188" s="39">
        <v>21387</v>
      </c>
      <c r="AM188" s="39">
        <v>33510</v>
      </c>
      <c r="AN188" s="6">
        <f t="shared" si="257"/>
        <v>60.057265569076591</v>
      </c>
      <c r="AO188" s="1">
        <v>4191</v>
      </c>
      <c r="AP188" s="1">
        <v>1119</v>
      </c>
      <c r="AQ188" s="1">
        <v>2793</v>
      </c>
      <c r="AR188" s="1">
        <v>1398</v>
      </c>
      <c r="AS188" s="1">
        <v>100</v>
      </c>
      <c r="AT188" s="1">
        <v>226</v>
      </c>
      <c r="AU188" s="1">
        <v>824</v>
      </c>
      <c r="AV188" s="1">
        <v>385</v>
      </c>
      <c r="AW188" s="1">
        <v>198</v>
      </c>
      <c r="AX188" s="1">
        <v>295</v>
      </c>
      <c r="AY188" s="1">
        <v>199</v>
      </c>
      <c r="AZ188" s="1">
        <v>154</v>
      </c>
      <c r="BA188" s="1">
        <v>34</v>
      </c>
      <c r="BB188" s="1">
        <v>512</v>
      </c>
      <c r="BC188" s="1">
        <v>264</v>
      </c>
      <c r="BD188" s="1">
        <v>0</v>
      </c>
      <c r="BE188" s="1">
        <v>784</v>
      </c>
      <c r="BF188" s="1">
        <v>0</v>
      </c>
      <c r="BG188" s="1">
        <v>0</v>
      </c>
      <c r="BH188" s="6">
        <f t="shared" si="258"/>
        <v>27.511333810546407</v>
      </c>
      <c r="BI188" s="1">
        <v>5.9</v>
      </c>
      <c r="BJ188" s="1">
        <v>6.2</v>
      </c>
      <c r="BK188" s="1">
        <v>5.3</v>
      </c>
      <c r="BL188" s="1">
        <v>6</v>
      </c>
      <c r="BM188" s="1">
        <v>5.8</v>
      </c>
      <c r="BN188" s="1">
        <v>6.2</v>
      </c>
      <c r="BO188" s="1">
        <v>6.9</v>
      </c>
      <c r="BP188" s="1">
        <v>5.6</v>
      </c>
      <c r="BQ188" s="1">
        <v>5.3</v>
      </c>
      <c r="BR188" s="1">
        <v>4.3</v>
      </c>
      <c r="BS188" s="1">
        <v>5.9</v>
      </c>
      <c r="BT188" s="1">
        <v>7.5</v>
      </c>
      <c r="BU188" s="1">
        <v>8.9</v>
      </c>
      <c r="BV188" s="1">
        <v>4.9000000000000004</v>
      </c>
      <c r="BW188" s="1">
        <v>6.1</v>
      </c>
      <c r="BX188" s="1">
        <v>2.9</v>
      </c>
      <c r="BY188" s="1">
        <v>4</v>
      </c>
      <c r="BZ188" s="1">
        <v>2.2999999999999998</v>
      </c>
      <c r="CA188" s="1">
        <f t="shared" si="259"/>
        <v>17.400000000000002</v>
      </c>
      <c r="CB188" s="1">
        <f t="shared" si="260"/>
        <v>62.399999999999991</v>
      </c>
      <c r="CC188" s="1">
        <f t="shared" si="261"/>
        <v>20.2</v>
      </c>
    </row>
    <row r="189" spans="1:81" x14ac:dyDescent="0.25">
      <c r="A189" s="8" t="s">
        <v>716</v>
      </c>
      <c r="B189" t="s">
        <v>717</v>
      </c>
      <c r="C189" s="1" t="s">
        <v>718</v>
      </c>
      <c r="D189" t="s">
        <v>585</v>
      </c>
      <c r="E189" s="9" t="s">
        <v>586</v>
      </c>
      <c r="F189" s="9" t="s">
        <v>542</v>
      </c>
      <c r="G189" s="9" t="s">
        <v>719</v>
      </c>
      <c r="H189" s="9" t="s">
        <v>720</v>
      </c>
      <c r="I189" s="1">
        <v>5409796</v>
      </c>
      <c r="J189" s="1" t="s">
        <v>139</v>
      </c>
      <c r="K189" s="33">
        <v>0.58349461918822554</v>
      </c>
      <c r="L189" s="1">
        <v>347</v>
      </c>
      <c r="M189" s="42">
        <f t="shared" si="136"/>
        <v>594.69271624604926</v>
      </c>
      <c r="N189" s="1">
        <v>130</v>
      </c>
      <c r="O189" s="22">
        <v>2.67</v>
      </c>
      <c r="P189" s="1">
        <v>347</v>
      </c>
      <c r="Q189" s="1">
        <v>22</v>
      </c>
      <c r="R189" s="1">
        <v>3</v>
      </c>
      <c r="S189" s="1">
        <v>3</v>
      </c>
      <c r="T189" s="1">
        <v>9</v>
      </c>
      <c r="U189" s="1">
        <v>7</v>
      </c>
      <c r="V189" s="1">
        <v>8</v>
      </c>
      <c r="W189" s="1">
        <v>8</v>
      </c>
      <c r="X189" s="1">
        <v>2</v>
      </c>
      <c r="Y189" s="1">
        <v>31</v>
      </c>
      <c r="Z189" s="1">
        <v>11</v>
      </c>
      <c r="AA189" s="1">
        <v>9</v>
      </c>
      <c r="AB189" s="1">
        <v>6</v>
      </c>
      <c r="AC189" s="1">
        <v>6</v>
      </c>
      <c r="AD189" s="1">
        <v>3</v>
      </c>
      <c r="AE189" s="1">
        <v>2</v>
      </c>
      <c r="AF189" s="1">
        <v>0</v>
      </c>
      <c r="AG189" s="6">
        <f t="shared" si="252"/>
        <v>21.53846153846154</v>
      </c>
      <c r="AH189" s="6">
        <f t="shared" si="253"/>
        <v>12.307692307692308</v>
      </c>
      <c r="AI189" s="6">
        <f t="shared" si="254"/>
        <v>37.692307692307693</v>
      </c>
      <c r="AJ189" s="6">
        <f t="shared" si="255"/>
        <v>8.4615384615384617</v>
      </c>
      <c r="AK189" s="6">
        <f t="shared" si="256"/>
        <v>20</v>
      </c>
      <c r="AL189" s="39">
        <v>17421</v>
      </c>
      <c r="AM189" s="39">
        <v>45357</v>
      </c>
      <c r="AN189" s="6">
        <f t="shared" si="257"/>
        <v>47.692307692307693</v>
      </c>
      <c r="AO189" s="1">
        <v>130</v>
      </c>
      <c r="AP189" s="1">
        <v>83</v>
      </c>
      <c r="AQ189" s="1">
        <v>106</v>
      </c>
      <c r="AR189" s="1">
        <v>24</v>
      </c>
      <c r="AS189" s="1">
        <v>1</v>
      </c>
      <c r="AT189" s="1">
        <v>5</v>
      </c>
      <c r="AU189" s="1">
        <v>14</v>
      </c>
      <c r="AV189" s="1">
        <v>10</v>
      </c>
      <c r="AW189" s="1">
        <v>10</v>
      </c>
      <c r="AX189" s="1">
        <v>0</v>
      </c>
      <c r="AY189" s="1">
        <v>17</v>
      </c>
      <c r="AZ189" s="1">
        <v>24</v>
      </c>
      <c r="BA189" s="1">
        <v>0</v>
      </c>
      <c r="BB189" s="1">
        <v>12</v>
      </c>
      <c r="BC189" s="1">
        <v>3</v>
      </c>
      <c r="BD189" s="1">
        <v>5</v>
      </c>
      <c r="BE189" s="1">
        <v>17</v>
      </c>
      <c r="BF189" s="1">
        <v>0</v>
      </c>
      <c r="BG189" s="1">
        <v>0</v>
      </c>
      <c r="BH189" s="6">
        <f t="shared" si="258"/>
        <v>14.615384615384617</v>
      </c>
      <c r="BI189" s="1">
        <v>4.9000000000000004</v>
      </c>
      <c r="BJ189" s="1">
        <v>3.2</v>
      </c>
      <c r="BK189" s="1">
        <v>2.6</v>
      </c>
      <c r="BL189" s="1">
        <v>0.3</v>
      </c>
      <c r="BM189" s="1">
        <v>11.8</v>
      </c>
      <c r="BN189" s="1">
        <v>5.2</v>
      </c>
      <c r="BO189" s="1">
        <v>11</v>
      </c>
      <c r="BP189" s="1">
        <v>2.9</v>
      </c>
      <c r="BQ189" s="1">
        <v>2.2999999999999998</v>
      </c>
      <c r="BR189" s="1">
        <v>6.6</v>
      </c>
      <c r="BS189" s="1">
        <v>6.9</v>
      </c>
      <c r="BT189" s="1">
        <v>13.5</v>
      </c>
      <c r="BU189" s="1">
        <v>4.3</v>
      </c>
      <c r="BV189" s="1">
        <v>9.8000000000000007</v>
      </c>
      <c r="BW189" s="1">
        <v>7.2</v>
      </c>
      <c r="BX189" s="1">
        <v>3.7</v>
      </c>
      <c r="BY189" s="1">
        <v>2.9</v>
      </c>
      <c r="BZ189" s="1">
        <v>0.9</v>
      </c>
      <c r="CA189" s="1">
        <f t="shared" si="259"/>
        <v>10.700000000000001</v>
      </c>
      <c r="CB189" s="1">
        <f t="shared" si="260"/>
        <v>64.8</v>
      </c>
      <c r="CC189" s="1">
        <f t="shared" si="261"/>
        <v>24.499999999999996</v>
      </c>
    </row>
    <row r="190" spans="1:81" x14ac:dyDescent="0.25">
      <c r="A190" s="8" t="s">
        <v>1267</v>
      </c>
      <c r="B190" t="s">
        <v>1268</v>
      </c>
      <c r="C190" s="1" t="s">
        <v>1269</v>
      </c>
      <c r="D190" t="s">
        <v>585</v>
      </c>
      <c r="E190" s="9" t="s">
        <v>586</v>
      </c>
      <c r="F190" s="9" t="s">
        <v>542</v>
      </c>
      <c r="G190" s="9" t="s">
        <v>1270</v>
      </c>
      <c r="H190" s="9" t="s">
        <v>1271</v>
      </c>
      <c r="I190" s="1">
        <v>5452420</v>
      </c>
      <c r="J190" s="1" t="s">
        <v>239</v>
      </c>
      <c r="K190" s="33">
        <v>0.2633499009090321</v>
      </c>
      <c r="L190" s="1">
        <v>182</v>
      </c>
      <c r="M190" s="42">
        <f t="shared" si="136"/>
        <v>691.09576032408506</v>
      </c>
      <c r="N190" s="1">
        <v>58</v>
      </c>
      <c r="O190" s="22">
        <v>3.14</v>
      </c>
      <c r="P190" s="1">
        <v>182</v>
      </c>
      <c r="Q190" s="1">
        <v>0</v>
      </c>
      <c r="R190" s="1">
        <v>4</v>
      </c>
      <c r="S190" s="1">
        <v>5</v>
      </c>
      <c r="T190" s="1">
        <v>2</v>
      </c>
      <c r="U190" s="1">
        <v>1</v>
      </c>
      <c r="V190" s="1">
        <v>7</v>
      </c>
      <c r="W190" s="1">
        <v>6</v>
      </c>
      <c r="X190" s="1">
        <v>11</v>
      </c>
      <c r="Y190" s="1">
        <v>7</v>
      </c>
      <c r="Z190" s="1">
        <v>8</v>
      </c>
      <c r="AA190" s="1">
        <v>0</v>
      </c>
      <c r="AB190" s="1">
        <v>2</v>
      </c>
      <c r="AC190" s="1">
        <v>0</v>
      </c>
      <c r="AD190" s="1">
        <v>0</v>
      </c>
      <c r="AE190" s="1">
        <v>5</v>
      </c>
      <c r="AF190" s="1">
        <v>0</v>
      </c>
      <c r="AG190" s="6">
        <f t="shared" si="252"/>
        <v>15.517241379310345</v>
      </c>
      <c r="AH190" s="6">
        <f t="shared" si="253"/>
        <v>5.1724137931034484</v>
      </c>
      <c r="AI190" s="6">
        <f t="shared" si="254"/>
        <v>53.448275862068961</v>
      </c>
      <c r="AJ190" s="6">
        <f t="shared" si="255"/>
        <v>13.793103448275861</v>
      </c>
      <c r="AK190" s="6">
        <f t="shared" si="256"/>
        <v>12.068965517241379</v>
      </c>
      <c r="AL190" s="39">
        <v>18803</v>
      </c>
      <c r="AM190" s="39">
        <v>43409</v>
      </c>
      <c r="AN190" s="6">
        <f t="shared" si="257"/>
        <v>62.068965517241381</v>
      </c>
      <c r="AO190" s="1">
        <v>58</v>
      </c>
      <c r="AP190" s="1">
        <v>68</v>
      </c>
      <c r="AQ190" s="1">
        <v>38</v>
      </c>
      <c r="AR190" s="1">
        <v>20</v>
      </c>
      <c r="AS190" s="1">
        <v>0</v>
      </c>
      <c r="AT190" s="1">
        <v>1</v>
      </c>
      <c r="AU190" s="1">
        <v>8</v>
      </c>
      <c r="AV190" s="1">
        <v>3</v>
      </c>
      <c r="AW190" s="1">
        <v>7</v>
      </c>
      <c r="AX190" s="1">
        <v>0</v>
      </c>
      <c r="AY190" s="1">
        <v>14</v>
      </c>
      <c r="AZ190" s="1">
        <v>6</v>
      </c>
      <c r="BA190" s="1">
        <v>4</v>
      </c>
      <c r="BB190" s="1">
        <v>3</v>
      </c>
      <c r="BC190" s="1">
        <v>0</v>
      </c>
      <c r="BD190" s="1">
        <v>3</v>
      </c>
      <c r="BE190" s="1">
        <v>5</v>
      </c>
      <c r="BF190" s="1">
        <v>0</v>
      </c>
      <c r="BG190" s="1">
        <v>0</v>
      </c>
      <c r="BH190" s="6">
        <f t="shared" si="258"/>
        <v>25.862068965517242</v>
      </c>
      <c r="BI190" s="1">
        <v>0</v>
      </c>
      <c r="BJ190" s="1">
        <v>8.8000000000000007</v>
      </c>
      <c r="BK190" s="1">
        <v>9.9</v>
      </c>
      <c r="BL190" s="1">
        <v>4.4000000000000004</v>
      </c>
      <c r="BM190" s="1">
        <v>1.6</v>
      </c>
      <c r="BN190" s="1">
        <v>20.9</v>
      </c>
      <c r="BO190" s="1">
        <v>5.5</v>
      </c>
      <c r="BP190" s="1">
        <v>2.7</v>
      </c>
      <c r="BQ190" s="1">
        <v>9.9</v>
      </c>
      <c r="BR190" s="1">
        <v>7.7</v>
      </c>
      <c r="BS190" s="1">
        <v>4.4000000000000004</v>
      </c>
      <c r="BT190" s="1">
        <v>1.6</v>
      </c>
      <c r="BU190" s="1">
        <v>3.8</v>
      </c>
      <c r="BV190" s="1">
        <v>2.2000000000000002</v>
      </c>
      <c r="BW190" s="1">
        <v>2.7</v>
      </c>
      <c r="BX190" s="1">
        <v>2.2000000000000002</v>
      </c>
      <c r="BY190" s="1">
        <v>2.2000000000000002</v>
      </c>
      <c r="BZ190" s="1">
        <v>9.3000000000000007</v>
      </c>
      <c r="CA190" s="1">
        <f t="shared" si="259"/>
        <v>18.700000000000003</v>
      </c>
      <c r="CB190" s="1">
        <f t="shared" si="260"/>
        <v>62.5</v>
      </c>
      <c r="CC190" s="1">
        <f t="shared" si="261"/>
        <v>18.600000000000001</v>
      </c>
    </row>
    <row r="191" spans="1:81" x14ac:dyDescent="0.25">
      <c r="A191" s="8" t="s">
        <v>1392</v>
      </c>
      <c r="B191" t="s">
        <v>1393</v>
      </c>
      <c r="C191" s="1" t="s">
        <v>1394</v>
      </c>
      <c r="D191" t="s">
        <v>585</v>
      </c>
      <c r="E191" s="9" t="s">
        <v>586</v>
      </c>
      <c r="F191" s="9" t="s">
        <v>542</v>
      </c>
      <c r="G191" s="9" t="s">
        <v>1395</v>
      </c>
      <c r="H191" s="9" t="s">
        <v>1396</v>
      </c>
      <c r="I191" s="1">
        <v>5460196</v>
      </c>
      <c r="J191" s="1" t="s">
        <v>262</v>
      </c>
      <c r="K191" s="33">
        <v>0.4195654269554191</v>
      </c>
      <c r="L191" s="1">
        <v>157</v>
      </c>
      <c r="M191" s="42">
        <f t="shared" si="136"/>
        <v>374.19670428822542</v>
      </c>
      <c r="N191" s="1">
        <v>55</v>
      </c>
      <c r="O191" s="22">
        <v>2.85</v>
      </c>
      <c r="P191" s="1">
        <v>157</v>
      </c>
      <c r="Q191" s="1">
        <v>7</v>
      </c>
      <c r="R191" s="1">
        <v>1</v>
      </c>
      <c r="S191" s="1">
        <v>6</v>
      </c>
      <c r="T191" s="1">
        <v>2</v>
      </c>
      <c r="U191" s="1">
        <v>0</v>
      </c>
      <c r="V191" s="1">
        <v>16</v>
      </c>
      <c r="W191" s="1">
        <v>3</v>
      </c>
      <c r="X191" s="1">
        <v>3</v>
      </c>
      <c r="Y191" s="1">
        <v>15</v>
      </c>
      <c r="Z191" s="1">
        <v>2</v>
      </c>
      <c r="AA191" s="1">
        <v>0</v>
      </c>
      <c r="AB191" s="1">
        <v>0</v>
      </c>
      <c r="AC191" s="1">
        <v>0</v>
      </c>
      <c r="AD191" s="1">
        <v>0</v>
      </c>
      <c r="AE191" s="1">
        <v>0</v>
      </c>
      <c r="AF191" s="1">
        <v>0</v>
      </c>
      <c r="AG191" s="6">
        <f t="shared" si="252"/>
        <v>25.454545454545453</v>
      </c>
      <c r="AH191" s="6">
        <f t="shared" si="253"/>
        <v>3.6363636363636362</v>
      </c>
      <c r="AI191" s="6">
        <f t="shared" si="254"/>
        <v>67.272727272727266</v>
      </c>
      <c r="AJ191" s="6">
        <f t="shared" si="255"/>
        <v>3.6363636363636362</v>
      </c>
      <c r="AK191" s="6">
        <f t="shared" si="256"/>
        <v>0</v>
      </c>
      <c r="AL191" s="39">
        <v>12907</v>
      </c>
      <c r="AM191" s="39">
        <v>33977</v>
      </c>
      <c r="AN191" s="6">
        <f t="shared" si="257"/>
        <v>69.090909090909093</v>
      </c>
      <c r="AO191" s="1">
        <v>55</v>
      </c>
      <c r="AP191" s="1">
        <v>3</v>
      </c>
      <c r="AQ191" s="1">
        <v>43</v>
      </c>
      <c r="AR191" s="1">
        <v>12</v>
      </c>
      <c r="AS191" s="1">
        <v>7</v>
      </c>
      <c r="AT191" s="1">
        <v>0</v>
      </c>
      <c r="AU191" s="1">
        <v>7</v>
      </c>
      <c r="AV191" s="1">
        <v>13</v>
      </c>
      <c r="AW191" s="1">
        <v>5</v>
      </c>
      <c r="AX191" s="1">
        <v>0</v>
      </c>
      <c r="AY191" s="1">
        <v>6</v>
      </c>
      <c r="AZ191" s="1">
        <v>0</v>
      </c>
      <c r="BA191" s="1">
        <v>15</v>
      </c>
      <c r="BB191" s="1">
        <v>2</v>
      </c>
      <c r="BC191" s="1">
        <v>0</v>
      </c>
      <c r="BD191" s="1">
        <v>0</v>
      </c>
      <c r="BE191" s="1">
        <v>0</v>
      </c>
      <c r="BF191" s="1">
        <v>0</v>
      </c>
      <c r="BG191" s="1">
        <v>0</v>
      </c>
      <c r="BH191" s="6">
        <f t="shared" si="258"/>
        <v>40</v>
      </c>
      <c r="BI191" s="1">
        <v>7</v>
      </c>
      <c r="BJ191" s="1">
        <v>1.3</v>
      </c>
      <c r="BK191" s="1">
        <v>15.3</v>
      </c>
      <c r="BL191" s="1">
        <v>1.9</v>
      </c>
      <c r="BM191" s="1">
        <v>3.8</v>
      </c>
      <c r="BN191" s="1">
        <v>28</v>
      </c>
      <c r="BO191" s="1">
        <v>3.8</v>
      </c>
      <c r="BP191" s="1">
        <v>1.3</v>
      </c>
      <c r="BQ191" s="1">
        <v>0</v>
      </c>
      <c r="BR191" s="1">
        <v>16.600000000000001</v>
      </c>
      <c r="BS191" s="1">
        <v>2.5</v>
      </c>
      <c r="BT191" s="1">
        <v>8.9</v>
      </c>
      <c r="BU191" s="1">
        <v>0</v>
      </c>
      <c r="BV191" s="1">
        <v>3.8</v>
      </c>
      <c r="BW191" s="1">
        <v>4.5</v>
      </c>
      <c r="BX191" s="1">
        <v>0</v>
      </c>
      <c r="BY191" s="1">
        <v>1.3</v>
      </c>
      <c r="BZ191" s="1">
        <v>0</v>
      </c>
      <c r="CA191" s="1">
        <f t="shared" si="259"/>
        <v>23.6</v>
      </c>
      <c r="CB191" s="1">
        <f t="shared" si="260"/>
        <v>66.8</v>
      </c>
      <c r="CC191" s="1">
        <f t="shared" si="261"/>
        <v>9.6000000000000014</v>
      </c>
    </row>
    <row r="192" spans="1:81" x14ac:dyDescent="0.25">
      <c r="A192" s="8" t="s">
        <v>1485</v>
      </c>
      <c r="B192" t="s">
        <v>1486</v>
      </c>
      <c r="C192" s="1" t="s">
        <v>1487</v>
      </c>
      <c r="D192" t="s">
        <v>585</v>
      </c>
      <c r="E192" s="9" t="s">
        <v>586</v>
      </c>
      <c r="F192" s="9" t="s">
        <v>542</v>
      </c>
      <c r="G192" s="9" t="s">
        <v>1488</v>
      </c>
      <c r="H192" s="9" t="s">
        <v>1489</v>
      </c>
      <c r="I192" s="1">
        <v>5465692</v>
      </c>
      <c r="J192" s="1" t="s">
        <v>280</v>
      </c>
      <c r="K192" s="33">
        <v>3.0503165213432779</v>
      </c>
      <c r="L192" s="1">
        <v>5967</v>
      </c>
      <c r="M192" s="42">
        <f t="shared" si="136"/>
        <v>1956.1904340905228</v>
      </c>
      <c r="N192" s="1">
        <v>2583</v>
      </c>
      <c r="O192" s="22">
        <v>2.31</v>
      </c>
      <c r="P192" s="1">
        <v>5957</v>
      </c>
      <c r="Q192" s="1">
        <v>292</v>
      </c>
      <c r="R192" s="1">
        <v>193</v>
      </c>
      <c r="S192" s="1">
        <v>218</v>
      </c>
      <c r="T192" s="1">
        <v>209</v>
      </c>
      <c r="U192" s="1">
        <v>75</v>
      </c>
      <c r="V192" s="1">
        <v>210</v>
      </c>
      <c r="W192" s="1">
        <v>79</v>
      </c>
      <c r="X192" s="1">
        <v>207</v>
      </c>
      <c r="Y192" s="1">
        <v>165</v>
      </c>
      <c r="Z192" s="1">
        <v>316</v>
      </c>
      <c r="AA192" s="1">
        <v>190</v>
      </c>
      <c r="AB192" s="1">
        <v>231</v>
      </c>
      <c r="AC192" s="1">
        <v>89</v>
      </c>
      <c r="AD192" s="1">
        <v>26</v>
      </c>
      <c r="AE192" s="1">
        <v>40</v>
      </c>
      <c r="AF192" s="1">
        <v>43</v>
      </c>
      <c r="AG192" s="6">
        <f t="shared" si="252"/>
        <v>27.216415021293074</v>
      </c>
      <c r="AH192" s="6">
        <f t="shared" si="253"/>
        <v>10.994967092528068</v>
      </c>
      <c r="AI192" s="6">
        <f t="shared" si="254"/>
        <v>25.590398761130466</v>
      </c>
      <c r="AJ192" s="6">
        <f t="shared" si="255"/>
        <v>12.233836624080526</v>
      </c>
      <c r="AK192" s="6">
        <f t="shared" si="256"/>
        <v>23.964382500967869</v>
      </c>
      <c r="AL192" s="39">
        <v>21513</v>
      </c>
      <c r="AM192" s="39">
        <v>40467</v>
      </c>
      <c r="AN192" s="6">
        <f t="shared" si="257"/>
        <v>57.413859852884244</v>
      </c>
      <c r="AO192" s="1">
        <v>2583</v>
      </c>
      <c r="AP192" s="1">
        <v>542</v>
      </c>
      <c r="AQ192" s="1">
        <v>1589</v>
      </c>
      <c r="AR192" s="1">
        <v>994</v>
      </c>
      <c r="AS192" s="1">
        <v>37</v>
      </c>
      <c r="AT192" s="1">
        <v>110</v>
      </c>
      <c r="AU192" s="1">
        <v>477</v>
      </c>
      <c r="AV192" s="1">
        <v>134</v>
      </c>
      <c r="AW192" s="1">
        <v>183</v>
      </c>
      <c r="AX192" s="1">
        <v>177</v>
      </c>
      <c r="AY192" s="1">
        <v>219</v>
      </c>
      <c r="AZ192" s="1">
        <v>210</v>
      </c>
      <c r="BA192" s="1">
        <v>22</v>
      </c>
      <c r="BB192" s="1">
        <v>359</v>
      </c>
      <c r="BC192" s="1">
        <v>105</v>
      </c>
      <c r="BD192" s="1">
        <v>27</v>
      </c>
      <c r="BE192" s="1">
        <v>429</v>
      </c>
      <c r="BF192" s="1">
        <v>0</v>
      </c>
      <c r="BG192" s="1">
        <v>0</v>
      </c>
      <c r="BH192" s="6">
        <f t="shared" si="258"/>
        <v>27.216415021293074</v>
      </c>
      <c r="BI192" s="1">
        <v>5.0999999999999996</v>
      </c>
      <c r="BJ192" s="1">
        <v>6.8</v>
      </c>
      <c r="BK192" s="1">
        <v>4.9000000000000004</v>
      </c>
      <c r="BL192" s="1">
        <v>5.9</v>
      </c>
      <c r="BM192" s="1">
        <v>5.8</v>
      </c>
      <c r="BN192" s="1">
        <v>5</v>
      </c>
      <c r="BO192" s="1">
        <v>5.2</v>
      </c>
      <c r="BP192" s="1">
        <v>7.7</v>
      </c>
      <c r="BQ192" s="1">
        <v>3.2</v>
      </c>
      <c r="BR192" s="1">
        <v>7.2</v>
      </c>
      <c r="BS192" s="1">
        <v>6.4</v>
      </c>
      <c r="BT192" s="1">
        <v>6.7</v>
      </c>
      <c r="BU192" s="1">
        <v>6.1</v>
      </c>
      <c r="BV192" s="1">
        <v>10</v>
      </c>
      <c r="BW192" s="1">
        <v>3.5</v>
      </c>
      <c r="BX192" s="1">
        <v>3.3</v>
      </c>
      <c r="BY192" s="1">
        <v>4</v>
      </c>
      <c r="BZ192" s="1">
        <v>3.4</v>
      </c>
      <c r="CA192" s="1">
        <f t="shared" si="259"/>
        <v>16.799999999999997</v>
      </c>
      <c r="CB192" s="1">
        <f t="shared" si="260"/>
        <v>59.2</v>
      </c>
      <c r="CC192" s="1">
        <f t="shared" si="261"/>
        <v>24.2</v>
      </c>
    </row>
    <row r="193" spans="1:81" s="19" customFormat="1" x14ac:dyDescent="0.25">
      <c r="A193" s="18" t="s">
        <v>58</v>
      </c>
      <c r="B193" s="44" t="s">
        <v>2118</v>
      </c>
      <c r="I193" s="18">
        <v>54055</v>
      </c>
      <c r="J193" s="18" t="s">
        <v>57</v>
      </c>
      <c r="K193" s="35">
        <f>SUM(K186:K192)</f>
        <v>420.36821579955307</v>
      </c>
      <c r="L193" s="18">
        <v>60963</v>
      </c>
      <c r="M193" s="23">
        <f t="shared" si="136"/>
        <v>145.0228578391602</v>
      </c>
      <c r="N193" s="18">
        <v>25019</v>
      </c>
      <c r="O193" s="23">
        <v>2.39</v>
      </c>
      <c r="P193" s="18">
        <v>59796</v>
      </c>
      <c r="Q193" s="18">
        <v>2468</v>
      </c>
      <c r="R193" s="18">
        <v>2181</v>
      </c>
      <c r="S193" s="18">
        <v>2220</v>
      </c>
      <c r="T193" s="18">
        <v>1709</v>
      </c>
      <c r="U193" s="18">
        <v>1721</v>
      </c>
      <c r="V193" s="18">
        <v>1567</v>
      </c>
      <c r="W193" s="18">
        <v>1150</v>
      </c>
      <c r="X193" s="18">
        <v>1166</v>
      </c>
      <c r="Y193" s="18">
        <v>1043</v>
      </c>
      <c r="Z193" s="18">
        <v>2230</v>
      </c>
      <c r="AA193" s="18">
        <v>2370</v>
      </c>
      <c r="AB193" s="18">
        <v>2271</v>
      </c>
      <c r="AC193" s="18">
        <v>1423</v>
      </c>
      <c r="AD193" s="18">
        <v>563</v>
      </c>
      <c r="AE193" s="18">
        <v>634</v>
      </c>
      <c r="AF193" s="18">
        <v>303</v>
      </c>
      <c r="AG193" s="20">
        <f t="shared" ref="AG193" si="262">(Q193+R193+S193)/N193*100</f>
        <v>27.455134098085455</v>
      </c>
      <c r="AH193" s="20">
        <f t="shared" ref="AH193" si="263">(T193+U193)/N193*100</f>
        <v>13.709580718653825</v>
      </c>
      <c r="AI193" s="20">
        <f t="shared" ref="AI193" si="264">(V193+W193+X193+Y193)/N193*100</f>
        <v>19.689036332387385</v>
      </c>
      <c r="AJ193" s="20">
        <f t="shared" ref="AJ193" si="265">Z193/N193*100</f>
        <v>8.9132259482793081</v>
      </c>
      <c r="AK193" s="20">
        <f t="shared" ref="AK193" si="266">(AA193+AB193+AC193+AD193+AE193+AF193)/N193*100</f>
        <v>30.23302290259403</v>
      </c>
      <c r="AL193" s="38">
        <v>21698</v>
      </c>
      <c r="AM193" s="38">
        <v>37763</v>
      </c>
      <c r="AN193" s="20">
        <f t="shared" ref="AN193:AN214" si="267">(Q193+R193+S193+T193+U193+V193+W193+X193)/N193*100</f>
        <v>56.684919461209482</v>
      </c>
      <c r="AO193" s="18">
        <v>25019</v>
      </c>
      <c r="AP193" s="18">
        <v>4981</v>
      </c>
      <c r="AQ193" s="18">
        <v>17959</v>
      </c>
      <c r="AR193" s="18">
        <v>7060</v>
      </c>
      <c r="AS193" s="18">
        <v>839</v>
      </c>
      <c r="AT193" s="18">
        <v>1065</v>
      </c>
      <c r="AU193" s="18">
        <v>4285</v>
      </c>
      <c r="AV193" s="18">
        <v>2296</v>
      </c>
      <c r="AW193" s="18">
        <v>1161</v>
      </c>
      <c r="AX193" s="18">
        <v>1332</v>
      </c>
      <c r="AY193" s="18">
        <v>2184</v>
      </c>
      <c r="AZ193" s="18">
        <v>795</v>
      </c>
      <c r="BA193" s="18">
        <v>288</v>
      </c>
      <c r="BB193" s="18">
        <v>3363</v>
      </c>
      <c r="BC193" s="18">
        <v>982</v>
      </c>
      <c r="BD193" s="18">
        <v>132</v>
      </c>
      <c r="BE193" s="18">
        <v>4918</v>
      </c>
      <c r="BF193" s="18">
        <v>190</v>
      </c>
      <c r="BG193" s="18">
        <v>6</v>
      </c>
      <c r="BH193" s="20">
        <f t="shared" ref="BH193:BH214" si="268">(AU193+AX193+BA193+BD193+BG193)/N193*100</f>
        <v>24.153643231144333</v>
      </c>
      <c r="BI193" s="18">
        <v>5.9</v>
      </c>
      <c r="BJ193" s="18">
        <v>6.5</v>
      </c>
      <c r="BK193" s="18">
        <v>4.7</v>
      </c>
      <c r="BL193" s="18">
        <v>5.8</v>
      </c>
      <c r="BM193" s="18">
        <v>6.5</v>
      </c>
      <c r="BN193" s="18">
        <v>6.1</v>
      </c>
      <c r="BO193" s="18">
        <v>5.4</v>
      </c>
      <c r="BP193" s="18">
        <v>5.7</v>
      </c>
      <c r="BQ193" s="18">
        <v>6</v>
      </c>
      <c r="BR193" s="18">
        <v>6</v>
      </c>
      <c r="BS193" s="18">
        <v>6.5</v>
      </c>
      <c r="BT193" s="18">
        <v>7.1</v>
      </c>
      <c r="BU193" s="18">
        <v>7.7</v>
      </c>
      <c r="BV193" s="18">
        <v>6.7</v>
      </c>
      <c r="BW193" s="18">
        <v>4.8</v>
      </c>
      <c r="BX193" s="18">
        <v>3.4</v>
      </c>
      <c r="BY193" s="18">
        <v>2.7</v>
      </c>
      <c r="BZ193" s="18">
        <v>2.5</v>
      </c>
      <c r="CA193" s="18">
        <f t="shared" ref="CA193" si="269">BI193+BJ193+BK193</f>
        <v>17.100000000000001</v>
      </c>
      <c r="CB193" s="18">
        <f t="shared" ref="CB193" si="270">BL193+BM193+BN193+BO193+BP193+BQ193+BR193+BS193+BT193+BU193</f>
        <v>62.800000000000004</v>
      </c>
      <c r="CC193" s="18">
        <f t="shared" ref="CC193" si="271">BV193+BW193+BX193+BY193+BZ193</f>
        <v>20.100000000000001</v>
      </c>
    </row>
    <row r="194" spans="1:81" s="26" customFormat="1" x14ac:dyDescent="0.25">
      <c r="A194" s="25" t="s">
        <v>1947</v>
      </c>
      <c r="B194" s="26" t="s">
        <v>1948</v>
      </c>
      <c r="C194" s="27" t="s">
        <v>1949</v>
      </c>
      <c r="D194" s="26" t="s">
        <v>780</v>
      </c>
      <c r="E194" s="28" t="s">
        <v>781</v>
      </c>
      <c r="F194" s="28" t="s">
        <v>542</v>
      </c>
      <c r="G194" s="28" t="s">
        <v>1950</v>
      </c>
      <c r="H194" s="28" t="s">
        <v>1951</v>
      </c>
      <c r="I194" s="27" t="s">
        <v>2111</v>
      </c>
      <c r="J194" s="27" t="s">
        <v>2111</v>
      </c>
      <c r="K194" s="34">
        <v>325.21674343670617</v>
      </c>
      <c r="L194" s="27">
        <f>L200-L199-L198-L197-L196-L195</f>
        <v>20037</v>
      </c>
      <c r="M194" s="29">
        <f t="shared" si="136"/>
        <v>61.611218992787222</v>
      </c>
      <c r="N194" s="27">
        <f t="shared" ref="N194:AF194" si="272">N200-N199-N198-N197-N196-N195</f>
        <v>8159</v>
      </c>
      <c r="O194" s="29">
        <f>P194/N194</f>
        <v>2.4255423458757202</v>
      </c>
      <c r="P194" s="27">
        <f t="shared" si="272"/>
        <v>19790</v>
      </c>
      <c r="Q194" s="27">
        <f t="shared" si="272"/>
        <v>693</v>
      </c>
      <c r="R194" s="27">
        <f t="shared" si="272"/>
        <v>426</v>
      </c>
      <c r="S194" s="27">
        <f t="shared" si="272"/>
        <v>450</v>
      </c>
      <c r="T194" s="27">
        <f t="shared" si="272"/>
        <v>722</v>
      </c>
      <c r="U194" s="27">
        <f t="shared" si="272"/>
        <v>371</v>
      </c>
      <c r="V194" s="27">
        <f t="shared" si="272"/>
        <v>385</v>
      </c>
      <c r="W194" s="27">
        <f t="shared" si="272"/>
        <v>572</v>
      </c>
      <c r="X194" s="27">
        <f t="shared" si="272"/>
        <v>328</v>
      </c>
      <c r="Y194" s="27">
        <f t="shared" si="272"/>
        <v>346</v>
      </c>
      <c r="Z194" s="27">
        <f t="shared" si="272"/>
        <v>742</v>
      </c>
      <c r="AA194" s="27">
        <f t="shared" si="272"/>
        <v>1115</v>
      </c>
      <c r="AB194" s="27">
        <f t="shared" si="272"/>
        <v>1117</v>
      </c>
      <c r="AC194" s="27">
        <f t="shared" si="272"/>
        <v>600</v>
      </c>
      <c r="AD194" s="27">
        <f t="shared" si="272"/>
        <v>129</v>
      </c>
      <c r="AE194" s="27">
        <f t="shared" si="272"/>
        <v>109</v>
      </c>
      <c r="AF194" s="27">
        <f t="shared" si="272"/>
        <v>54</v>
      </c>
      <c r="AG194" s="30">
        <f t="shared" ref="AG194" si="273">(Q194+R194+S194)/N194*100</f>
        <v>19.230297830616497</v>
      </c>
      <c r="AH194" s="30">
        <f t="shared" ref="AH194" si="274">(T194+U194)/N194*100</f>
        <v>13.396249540384849</v>
      </c>
      <c r="AI194" s="30">
        <f t="shared" ref="AI194" si="275">(V194+W194+X194+Y194)/N194*100</f>
        <v>19.990194876823139</v>
      </c>
      <c r="AJ194" s="30">
        <f t="shared" ref="AJ194" si="276">Z194/N194*100</f>
        <v>9.0942517465375659</v>
      </c>
      <c r="AK194" s="30">
        <f t="shared" ref="AK194" si="277">(AA194+AB194+AC194+AD194+AE194+AF194)/N194*100</f>
        <v>38.289006005637944</v>
      </c>
      <c r="AL194" s="40">
        <v>21888</v>
      </c>
      <c r="AM194" s="40">
        <v>40749</v>
      </c>
      <c r="AN194" s="30">
        <f t="shared" ref="AN194:AN199" si="278">(Q194+R194+S194+T194+U194+V194+W194+X194)/N194*100</f>
        <v>48.376026473832582</v>
      </c>
      <c r="AO194" s="27">
        <f>AO200-AO199-AO198-AO197-AO196-AO195</f>
        <v>8159</v>
      </c>
      <c r="AP194" s="27">
        <f t="shared" ref="AP194:BG194" si="279">AP200-AP199-AP198-AP197-AP196-AP195</f>
        <v>1144</v>
      </c>
      <c r="AQ194" s="27">
        <f t="shared" si="279"/>
        <v>5844</v>
      </c>
      <c r="AR194" s="27">
        <f t="shared" si="279"/>
        <v>2315</v>
      </c>
      <c r="AS194" s="27">
        <f t="shared" si="279"/>
        <v>187</v>
      </c>
      <c r="AT194" s="27">
        <f t="shared" si="279"/>
        <v>140</v>
      </c>
      <c r="AU194" s="27">
        <f t="shared" si="279"/>
        <v>825</v>
      </c>
      <c r="AV194" s="27">
        <f t="shared" si="279"/>
        <v>605</v>
      </c>
      <c r="AW194" s="27">
        <f t="shared" si="279"/>
        <v>344</v>
      </c>
      <c r="AX194" s="27">
        <f t="shared" si="279"/>
        <v>413</v>
      </c>
      <c r="AY194" s="27">
        <f t="shared" si="279"/>
        <v>809</v>
      </c>
      <c r="AZ194" s="27">
        <f t="shared" si="279"/>
        <v>283</v>
      </c>
      <c r="BA194" s="27">
        <f t="shared" si="279"/>
        <v>147</v>
      </c>
      <c r="BB194" s="27">
        <f t="shared" si="279"/>
        <v>1391</v>
      </c>
      <c r="BC194" s="27">
        <f t="shared" si="279"/>
        <v>333</v>
      </c>
      <c r="BD194" s="27">
        <f t="shared" si="279"/>
        <v>60</v>
      </c>
      <c r="BE194" s="27">
        <f t="shared" si="279"/>
        <v>1783</v>
      </c>
      <c r="BF194" s="27">
        <f t="shared" si="279"/>
        <v>156</v>
      </c>
      <c r="BG194" s="27">
        <f t="shared" si="279"/>
        <v>70</v>
      </c>
      <c r="BH194" s="30">
        <f t="shared" ref="BH194:BH199" si="280">(AU194+AX194+BA194+BD194+BG194)/N194*100</f>
        <v>18.568452016178451</v>
      </c>
      <c r="BI194" s="27">
        <v>5.2</v>
      </c>
      <c r="BJ194" s="27">
        <v>4.5999999999999996</v>
      </c>
      <c r="BK194" s="27">
        <v>7</v>
      </c>
      <c r="BL194" s="27">
        <v>6.8</v>
      </c>
      <c r="BM194" s="27">
        <v>6.1</v>
      </c>
      <c r="BN194" s="27">
        <v>5.4</v>
      </c>
      <c r="BO194" s="27">
        <v>5.2</v>
      </c>
      <c r="BP194" s="27">
        <v>5.2</v>
      </c>
      <c r="BQ194" s="27">
        <v>6.1</v>
      </c>
      <c r="BR194" s="27">
        <v>7</v>
      </c>
      <c r="BS194" s="27">
        <v>7.2</v>
      </c>
      <c r="BT194" s="27">
        <v>7.2</v>
      </c>
      <c r="BU194" s="27">
        <v>7</v>
      </c>
      <c r="BV194" s="27">
        <v>6.8</v>
      </c>
      <c r="BW194" s="27">
        <v>5.0999999999999996</v>
      </c>
      <c r="BX194" s="27">
        <v>3.5</v>
      </c>
      <c r="BY194" s="27">
        <v>2.2000000000000002</v>
      </c>
      <c r="BZ194" s="27">
        <v>2.2999999999999998</v>
      </c>
      <c r="CA194" s="27">
        <f t="shared" ref="CA194:CA200" si="281">BI194+BJ194+BK194</f>
        <v>16.8</v>
      </c>
      <c r="CB194" s="27">
        <f t="shared" ref="CB194:CB200" si="282">BL194+BM194+BN194+BO194+BP194+BQ194+BR194+BS194+BT194+BU194</f>
        <v>63.2</v>
      </c>
      <c r="CC194" s="27">
        <f t="shared" ref="CC194:CC200" si="283">BV194+BW194+BX194+BY194+BZ194</f>
        <v>19.899999999999999</v>
      </c>
    </row>
    <row r="195" spans="1:81" s="19" customFormat="1" x14ac:dyDescent="0.25">
      <c r="A195" s="8" t="s">
        <v>777</v>
      </c>
      <c r="B195" t="s">
        <v>778</v>
      </c>
      <c r="C195" s="1" t="s">
        <v>779</v>
      </c>
      <c r="D195" t="s">
        <v>780</v>
      </c>
      <c r="E195" s="9" t="s">
        <v>781</v>
      </c>
      <c r="F195" s="9" t="s">
        <v>542</v>
      </c>
      <c r="G195" s="9" t="s">
        <v>782</v>
      </c>
      <c r="H195" s="9" t="s">
        <v>783</v>
      </c>
      <c r="I195" s="1">
        <v>5413525</v>
      </c>
      <c r="J195" s="1" t="s">
        <v>150</v>
      </c>
      <c r="K195" s="33">
        <v>1.3034721910686744</v>
      </c>
      <c r="L195" s="1">
        <v>655</v>
      </c>
      <c r="M195" s="42">
        <f t="shared" si="136"/>
        <v>502.5040077479419</v>
      </c>
      <c r="N195" s="1">
        <v>336</v>
      </c>
      <c r="O195" s="22">
        <v>1.95</v>
      </c>
      <c r="P195" s="1">
        <v>655</v>
      </c>
      <c r="Q195" s="1">
        <v>32</v>
      </c>
      <c r="R195" s="1">
        <v>0</v>
      </c>
      <c r="S195" s="1">
        <v>15</v>
      </c>
      <c r="T195" s="1">
        <v>42</v>
      </c>
      <c r="U195" s="1">
        <v>15</v>
      </c>
      <c r="V195" s="1">
        <v>18</v>
      </c>
      <c r="W195" s="1">
        <v>17</v>
      </c>
      <c r="X195" s="1">
        <v>24</v>
      </c>
      <c r="Y195" s="1">
        <v>13</v>
      </c>
      <c r="Z195" s="1">
        <v>19</v>
      </c>
      <c r="AA195" s="1">
        <v>31</v>
      </c>
      <c r="AB195" s="1">
        <v>84</v>
      </c>
      <c r="AC195" s="1">
        <v>22</v>
      </c>
      <c r="AD195" s="1">
        <v>4</v>
      </c>
      <c r="AE195" s="1">
        <v>0</v>
      </c>
      <c r="AF195" s="1">
        <v>0</v>
      </c>
      <c r="AG195" s="6">
        <f t="shared" ref="AG195:AG206" si="284">(Q195+R195+S195)/N195*100</f>
        <v>13.988095238095239</v>
      </c>
      <c r="AH195" s="6">
        <f t="shared" ref="AH195:AH206" si="285">(T195+U195)/N195*100</f>
        <v>16.964285714285715</v>
      </c>
      <c r="AI195" s="6">
        <f t="shared" ref="AI195:AI206" si="286">(V195+W195+X195+Y195)/N195*100</f>
        <v>21.428571428571427</v>
      </c>
      <c r="AJ195" s="6">
        <f t="shared" ref="AJ195:AJ206" si="287">Z195/N195*100</f>
        <v>5.6547619047619051</v>
      </c>
      <c r="AK195" s="6">
        <f t="shared" ref="AK195:AK206" si="288">(AA195+AB195+AC195+AD195+AE195+AF195)/N195*100</f>
        <v>41.964285714285715</v>
      </c>
      <c r="AL195" s="39">
        <v>27865</v>
      </c>
      <c r="AM195" s="39">
        <v>46563</v>
      </c>
      <c r="AN195" s="6">
        <f t="shared" si="278"/>
        <v>48.511904761904759</v>
      </c>
      <c r="AO195" s="1">
        <v>336</v>
      </c>
      <c r="AP195" s="1">
        <v>95</v>
      </c>
      <c r="AQ195" s="1">
        <v>239</v>
      </c>
      <c r="AR195" s="1">
        <v>97</v>
      </c>
      <c r="AS195" s="1">
        <v>3</v>
      </c>
      <c r="AT195" s="1">
        <v>9</v>
      </c>
      <c r="AU195" s="1">
        <v>10</v>
      </c>
      <c r="AV195" s="1">
        <v>29</v>
      </c>
      <c r="AW195" s="1">
        <v>11</v>
      </c>
      <c r="AX195" s="1">
        <v>31</v>
      </c>
      <c r="AY195" s="1">
        <v>19</v>
      </c>
      <c r="AZ195" s="1">
        <v>35</v>
      </c>
      <c r="BA195" s="1">
        <v>0</v>
      </c>
      <c r="BB195" s="1">
        <v>33</v>
      </c>
      <c r="BC195" s="1">
        <v>7</v>
      </c>
      <c r="BD195" s="1">
        <v>0</v>
      </c>
      <c r="BE195" s="1">
        <v>72</v>
      </c>
      <c r="BF195" s="1">
        <v>28</v>
      </c>
      <c r="BG195" s="1">
        <v>0</v>
      </c>
      <c r="BH195" s="6">
        <f t="shared" si="280"/>
        <v>12.202380952380953</v>
      </c>
      <c r="BI195" s="1">
        <v>2.2999999999999998</v>
      </c>
      <c r="BJ195" s="1">
        <v>5.3</v>
      </c>
      <c r="BK195" s="1">
        <v>4</v>
      </c>
      <c r="BL195" s="1">
        <v>3.4</v>
      </c>
      <c r="BM195" s="1">
        <v>7.9</v>
      </c>
      <c r="BN195" s="1">
        <v>6.3</v>
      </c>
      <c r="BO195" s="1">
        <v>7.2</v>
      </c>
      <c r="BP195" s="1">
        <v>7.9</v>
      </c>
      <c r="BQ195" s="1">
        <v>9.5</v>
      </c>
      <c r="BR195" s="1">
        <v>5.5</v>
      </c>
      <c r="BS195" s="1">
        <v>6.9</v>
      </c>
      <c r="BT195" s="1">
        <v>5</v>
      </c>
      <c r="BU195" s="1">
        <v>5.8</v>
      </c>
      <c r="BV195" s="1">
        <v>9.3000000000000007</v>
      </c>
      <c r="BW195" s="1">
        <v>4.3</v>
      </c>
      <c r="BX195" s="1">
        <v>6.3</v>
      </c>
      <c r="BY195" s="1">
        <v>1.4</v>
      </c>
      <c r="BZ195" s="1">
        <v>1.8</v>
      </c>
      <c r="CA195" s="1">
        <f t="shared" si="281"/>
        <v>11.6</v>
      </c>
      <c r="CB195" s="1">
        <f t="shared" si="282"/>
        <v>65.400000000000006</v>
      </c>
      <c r="CC195" s="1">
        <f t="shared" si="283"/>
        <v>23.1</v>
      </c>
    </row>
    <row r="196" spans="1:81" x14ac:dyDescent="0.25">
      <c r="A196" s="8" t="s">
        <v>907</v>
      </c>
      <c r="B196" t="s">
        <v>908</v>
      </c>
      <c r="C196" s="1" t="s">
        <v>909</v>
      </c>
      <c r="D196" t="s">
        <v>780</v>
      </c>
      <c r="E196" s="9" t="s">
        <v>781</v>
      </c>
      <c r="F196" s="9" t="s">
        <v>542</v>
      </c>
      <c r="G196" s="9" t="s">
        <v>910</v>
      </c>
      <c r="H196" s="9" t="s">
        <v>911</v>
      </c>
      <c r="I196" s="1">
        <v>5424484</v>
      </c>
      <c r="J196" s="1" t="s">
        <v>172</v>
      </c>
      <c r="K196" s="33">
        <v>0.25750975663442971</v>
      </c>
      <c r="L196" s="1">
        <v>201</v>
      </c>
      <c r="M196" s="42">
        <f t="shared" ref="M196:M259" si="289">L196/K196</f>
        <v>780.55294924357747</v>
      </c>
      <c r="N196" s="1">
        <v>91</v>
      </c>
      <c r="O196" s="22">
        <v>2.21</v>
      </c>
      <c r="P196" s="1">
        <v>201</v>
      </c>
      <c r="Q196" s="1">
        <v>18</v>
      </c>
      <c r="R196" s="1">
        <v>14</v>
      </c>
      <c r="S196" s="1">
        <v>5</v>
      </c>
      <c r="T196" s="1">
        <v>5</v>
      </c>
      <c r="U196" s="1">
        <v>9</v>
      </c>
      <c r="V196" s="1">
        <v>3</v>
      </c>
      <c r="W196" s="1">
        <v>2</v>
      </c>
      <c r="X196" s="1">
        <v>3</v>
      </c>
      <c r="Y196" s="1">
        <v>0</v>
      </c>
      <c r="Z196" s="1">
        <v>12</v>
      </c>
      <c r="AA196" s="1">
        <v>7</v>
      </c>
      <c r="AB196" s="1">
        <v>4</v>
      </c>
      <c r="AC196" s="1">
        <v>6</v>
      </c>
      <c r="AD196" s="1">
        <v>3</v>
      </c>
      <c r="AE196" s="1">
        <v>0</v>
      </c>
      <c r="AF196" s="1">
        <v>0</v>
      </c>
      <c r="AG196" s="6">
        <f t="shared" si="284"/>
        <v>40.659340659340657</v>
      </c>
      <c r="AH196" s="6">
        <f t="shared" si="285"/>
        <v>15.384615384615385</v>
      </c>
      <c r="AI196" s="6">
        <f t="shared" si="286"/>
        <v>8.791208791208792</v>
      </c>
      <c r="AJ196" s="6">
        <f t="shared" si="287"/>
        <v>13.186813186813188</v>
      </c>
      <c r="AK196" s="6">
        <f t="shared" si="288"/>
        <v>21.978021978021978</v>
      </c>
      <c r="AL196" s="39">
        <v>18789</v>
      </c>
      <c r="AM196" s="39">
        <v>26458</v>
      </c>
      <c r="AN196" s="6">
        <f t="shared" si="278"/>
        <v>64.835164835164832</v>
      </c>
      <c r="AO196" s="1">
        <v>91</v>
      </c>
      <c r="AP196" s="1">
        <v>17</v>
      </c>
      <c r="AQ196" s="1">
        <v>50</v>
      </c>
      <c r="AR196" s="1">
        <v>41</v>
      </c>
      <c r="AS196" s="1">
        <v>4</v>
      </c>
      <c r="AT196" s="1">
        <v>2</v>
      </c>
      <c r="AU196" s="1">
        <v>20</v>
      </c>
      <c r="AV196" s="1">
        <v>9</v>
      </c>
      <c r="AW196" s="1">
        <v>4</v>
      </c>
      <c r="AX196" s="1">
        <v>2</v>
      </c>
      <c r="AY196" s="1">
        <v>2</v>
      </c>
      <c r="AZ196" s="1">
        <v>3</v>
      </c>
      <c r="BA196" s="1">
        <v>0</v>
      </c>
      <c r="BB196" s="1">
        <v>16</v>
      </c>
      <c r="BC196" s="1">
        <v>0</v>
      </c>
      <c r="BD196" s="1">
        <v>0</v>
      </c>
      <c r="BE196" s="1">
        <v>13</v>
      </c>
      <c r="BF196" s="1">
        <v>0</v>
      </c>
      <c r="BG196" s="1">
        <v>0</v>
      </c>
      <c r="BH196" s="6">
        <f t="shared" si="280"/>
        <v>24.175824175824175</v>
      </c>
      <c r="BI196" s="1">
        <v>5</v>
      </c>
      <c r="BJ196" s="1">
        <v>9</v>
      </c>
      <c r="BK196" s="1">
        <v>5.5</v>
      </c>
      <c r="BL196" s="1">
        <v>10.4</v>
      </c>
      <c r="BM196" s="1">
        <v>7.5</v>
      </c>
      <c r="BN196" s="1">
        <v>4.5</v>
      </c>
      <c r="BO196" s="1">
        <v>7</v>
      </c>
      <c r="BP196" s="1">
        <v>2.5</v>
      </c>
      <c r="BQ196" s="1">
        <v>10.9</v>
      </c>
      <c r="BR196" s="1">
        <v>3.5</v>
      </c>
      <c r="BS196" s="1">
        <v>2</v>
      </c>
      <c r="BT196" s="1">
        <v>7</v>
      </c>
      <c r="BU196" s="1">
        <v>6</v>
      </c>
      <c r="BV196" s="1">
        <v>10</v>
      </c>
      <c r="BW196" s="1">
        <v>3.5</v>
      </c>
      <c r="BX196" s="1">
        <v>5</v>
      </c>
      <c r="BY196" s="1">
        <v>1</v>
      </c>
      <c r="BZ196" s="1">
        <v>0</v>
      </c>
      <c r="CA196" s="1">
        <f t="shared" si="281"/>
        <v>19.5</v>
      </c>
      <c r="CB196" s="1">
        <f t="shared" si="282"/>
        <v>61.3</v>
      </c>
      <c r="CC196" s="1">
        <f t="shared" si="283"/>
        <v>19.5</v>
      </c>
    </row>
    <row r="197" spans="1:81" x14ac:dyDescent="0.25">
      <c r="A197" s="8" t="s">
        <v>1162</v>
      </c>
      <c r="B197" t="s">
        <v>1163</v>
      </c>
      <c r="C197" s="1" t="s">
        <v>1164</v>
      </c>
      <c r="D197" t="s">
        <v>780</v>
      </c>
      <c r="E197" s="9" t="s">
        <v>781</v>
      </c>
      <c r="F197" s="9" t="s">
        <v>542</v>
      </c>
      <c r="G197" s="9" t="s">
        <v>1165</v>
      </c>
      <c r="H197" s="9" t="s">
        <v>1166</v>
      </c>
      <c r="I197" s="1">
        <v>5443492</v>
      </c>
      <c r="J197" s="1" t="s">
        <v>218</v>
      </c>
      <c r="K197" s="33">
        <v>1.9662216795357732</v>
      </c>
      <c r="L197" s="1">
        <v>5183</v>
      </c>
      <c r="M197" s="42">
        <f t="shared" si="289"/>
        <v>2636.020166975125</v>
      </c>
      <c r="N197" s="1">
        <v>2049</v>
      </c>
      <c r="O197" s="22">
        <v>2.27</v>
      </c>
      <c r="P197" s="1">
        <v>4642</v>
      </c>
      <c r="Q197" s="1">
        <v>281</v>
      </c>
      <c r="R197" s="1">
        <v>128</v>
      </c>
      <c r="S197" s="1">
        <v>162</v>
      </c>
      <c r="T197" s="1">
        <v>181</v>
      </c>
      <c r="U197" s="1">
        <v>133</v>
      </c>
      <c r="V197" s="1">
        <v>244</v>
      </c>
      <c r="W197" s="1">
        <v>161</v>
      </c>
      <c r="X197" s="1">
        <v>89</v>
      </c>
      <c r="Y197" s="1">
        <v>46</v>
      </c>
      <c r="Z197" s="1">
        <v>113</v>
      </c>
      <c r="AA197" s="1">
        <v>311</v>
      </c>
      <c r="AB197" s="1">
        <v>64</v>
      </c>
      <c r="AC197" s="1">
        <v>64</v>
      </c>
      <c r="AD197" s="1">
        <v>22</v>
      </c>
      <c r="AE197" s="1">
        <v>50</v>
      </c>
      <c r="AF197" s="1">
        <v>0</v>
      </c>
      <c r="AG197" s="6">
        <f t="shared" si="284"/>
        <v>27.867252318203999</v>
      </c>
      <c r="AH197" s="6">
        <f t="shared" si="285"/>
        <v>15.324548560273305</v>
      </c>
      <c r="AI197" s="6">
        <f t="shared" si="286"/>
        <v>26.354319180087849</v>
      </c>
      <c r="AJ197" s="6">
        <f t="shared" si="287"/>
        <v>5.5148853099072719</v>
      </c>
      <c r="AK197" s="6">
        <f t="shared" si="288"/>
        <v>24.938994631527574</v>
      </c>
      <c r="AL197" s="39">
        <v>16597</v>
      </c>
      <c r="AM197" s="39">
        <v>31845</v>
      </c>
      <c r="AN197" s="6">
        <f t="shared" si="278"/>
        <v>67.301122498779904</v>
      </c>
      <c r="AO197" s="1">
        <v>2049</v>
      </c>
      <c r="AP197" s="1">
        <v>378</v>
      </c>
      <c r="AQ197" s="1">
        <v>1079</v>
      </c>
      <c r="AR197" s="1">
        <v>970</v>
      </c>
      <c r="AS197" s="1">
        <v>12</v>
      </c>
      <c r="AT197" s="1">
        <v>142</v>
      </c>
      <c r="AU197" s="1">
        <v>288</v>
      </c>
      <c r="AV197" s="1">
        <v>137</v>
      </c>
      <c r="AW197" s="1">
        <v>139</v>
      </c>
      <c r="AX197" s="1">
        <v>282</v>
      </c>
      <c r="AY197" s="1">
        <v>116</v>
      </c>
      <c r="AZ197" s="1">
        <v>135</v>
      </c>
      <c r="BA197" s="1">
        <v>0</v>
      </c>
      <c r="BB197" s="1">
        <v>388</v>
      </c>
      <c r="BC197" s="1">
        <v>36</v>
      </c>
      <c r="BD197" s="1">
        <v>0</v>
      </c>
      <c r="BE197" s="1">
        <v>189</v>
      </c>
      <c r="BF197" s="1">
        <v>11</v>
      </c>
      <c r="BG197" s="1">
        <v>0</v>
      </c>
      <c r="BH197" s="6">
        <f t="shared" si="280"/>
        <v>27.818448023426061</v>
      </c>
      <c r="BI197" s="1">
        <v>5.2</v>
      </c>
      <c r="BJ197" s="1">
        <v>3.6</v>
      </c>
      <c r="BK197" s="1">
        <v>7.8</v>
      </c>
      <c r="BL197" s="1">
        <v>11.8</v>
      </c>
      <c r="BM197" s="1">
        <v>10.5</v>
      </c>
      <c r="BN197" s="1">
        <v>8.6</v>
      </c>
      <c r="BO197" s="1">
        <v>3.7</v>
      </c>
      <c r="BP197" s="1">
        <v>5.6</v>
      </c>
      <c r="BQ197" s="1">
        <v>6.6</v>
      </c>
      <c r="BR197" s="1">
        <v>3.9</v>
      </c>
      <c r="BS197" s="1">
        <v>6.9</v>
      </c>
      <c r="BT197" s="1">
        <v>5.4</v>
      </c>
      <c r="BU197" s="1">
        <v>3.9</v>
      </c>
      <c r="BV197" s="1">
        <v>7.7</v>
      </c>
      <c r="BW197" s="1">
        <v>2.7</v>
      </c>
      <c r="BX197" s="1">
        <v>2.5</v>
      </c>
      <c r="BY197" s="1">
        <v>1.5</v>
      </c>
      <c r="BZ197" s="1">
        <v>2</v>
      </c>
      <c r="CA197" s="1">
        <f t="shared" si="281"/>
        <v>16.600000000000001</v>
      </c>
      <c r="CB197" s="1">
        <f t="shared" si="282"/>
        <v>66.900000000000006</v>
      </c>
      <c r="CC197" s="1">
        <f t="shared" si="283"/>
        <v>16.399999999999999</v>
      </c>
    </row>
    <row r="198" spans="1:81" x14ac:dyDescent="0.25">
      <c r="A198" s="8" t="s">
        <v>1450</v>
      </c>
      <c r="B198" t="s">
        <v>1451</v>
      </c>
      <c r="C198" s="1" t="s">
        <v>1452</v>
      </c>
      <c r="D198" t="s">
        <v>780</v>
      </c>
      <c r="E198" s="9" t="s">
        <v>781</v>
      </c>
      <c r="F198" s="9" t="s">
        <v>542</v>
      </c>
      <c r="G198" s="9" t="s">
        <v>1453</v>
      </c>
      <c r="H198" s="9" t="s">
        <v>1454</v>
      </c>
      <c r="I198" s="1">
        <v>5463604</v>
      </c>
      <c r="J198" s="1" t="s">
        <v>273</v>
      </c>
      <c r="K198" s="33">
        <v>0.38018845040398641</v>
      </c>
      <c r="L198" s="1">
        <v>742</v>
      </c>
      <c r="M198" s="42">
        <f t="shared" si="289"/>
        <v>1951.6637057531716</v>
      </c>
      <c r="N198" s="1">
        <v>352</v>
      </c>
      <c r="O198" s="22">
        <v>2.11</v>
      </c>
      <c r="P198" s="1">
        <v>742</v>
      </c>
      <c r="Q198" s="1">
        <v>98</v>
      </c>
      <c r="R198" s="1">
        <v>38</v>
      </c>
      <c r="S198" s="1">
        <v>22</v>
      </c>
      <c r="T198" s="1">
        <v>24</v>
      </c>
      <c r="U198" s="1">
        <v>21</v>
      </c>
      <c r="V198" s="1">
        <v>11</v>
      </c>
      <c r="W198" s="1">
        <v>31</v>
      </c>
      <c r="X198" s="1">
        <v>8</v>
      </c>
      <c r="Y198" s="1">
        <v>11</v>
      </c>
      <c r="Z198" s="1">
        <v>30</v>
      </c>
      <c r="AA198" s="1">
        <v>12</v>
      </c>
      <c r="AB198" s="1">
        <v>24</v>
      </c>
      <c r="AC198" s="1">
        <v>11</v>
      </c>
      <c r="AD198" s="1">
        <v>3</v>
      </c>
      <c r="AE198" s="1">
        <v>4</v>
      </c>
      <c r="AF198" s="1">
        <v>4</v>
      </c>
      <c r="AG198" s="6">
        <f t="shared" si="284"/>
        <v>44.886363636363633</v>
      </c>
      <c r="AH198" s="6">
        <f t="shared" si="285"/>
        <v>12.784090909090908</v>
      </c>
      <c r="AI198" s="6">
        <f t="shared" si="286"/>
        <v>17.329545454545457</v>
      </c>
      <c r="AJ198" s="6">
        <f t="shared" si="287"/>
        <v>8.5227272727272716</v>
      </c>
      <c r="AK198" s="6">
        <f t="shared" si="288"/>
        <v>16.477272727272727</v>
      </c>
      <c r="AL198" s="39">
        <v>18138</v>
      </c>
      <c r="AM198" s="39">
        <v>23750</v>
      </c>
      <c r="AN198" s="6">
        <f t="shared" si="278"/>
        <v>71.875</v>
      </c>
      <c r="AO198" s="1">
        <v>352</v>
      </c>
      <c r="AP198" s="1">
        <v>107</v>
      </c>
      <c r="AQ198" s="1">
        <v>149</v>
      </c>
      <c r="AR198" s="1">
        <v>203</v>
      </c>
      <c r="AS198" s="1">
        <v>23</v>
      </c>
      <c r="AT198" s="1">
        <v>32</v>
      </c>
      <c r="AU198" s="1">
        <v>63</v>
      </c>
      <c r="AV198" s="1">
        <v>19</v>
      </c>
      <c r="AW198" s="1">
        <v>15</v>
      </c>
      <c r="AX198" s="1">
        <v>11</v>
      </c>
      <c r="AY198" s="1">
        <v>40</v>
      </c>
      <c r="AZ198" s="1">
        <v>9</v>
      </c>
      <c r="BA198" s="1">
        <v>1</v>
      </c>
      <c r="BB198" s="1">
        <v>40</v>
      </c>
      <c r="BC198" s="1">
        <v>2</v>
      </c>
      <c r="BD198" s="1">
        <v>0</v>
      </c>
      <c r="BE198" s="1">
        <v>46</v>
      </c>
      <c r="BF198" s="1">
        <v>0</v>
      </c>
      <c r="BG198" s="1">
        <v>0</v>
      </c>
      <c r="BH198" s="6">
        <f t="shared" si="280"/>
        <v>21.306818181818183</v>
      </c>
      <c r="BI198" s="1">
        <v>8.8000000000000007</v>
      </c>
      <c r="BJ198" s="1">
        <v>7.3</v>
      </c>
      <c r="BK198" s="1">
        <v>3.5</v>
      </c>
      <c r="BL198" s="1">
        <v>5.8</v>
      </c>
      <c r="BM198" s="1">
        <v>3.6</v>
      </c>
      <c r="BN198" s="1">
        <v>6.3</v>
      </c>
      <c r="BO198" s="1">
        <v>6.2</v>
      </c>
      <c r="BP198" s="1">
        <v>5.0999999999999996</v>
      </c>
      <c r="BQ198" s="1">
        <v>1.6</v>
      </c>
      <c r="BR198" s="1">
        <v>5.5</v>
      </c>
      <c r="BS198" s="1">
        <v>8.1</v>
      </c>
      <c r="BT198" s="1">
        <v>10.199999999999999</v>
      </c>
      <c r="BU198" s="1">
        <v>6.1</v>
      </c>
      <c r="BV198" s="1">
        <v>6.5</v>
      </c>
      <c r="BW198" s="1">
        <v>5.8</v>
      </c>
      <c r="BX198" s="1">
        <v>3.6</v>
      </c>
      <c r="BY198" s="1">
        <v>3.6</v>
      </c>
      <c r="BZ198" s="1">
        <v>2.2999999999999998</v>
      </c>
      <c r="CA198" s="1">
        <f t="shared" si="281"/>
        <v>19.600000000000001</v>
      </c>
      <c r="CB198" s="1">
        <f t="shared" si="282"/>
        <v>58.500000000000007</v>
      </c>
      <c r="CC198" s="1">
        <f t="shared" si="283"/>
        <v>21.8</v>
      </c>
    </row>
    <row r="199" spans="1:81" x14ac:dyDescent="0.25">
      <c r="A199" s="8" t="s">
        <v>1541</v>
      </c>
      <c r="B199" t="s">
        <v>1542</v>
      </c>
      <c r="C199" s="1" t="s">
        <v>1543</v>
      </c>
      <c r="D199" t="s">
        <v>780</v>
      </c>
      <c r="E199" s="9" t="s">
        <v>781</v>
      </c>
      <c r="F199" s="9" t="s">
        <v>542</v>
      </c>
      <c r="G199" s="9" t="s">
        <v>1544</v>
      </c>
      <c r="H199" s="9" t="s">
        <v>1545</v>
      </c>
      <c r="I199" s="1">
        <v>5468260</v>
      </c>
      <c r="J199" s="1" t="s">
        <v>290</v>
      </c>
      <c r="K199" s="33">
        <v>0.29143919382183492</v>
      </c>
      <c r="L199" s="1">
        <v>603</v>
      </c>
      <c r="M199" s="42">
        <f t="shared" si="289"/>
        <v>2069.0422317343873</v>
      </c>
      <c r="N199" s="1">
        <v>287</v>
      </c>
      <c r="O199" s="22">
        <v>2.1</v>
      </c>
      <c r="P199" s="1">
        <v>603</v>
      </c>
      <c r="Q199" s="1">
        <v>17</v>
      </c>
      <c r="R199" s="1">
        <v>39</v>
      </c>
      <c r="S199" s="1">
        <v>39</v>
      </c>
      <c r="T199" s="1">
        <v>23</v>
      </c>
      <c r="U199" s="1">
        <v>31</v>
      </c>
      <c r="V199" s="1">
        <v>18</v>
      </c>
      <c r="W199" s="1">
        <v>14</v>
      </c>
      <c r="X199" s="1">
        <v>24</v>
      </c>
      <c r="Y199" s="1">
        <v>12</v>
      </c>
      <c r="Z199" s="1">
        <v>38</v>
      </c>
      <c r="AA199" s="1">
        <v>6</v>
      </c>
      <c r="AB199" s="1">
        <v>20</v>
      </c>
      <c r="AC199" s="1">
        <v>0</v>
      </c>
      <c r="AD199" s="1">
        <v>3</v>
      </c>
      <c r="AE199" s="1">
        <v>3</v>
      </c>
      <c r="AF199" s="1">
        <v>0</v>
      </c>
      <c r="AG199" s="6">
        <f t="shared" si="284"/>
        <v>33.10104529616725</v>
      </c>
      <c r="AH199" s="6">
        <f t="shared" si="285"/>
        <v>18.815331010452962</v>
      </c>
      <c r="AI199" s="6">
        <f t="shared" si="286"/>
        <v>23.693379790940767</v>
      </c>
      <c r="AJ199" s="6">
        <f t="shared" si="287"/>
        <v>13.240418118466899</v>
      </c>
      <c r="AK199" s="6">
        <f t="shared" si="288"/>
        <v>11.149825783972126</v>
      </c>
      <c r="AL199" s="39">
        <v>18188</v>
      </c>
      <c r="AM199" s="39">
        <v>29236</v>
      </c>
      <c r="AN199" s="6">
        <f t="shared" si="278"/>
        <v>71.428571428571431</v>
      </c>
      <c r="AO199" s="1">
        <v>287</v>
      </c>
      <c r="AP199" s="1">
        <v>110</v>
      </c>
      <c r="AQ199" s="1">
        <v>169</v>
      </c>
      <c r="AR199" s="1">
        <v>118</v>
      </c>
      <c r="AS199" s="1">
        <v>5</v>
      </c>
      <c r="AT199" s="1">
        <v>14</v>
      </c>
      <c r="AU199" s="1">
        <v>60</v>
      </c>
      <c r="AV199" s="1">
        <v>32</v>
      </c>
      <c r="AW199" s="1">
        <v>29</v>
      </c>
      <c r="AX199" s="1">
        <v>9</v>
      </c>
      <c r="AY199" s="1">
        <v>42</v>
      </c>
      <c r="AZ199" s="1">
        <v>8</v>
      </c>
      <c r="BA199" s="1">
        <v>0</v>
      </c>
      <c r="BB199" s="1">
        <v>40</v>
      </c>
      <c r="BC199" s="1">
        <v>4</v>
      </c>
      <c r="BD199" s="1">
        <v>0</v>
      </c>
      <c r="BE199" s="1">
        <v>26</v>
      </c>
      <c r="BF199" s="1">
        <v>0</v>
      </c>
      <c r="BG199" s="1">
        <v>0</v>
      </c>
      <c r="BH199" s="6">
        <f t="shared" si="280"/>
        <v>24.041811846689896</v>
      </c>
      <c r="BI199" s="1">
        <v>3</v>
      </c>
      <c r="BJ199" s="1">
        <v>5.6</v>
      </c>
      <c r="BK199" s="1">
        <v>4.8</v>
      </c>
      <c r="BL199" s="1">
        <v>7.8</v>
      </c>
      <c r="BM199" s="1">
        <v>7</v>
      </c>
      <c r="BN199" s="1">
        <v>8.8000000000000007</v>
      </c>
      <c r="BO199" s="1">
        <v>6.8</v>
      </c>
      <c r="BP199" s="1">
        <v>4.3</v>
      </c>
      <c r="BQ199" s="1">
        <v>5.8</v>
      </c>
      <c r="BR199" s="1">
        <v>9.3000000000000007</v>
      </c>
      <c r="BS199" s="1">
        <v>5.6</v>
      </c>
      <c r="BT199" s="1">
        <v>1.3</v>
      </c>
      <c r="BU199" s="1">
        <v>5.6</v>
      </c>
      <c r="BV199" s="1">
        <v>8.6</v>
      </c>
      <c r="BW199" s="1">
        <v>5.5</v>
      </c>
      <c r="BX199" s="1">
        <v>6.8</v>
      </c>
      <c r="BY199" s="1">
        <v>1.7</v>
      </c>
      <c r="BZ199" s="1">
        <v>1.7</v>
      </c>
      <c r="CA199" s="1">
        <f t="shared" si="281"/>
        <v>13.399999999999999</v>
      </c>
      <c r="CB199" s="1">
        <f t="shared" si="282"/>
        <v>62.3</v>
      </c>
      <c r="CC199" s="1">
        <f t="shared" si="283"/>
        <v>24.299999999999997</v>
      </c>
    </row>
    <row r="200" spans="1:81" s="19" customFormat="1" x14ac:dyDescent="0.25">
      <c r="A200" s="18" t="s">
        <v>60</v>
      </c>
      <c r="B200" s="44" t="s">
        <v>2118</v>
      </c>
      <c r="I200" s="18">
        <v>54057</v>
      </c>
      <c r="J200" s="18" t="s">
        <v>59</v>
      </c>
      <c r="K200" s="35">
        <f>SUM(K194:K199)</f>
        <v>329.41557470817082</v>
      </c>
      <c r="L200" s="18">
        <v>27421</v>
      </c>
      <c r="M200" s="23">
        <f t="shared" si="289"/>
        <v>83.241358652493147</v>
      </c>
      <c r="N200" s="18">
        <v>11274</v>
      </c>
      <c r="O200" s="23">
        <v>2.36</v>
      </c>
      <c r="P200" s="18">
        <v>26633</v>
      </c>
      <c r="Q200" s="18">
        <v>1139</v>
      </c>
      <c r="R200" s="18">
        <v>645</v>
      </c>
      <c r="S200" s="18">
        <v>693</v>
      </c>
      <c r="T200" s="18">
        <v>997</v>
      </c>
      <c r="U200" s="18">
        <v>580</v>
      </c>
      <c r="V200" s="18">
        <v>679</v>
      </c>
      <c r="W200" s="18">
        <v>797</v>
      </c>
      <c r="X200" s="18">
        <v>476</v>
      </c>
      <c r="Y200" s="18">
        <v>428</v>
      </c>
      <c r="Z200" s="18">
        <v>954</v>
      </c>
      <c r="AA200" s="18">
        <v>1482</v>
      </c>
      <c r="AB200" s="18">
        <v>1313</v>
      </c>
      <c r="AC200" s="18">
        <v>703</v>
      </c>
      <c r="AD200" s="18">
        <v>164</v>
      </c>
      <c r="AE200" s="18">
        <v>166</v>
      </c>
      <c r="AF200" s="18">
        <v>58</v>
      </c>
      <c r="AG200" s="20">
        <f t="shared" si="284"/>
        <v>21.97090651055526</v>
      </c>
      <c r="AH200" s="20">
        <f t="shared" si="285"/>
        <v>13.987936845839984</v>
      </c>
      <c r="AI200" s="20">
        <f t="shared" si="286"/>
        <v>21.110519780024838</v>
      </c>
      <c r="AJ200" s="20">
        <f t="shared" si="287"/>
        <v>8.4619478445981908</v>
      </c>
      <c r="AK200" s="20">
        <f t="shared" si="288"/>
        <v>34.468689018981728</v>
      </c>
      <c r="AL200" s="38">
        <v>21888</v>
      </c>
      <c r="AM200" s="38">
        <v>40749</v>
      </c>
      <c r="AN200" s="20">
        <f t="shared" si="267"/>
        <v>53.273017562533262</v>
      </c>
      <c r="AO200" s="18">
        <v>11274</v>
      </c>
      <c r="AP200" s="18">
        <v>1851</v>
      </c>
      <c r="AQ200" s="18">
        <v>7530</v>
      </c>
      <c r="AR200" s="18">
        <v>3744</v>
      </c>
      <c r="AS200" s="18">
        <v>234</v>
      </c>
      <c r="AT200" s="18">
        <v>339</v>
      </c>
      <c r="AU200" s="18">
        <v>1266</v>
      </c>
      <c r="AV200" s="18">
        <v>831</v>
      </c>
      <c r="AW200" s="18">
        <v>542</v>
      </c>
      <c r="AX200" s="18">
        <v>748</v>
      </c>
      <c r="AY200" s="18">
        <v>1028</v>
      </c>
      <c r="AZ200" s="18">
        <v>473</v>
      </c>
      <c r="BA200" s="18">
        <v>148</v>
      </c>
      <c r="BB200" s="18">
        <v>1908</v>
      </c>
      <c r="BC200" s="18">
        <v>382</v>
      </c>
      <c r="BD200" s="18">
        <v>60</v>
      </c>
      <c r="BE200" s="18">
        <v>2129</v>
      </c>
      <c r="BF200" s="18">
        <v>195</v>
      </c>
      <c r="BG200" s="18">
        <v>70</v>
      </c>
      <c r="BH200" s="20">
        <f t="shared" si="268"/>
        <v>20.329962746141565</v>
      </c>
      <c r="BI200" s="18">
        <v>5.2</v>
      </c>
      <c r="BJ200" s="18">
        <v>4.5999999999999996</v>
      </c>
      <c r="BK200" s="18">
        <v>7</v>
      </c>
      <c r="BL200" s="18">
        <v>6.8</v>
      </c>
      <c r="BM200" s="18">
        <v>6.1</v>
      </c>
      <c r="BN200" s="18">
        <v>5.4</v>
      </c>
      <c r="BO200" s="18">
        <v>5.2</v>
      </c>
      <c r="BP200" s="18">
        <v>5.2</v>
      </c>
      <c r="BQ200" s="18">
        <v>6.1</v>
      </c>
      <c r="BR200" s="18">
        <v>7</v>
      </c>
      <c r="BS200" s="18">
        <v>7.2</v>
      </c>
      <c r="BT200" s="18">
        <v>7.2</v>
      </c>
      <c r="BU200" s="18">
        <v>7</v>
      </c>
      <c r="BV200" s="18">
        <v>6.8</v>
      </c>
      <c r="BW200" s="18">
        <v>5.0999999999999996</v>
      </c>
      <c r="BX200" s="18">
        <v>3.5</v>
      </c>
      <c r="BY200" s="18">
        <v>2.2000000000000002</v>
      </c>
      <c r="BZ200" s="18">
        <v>2.2999999999999998</v>
      </c>
      <c r="CA200" s="18">
        <f t="shared" si="281"/>
        <v>16.8</v>
      </c>
      <c r="CB200" s="18">
        <f t="shared" si="282"/>
        <v>63.2</v>
      </c>
      <c r="CC200" s="18">
        <f t="shared" si="283"/>
        <v>19.899999999999999</v>
      </c>
    </row>
    <row r="201" spans="1:81" s="26" customFormat="1" x14ac:dyDescent="0.25">
      <c r="A201" s="25" t="s">
        <v>1952</v>
      </c>
      <c r="B201" s="26" t="s">
        <v>1953</v>
      </c>
      <c r="C201" s="27" t="s">
        <v>1954</v>
      </c>
      <c r="D201" s="26" t="s">
        <v>874</v>
      </c>
      <c r="E201" s="28" t="s">
        <v>875</v>
      </c>
      <c r="F201" s="28" t="s">
        <v>542</v>
      </c>
      <c r="G201" s="28" t="s">
        <v>1955</v>
      </c>
      <c r="H201" s="28" t="s">
        <v>1956</v>
      </c>
      <c r="I201" s="27" t="s">
        <v>2111</v>
      </c>
      <c r="J201" s="27" t="s">
        <v>2111</v>
      </c>
      <c r="K201" s="34">
        <v>416.56236465560704</v>
      </c>
      <c r="L201" s="27">
        <f>L207-L206-L205-L204-L203-L202</f>
        <v>20494</v>
      </c>
      <c r="M201" s="29">
        <f t="shared" si="289"/>
        <v>49.197915459653721</v>
      </c>
      <c r="N201" s="27">
        <f t="shared" ref="N201:AF201" si="290">N207-N206-N205-N204-N203-N202</f>
        <v>8644</v>
      </c>
      <c r="O201" s="29">
        <f>P201/N201</f>
        <v>2.3708931050439612</v>
      </c>
      <c r="P201" s="27">
        <f t="shared" si="290"/>
        <v>20494</v>
      </c>
      <c r="Q201" s="27">
        <f t="shared" si="290"/>
        <v>1123</v>
      </c>
      <c r="R201" s="27">
        <f t="shared" si="290"/>
        <v>748</v>
      </c>
      <c r="S201" s="27">
        <f t="shared" si="290"/>
        <v>836</v>
      </c>
      <c r="T201" s="27">
        <f t="shared" si="290"/>
        <v>740</v>
      </c>
      <c r="U201" s="27">
        <f t="shared" si="290"/>
        <v>486</v>
      </c>
      <c r="V201" s="27">
        <f t="shared" si="290"/>
        <v>627</v>
      </c>
      <c r="W201" s="27">
        <f t="shared" si="290"/>
        <v>411</v>
      </c>
      <c r="X201" s="27">
        <f t="shared" si="290"/>
        <v>522</v>
      </c>
      <c r="Y201" s="27">
        <f t="shared" si="290"/>
        <v>311</v>
      </c>
      <c r="Z201" s="27">
        <f t="shared" si="290"/>
        <v>574</v>
      </c>
      <c r="AA201" s="27">
        <f t="shared" si="290"/>
        <v>611</v>
      </c>
      <c r="AB201" s="27">
        <f t="shared" si="290"/>
        <v>727</v>
      </c>
      <c r="AC201" s="27">
        <f t="shared" si="290"/>
        <v>542</v>
      </c>
      <c r="AD201" s="27">
        <f t="shared" si="290"/>
        <v>178</v>
      </c>
      <c r="AE201" s="27">
        <f t="shared" si="290"/>
        <v>70</v>
      </c>
      <c r="AF201" s="27">
        <f t="shared" si="290"/>
        <v>138</v>
      </c>
      <c r="AG201" s="30">
        <f t="shared" si="284"/>
        <v>31.316520129569643</v>
      </c>
      <c r="AH201" s="30">
        <f t="shared" si="285"/>
        <v>14.183248496066636</v>
      </c>
      <c r="AI201" s="30">
        <f t="shared" si="286"/>
        <v>21.645071726052752</v>
      </c>
      <c r="AJ201" s="30">
        <f t="shared" si="287"/>
        <v>6.6404442387783442</v>
      </c>
      <c r="AK201" s="30">
        <f t="shared" si="288"/>
        <v>26.214715409532623</v>
      </c>
      <c r="AL201" s="40">
        <v>19272</v>
      </c>
      <c r="AM201" s="40">
        <v>31227</v>
      </c>
      <c r="AN201" s="30">
        <f t="shared" si="267"/>
        <v>63.546968995835265</v>
      </c>
      <c r="AO201" s="27">
        <f>AO207-AO206-AO205-AO204-AO203-AO202</f>
        <v>8644</v>
      </c>
      <c r="AP201" s="27">
        <f t="shared" ref="AP201:BG201" si="291">AP207-AP206-AP205-AP204-AP203-AP202</f>
        <v>1218</v>
      </c>
      <c r="AQ201" s="27">
        <f t="shared" si="291"/>
        <v>6934</v>
      </c>
      <c r="AR201" s="27">
        <f t="shared" si="291"/>
        <v>1710</v>
      </c>
      <c r="AS201" s="27">
        <f t="shared" si="291"/>
        <v>605</v>
      </c>
      <c r="AT201" s="27">
        <f t="shared" si="291"/>
        <v>498</v>
      </c>
      <c r="AU201" s="27">
        <f t="shared" si="291"/>
        <v>1208</v>
      </c>
      <c r="AV201" s="27">
        <f t="shared" si="291"/>
        <v>1030</v>
      </c>
      <c r="AW201" s="27">
        <f t="shared" si="291"/>
        <v>391</v>
      </c>
      <c r="AX201" s="27">
        <f t="shared" si="291"/>
        <v>282</v>
      </c>
      <c r="AY201" s="27">
        <f t="shared" si="291"/>
        <v>786</v>
      </c>
      <c r="AZ201" s="27">
        <f t="shared" si="291"/>
        <v>272</v>
      </c>
      <c r="BA201" s="27">
        <f t="shared" si="291"/>
        <v>125</v>
      </c>
      <c r="BB201" s="27">
        <f t="shared" si="291"/>
        <v>893</v>
      </c>
      <c r="BC201" s="27">
        <f t="shared" si="291"/>
        <v>158</v>
      </c>
      <c r="BD201" s="27">
        <f t="shared" si="291"/>
        <v>36</v>
      </c>
      <c r="BE201" s="27">
        <f t="shared" si="291"/>
        <v>1469</v>
      </c>
      <c r="BF201" s="27">
        <f t="shared" si="291"/>
        <v>67</v>
      </c>
      <c r="BG201" s="27">
        <f t="shared" si="291"/>
        <v>13</v>
      </c>
      <c r="BH201" s="30">
        <f t="shared" si="268"/>
        <v>19.250347061545583</v>
      </c>
      <c r="BI201" s="27">
        <v>6.3</v>
      </c>
      <c r="BJ201" s="27">
        <v>5.4</v>
      </c>
      <c r="BK201" s="27">
        <v>7</v>
      </c>
      <c r="BL201" s="27">
        <v>5.3</v>
      </c>
      <c r="BM201" s="27">
        <v>5.3</v>
      </c>
      <c r="BN201" s="27">
        <v>6.1</v>
      </c>
      <c r="BO201" s="27">
        <v>5.7</v>
      </c>
      <c r="BP201" s="27">
        <v>6.8</v>
      </c>
      <c r="BQ201" s="27">
        <v>6.1</v>
      </c>
      <c r="BR201" s="27">
        <v>6.6</v>
      </c>
      <c r="BS201" s="27">
        <v>7.3</v>
      </c>
      <c r="BT201" s="27">
        <v>7.7</v>
      </c>
      <c r="BU201" s="27">
        <v>7.9</v>
      </c>
      <c r="BV201" s="27">
        <v>5.7</v>
      </c>
      <c r="BW201" s="27">
        <v>4.5999999999999996</v>
      </c>
      <c r="BX201" s="27">
        <v>3.4</v>
      </c>
      <c r="BY201" s="27">
        <v>1.9</v>
      </c>
      <c r="BZ201" s="27">
        <v>1</v>
      </c>
      <c r="CA201" s="27">
        <f t="shared" ref="CA201" si="292">BI201+BJ201+BK201</f>
        <v>18.7</v>
      </c>
      <c r="CB201" s="27">
        <f t="shared" ref="CB201" si="293">BL201+BM201+BN201+BO201+BP201+BQ201+BR201+BS201+BT201+BU201</f>
        <v>64.8</v>
      </c>
      <c r="CC201" s="27">
        <f t="shared" ref="CC201" si="294">BV201+BW201+BX201+BY201+BZ201</f>
        <v>16.600000000000001</v>
      </c>
    </row>
    <row r="202" spans="1:81" x14ac:dyDescent="0.25">
      <c r="A202" s="8" t="s">
        <v>871</v>
      </c>
      <c r="B202" t="s">
        <v>872</v>
      </c>
      <c r="C202" s="1" t="s">
        <v>873</v>
      </c>
      <c r="D202" t="s">
        <v>874</v>
      </c>
      <c r="E202" s="9" t="s">
        <v>875</v>
      </c>
      <c r="F202" s="9" t="s">
        <v>542</v>
      </c>
      <c r="G202" s="9" t="s">
        <v>876</v>
      </c>
      <c r="H202" s="9" t="s">
        <v>877</v>
      </c>
      <c r="I202" s="1">
        <v>5420980</v>
      </c>
      <c r="J202" s="1" t="s">
        <v>166</v>
      </c>
      <c r="K202" s="33">
        <v>1.9860188030044497</v>
      </c>
      <c r="L202" s="1">
        <v>654</v>
      </c>
      <c r="M202" s="42">
        <f t="shared" si="289"/>
        <v>329.30201819369921</v>
      </c>
      <c r="N202" s="1">
        <v>265</v>
      </c>
      <c r="O202" s="22">
        <v>2.44</v>
      </c>
      <c r="P202" s="1">
        <v>647</v>
      </c>
      <c r="Q202" s="1">
        <v>54</v>
      </c>
      <c r="R202" s="1">
        <v>20</v>
      </c>
      <c r="S202" s="1">
        <v>35</v>
      </c>
      <c r="T202" s="1">
        <v>7</v>
      </c>
      <c r="U202" s="1">
        <v>21</v>
      </c>
      <c r="V202" s="1">
        <v>16</v>
      </c>
      <c r="W202" s="1">
        <v>9</v>
      </c>
      <c r="X202" s="1">
        <v>7</v>
      </c>
      <c r="Y202" s="1">
        <v>5</v>
      </c>
      <c r="Z202" s="1">
        <v>17</v>
      </c>
      <c r="AA202" s="1">
        <v>32</v>
      </c>
      <c r="AB202" s="1">
        <v>10</v>
      </c>
      <c r="AC202" s="1">
        <v>15</v>
      </c>
      <c r="AD202" s="1">
        <v>4</v>
      </c>
      <c r="AE202" s="1">
        <v>13</v>
      </c>
      <c r="AF202" s="1">
        <v>0</v>
      </c>
      <c r="AG202" s="6">
        <f t="shared" si="284"/>
        <v>41.132075471698116</v>
      </c>
      <c r="AH202" s="6">
        <f t="shared" si="285"/>
        <v>10.566037735849058</v>
      </c>
      <c r="AI202" s="6">
        <f t="shared" si="286"/>
        <v>13.962264150943396</v>
      </c>
      <c r="AJ202" s="6">
        <f t="shared" si="287"/>
        <v>6.4150943396226419</v>
      </c>
      <c r="AK202" s="6">
        <f t="shared" si="288"/>
        <v>27.924528301886792</v>
      </c>
      <c r="AL202" s="39">
        <v>16483</v>
      </c>
      <c r="AM202" s="39">
        <v>27292</v>
      </c>
      <c r="AN202" s="6">
        <f>(Q202+R202+S202+T202+U202+V202+W202+X202)/N202*100</f>
        <v>63.773584905660371</v>
      </c>
      <c r="AO202" s="1">
        <v>265</v>
      </c>
      <c r="AP202" s="1">
        <v>59</v>
      </c>
      <c r="AQ202" s="1">
        <v>181</v>
      </c>
      <c r="AR202" s="1">
        <v>84</v>
      </c>
      <c r="AS202" s="1">
        <v>11</v>
      </c>
      <c r="AT202" s="1">
        <v>22</v>
      </c>
      <c r="AU202" s="1">
        <v>50</v>
      </c>
      <c r="AV202" s="1">
        <v>35</v>
      </c>
      <c r="AW202" s="1">
        <v>6</v>
      </c>
      <c r="AX202" s="1">
        <v>3</v>
      </c>
      <c r="AY202" s="1">
        <v>18</v>
      </c>
      <c r="AZ202" s="1">
        <v>3</v>
      </c>
      <c r="BA202" s="1">
        <v>0</v>
      </c>
      <c r="BB202" s="1">
        <v>41</v>
      </c>
      <c r="BC202" s="1">
        <v>8</v>
      </c>
      <c r="BD202" s="1">
        <v>0</v>
      </c>
      <c r="BE202" s="1">
        <v>42</v>
      </c>
      <c r="BF202" s="1">
        <v>0</v>
      </c>
      <c r="BG202" s="1">
        <v>0</v>
      </c>
      <c r="BH202" s="6">
        <f>(AU202+AX202+BA202+BD202+BG202)/N202*100</f>
        <v>20</v>
      </c>
      <c r="BI202" s="1">
        <v>13.1</v>
      </c>
      <c r="BJ202" s="1">
        <v>4.0999999999999996</v>
      </c>
      <c r="BK202" s="1">
        <v>7.5</v>
      </c>
      <c r="BL202" s="1">
        <v>6.3</v>
      </c>
      <c r="BM202" s="1">
        <v>6.3</v>
      </c>
      <c r="BN202" s="1">
        <v>3.7</v>
      </c>
      <c r="BO202" s="1">
        <v>5.4</v>
      </c>
      <c r="BP202" s="1">
        <v>5.8</v>
      </c>
      <c r="BQ202" s="1">
        <v>6.4</v>
      </c>
      <c r="BR202" s="1">
        <v>4</v>
      </c>
      <c r="BS202" s="1">
        <v>7.8</v>
      </c>
      <c r="BT202" s="1">
        <v>8.6999999999999993</v>
      </c>
      <c r="BU202" s="1">
        <v>8.9</v>
      </c>
      <c r="BV202" s="1">
        <v>7.8</v>
      </c>
      <c r="BW202" s="1">
        <v>2.1</v>
      </c>
      <c r="BX202" s="1">
        <v>0.9</v>
      </c>
      <c r="BY202" s="1">
        <v>0.5</v>
      </c>
      <c r="BZ202" s="1">
        <v>0.8</v>
      </c>
      <c r="CA202" s="1">
        <f>BI202+BJ202+BK202</f>
        <v>24.7</v>
      </c>
      <c r="CB202" s="1">
        <f>BL202+BM202+BN202+BO202+BP202+BQ202+BR202+BS202+BT202+BU202</f>
        <v>63.300000000000004</v>
      </c>
      <c r="CC202" s="1">
        <f>BV202+BW202+BX202+BY202+BZ202</f>
        <v>12.100000000000001</v>
      </c>
    </row>
    <row r="203" spans="1:81" s="19" customFormat="1" x14ac:dyDescent="0.25">
      <c r="A203" s="8" t="s">
        <v>999</v>
      </c>
      <c r="B203" t="s">
        <v>1000</v>
      </c>
      <c r="C203" s="1" t="s">
        <v>1001</v>
      </c>
      <c r="D203" t="s">
        <v>874</v>
      </c>
      <c r="E203" s="9" t="s">
        <v>875</v>
      </c>
      <c r="F203" s="9" t="s">
        <v>542</v>
      </c>
      <c r="G203" s="9" t="s">
        <v>1002</v>
      </c>
      <c r="H203" s="9" t="s">
        <v>1003</v>
      </c>
      <c r="I203" s="1">
        <v>5430772</v>
      </c>
      <c r="J203" s="1" t="s">
        <v>189</v>
      </c>
      <c r="K203" s="33">
        <v>1.0403418702654093</v>
      </c>
      <c r="L203" s="1">
        <v>379</v>
      </c>
      <c r="M203" s="42">
        <f t="shared" si="289"/>
        <v>364.30332262154411</v>
      </c>
      <c r="N203" s="1">
        <v>193</v>
      </c>
      <c r="O203" s="22">
        <v>1.96</v>
      </c>
      <c r="P203" s="1">
        <v>379</v>
      </c>
      <c r="Q203" s="1">
        <v>7</v>
      </c>
      <c r="R203" s="1">
        <v>38</v>
      </c>
      <c r="S203" s="1">
        <v>8</v>
      </c>
      <c r="T203" s="1">
        <v>18</v>
      </c>
      <c r="U203" s="1">
        <v>3</v>
      </c>
      <c r="V203" s="1">
        <v>8</v>
      </c>
      <c r="W203" s="1">
        <v>8</v>
      </c>
      <c r="X203" s="1">
        <v>24</v>
      </c>
      <c r="Y203" s="1">
        <v>7</v>
      </c>
      <c r="Z203" s="1">
        <v>25</v>
      </c>
      <c r="AA203" s="1">
        <v>13</v>
      </c>
      <c r="AB203" s="1">
        <v>18</v>
      </c>
      <c r="AC203" s="1">
        <v>7</v>
      </c>
      <c r="AD203" s="1">
        <v>6</v>
      </c>
      <c r="AE203" s="1">
        <v>3</v>
      </c>
      <c r="AF203" s="1">
        <v>0</v>
      </c>
      <c r="AG203" s="6">
        <f t="shared" si="284"/>
        <v>27.461139896373055</v>
      </c>
      <c r="AH203" s="6">
        <f t="shared" si="285"/>
        <v>10.880829015544041</v>
      </c>
      <c r="AI203" s="6">
        <f t="shared" si="286"/>
        <v>24.352331606217618</v>
      </c>
      <c r="AJ203" s="6">
        <f t="shared" si="287"/>
        <v>12.953367875647666</v>
      </c>
      <c r="AK203" s="6">
        <f t="shared" si="288"/>
        <v>24.352331606217618</v>
      </c>
      <c r="AL203" s="39">
        <v>23285</v>
      </c>
      <c r="AM203" s="39">
        <v>41625</v>
      </c>
      <c r="AN203" s="6">
        <f>(Q203+R203+S203+T203+U203+V203+W203+X203)/N203*100</f>
        <v>59.067357512953365</v>
      </c>
      <c r="AO203" s="1">
        <v>193</v>
      </c>
      <c r="AP203" s="1">
        <v>52</v>
      </c>
      <c r="AQ203" s="1">
        <v>104</v>
      </c>
      <c r="AR203" s="1">
        <v>89</v>
      </c>
      <c r="AS203" s="1">
        <v>3</v>
      </c>
      <c r="AT203" s="1">
        <v>3</v>
      </c>
      <c r="AU203" s="1">
        <v>21</v>
      </c>
      <c r="AV203" s="1">
        <v>3</v>
      </c>
      <c r="AW203" s="1">
        <v>12</v>
      </c>
      <c r="AX203" s="1">
        <v>9</v>
      </c>
      <c r="AY203" s="1">
        <v>32</v>
      </c>
      <c r="AZ203" s="1">
        <v>0</v>
      </c>
      <c r="BA203" s="1">
        <v>3</v>
      </c>
      <c r="BB203" s="1">
        <v>19</v>
      </c>
      <c r="BC203" s="1">
        <v>14</v>
      </c>
      <c r="BD203" s="1">
        <v>0</v>
      </c>
      <c r="BE203" s="1">
        <v>34</v>
      </c>
      <c r="BF203" s="1">
        <v>0</v>
      </c>
      <c r="BG203" s="1">
        <v>0</v>
      </c>
      <c r="BH203" s="6">
        <f>(AU203+AX203+BA203+BD203+BG203)/N203*100</f>
        <v>17.098445595854923</v>
      </c>
      <c r="BI203" s="1">
        <v>3.2</v>
      </c>
      <c r="BJ203" s="1">
        <v>4</v>
      </c>
      <c r="BK203" s="1">
        <v>8.1999999999999993</v>
      </c>
      <c r="BL203" s="1">
        <v>4.2</v>
      </c>
      <c r="BM203" s="1">
        <v>6.9</v>
      </c>
      <c r="BN203" s="1">
        <v>5.5</v>
      </c>
      <c r="BO203" s="1">
        <v>4</v>
      </c>
      <c r="BP203" s="1">
        <v>5.3</v>
      </c>
      <c r="BQ203" s="1">
        <v>5.3</v>
      </c>
      <c r="BR203" s="1">
        <v>6.3</v>
      </c>
      <c r="BS203" s="1">
        <v>4</v>
      </c>
      <c r="BT203" s="1">
        <v>8.1999999999999993</v>
      </c>
      <c r="BU203" s="1">
        <v>15.6</v>
      </c>
      <c r="BV203" s="1">
        <v>6.9</v>
      </c>
      <c r="BW203" s="1">
        <v>8.4</v>
      </c>
      <c r="BX203" s="1">
        <v>2.6</v>
      </c>
      <c r="BY203" s="1">
        <v>0.8</v>
      </c>
      <c r="BZ203" s="1">
        <v>0.8</v>
      </c>
      <c r="CA203" s="1">
        <f>BI203+BJ203+BK203</f>
        <v>15.399999999999999</v>
      </c>
      <c r="CB203" s="1">
        <f>BL203+BM203+BN203+BO203+BP203+BQ203+BR203+BS203+BT203+BU203</f>
        <v>65.3</v>
      </c>
      <c r="CC203" s="1">
        <f>BV203+BW203+BX203+BY203+BZ203</f>
        <v>19.500000000000004</v>
      </c>
    </row>
    <row r="204" spans="1:81" x14ac:dyDescent="0.25">
      <c r="A204" s="8" t="s">
        <v>1157</v>
      </c>
      <c r="B204" t="s">
        <v>1158</v>
      </c>
      <c r="C204" s="1" t="s">
        <v>1159</v>
      </c>
      <c r="D204" t="s">
        <v>874</v>
      </c>
      <c r="E204" s="9" t="s">
        <v>875</v>
      </c>
      <c r="F204" s="9" t="s">
        <v>542</v>
      </c>
      <c r="G204" s="9" t="s">
        <v>1160</v>
      </c>
      <c r="H204" s="9" t="s">
        <v>1161</v>
      </c>
      <c r="I204" s="1">
        <v>5443300</v>
      </c>
      <c r="J204" s="1" t="s">
        <v>217</v>
      </c>
      <c r="K204" s="33">
        <v>0.39106073351225573</v>
      </c>
      <c r="L204" s="1">
        <v>219</v>
      </c>
      <c r="M204" s="42">
        <f t="shared" si="289"/>
        <v>560.01531535289416</v>
      </c>
      <c r="N204" s="1">
        <v>115</v>
      </c>
      <c r="O204" s="22">
        <v>1.9</v>
      </c>
      <c r="P204" s="1">
        <v>219</v>
      </c>
      <c r="Q204" s="1">
        <v>16</v>
      </c>
      <c r="R204" s="1">
        <v>2</v>
      </c>
      <c r="S204" s="1">
        <v>8</v>
      </c>
      <c r="T204" s="1">
        <v>16</v>
      </c>
      <c r="U204" s="1">
        <v>0</v>
      </c>
      <c r="V204" s="1">
        <v>5</v>
      </c>
      <c r="W204" s="1">
        <v>11</v>
      </c>
      <c r="X204" s="1">
        <v>0</v>
      </c>
      <c r="Y204" s="1">
        <v>0</v>
      </c>
      <c r="Z204" s="1">
        <v>18</v>
      </c>
      <c r="AA204" s="1">
        <v>28</v>
      </c>
      <c r="AB204" s="1">
        <v>2</v>
      </c>
      <c r="AC204" s="1">
        <v>6</v>
      </c>
      <c r="AD204" s="1">
        <v>0</v>
      </c>
      <c r="AE204" s="1">
        <v>0</v>
      </c>
      <c r="AF204" s="1">
        <v>3</v>
      </c>
      <c r="AG204" s="6">
        <f t="shared" si="284"/>
        <v>22.608695652173914</v>
      </c>
      <c r="AH204" s="6">
        <f t="shared" si="285"/>
        <v>13.913043478260869</v>
      </c>
      <c r="AI204" s="6">
        <f t="shared" si="286"/>
        <v>13.913043478260869</v>
      </c>
      <c r="AJ204" s="6">
        <f t="shared" si="287"/>
        <v>15.65217391304348</v>
      </c>
      <c r="AK204" s="6">
        <f t="shared" si="288"/>
        <v>33.913043478260867</v>
      </c>
      <c r="AL204" s="39">
        <v>24884</v>
      </c>
      <c r="AM204" s="39">
        <v>39821</v>
      </c>
      <c r="AN204" s="6">
        <f>(Q204+R204+S204+T204+U204+V204+W204+X204)/N204*100</f>
        <v>50.434782608695649</v>
      </c>
      <c r="AO204" s="1">
        <v>115</v>
      </c>
      <c r="AP204" s="1">
        <v>35</v>
      </c>
      <c r="AQ204" s="1">
        <v>85</v>
      </c>
      <c r="AR204" s="1">
        <v>30</v>
      </c>
      <c r="AS204" s="1">
        <v>6</v>
      </c>
      <c r="AT204" s="1">
        <v>2</v>
      </c>
      <c r="AU204" s="1">
        <v>14</v>
      </c>
      <c r="AV204" s="1">
        <v>7</v>
      </c>
      <c r="AW204" s="1">
        <v>6</v>
      </c>
      <c r="AX204" s="1">
        <v>6</v>
      </c>
      <c r="AY204" s="1">
        <v>6</v>
      </c>
      <c r="AZ204" s="1">
        <v>5</v>
      </c>
      <c r="BA204" s="1">
        <v>0</v>
      </c>
      <c r="BB204" s="1">
        <v>44</v>
      </c>
      <c r="BC204" s="1">
        <v>2</v>
      </c>
      <c r="BD204" s="1">
        <v>0</v>
      </c>
      <c r="BE204" s="1">
        <v>9</v>
      </c>
      <c r="BF204" s="1">
        <v>2</v>
      </c>
      <c r="BG204" s="1">
        <v>0</v>
      </c>
      <c r="BH204" s="6">
        <f>(AU204+AX204+BA204+BD204+BG204)/N204*100</f>
        <v>17.391304347826086</v>
      </c>
      <c r="BI204" s="1">
        <v>6.4</v>
      </c>
      <c r="BJ204" s="1">
        <v>3.2</v>
      </c>
      <c r="BK204" s="1">
        <v>3.2</v>
      </c>
      <c r="BL204" s="1">
        <v>0.9</v>
      </c>
      <c r="BM204" s="1">
        <v>2.7</v>
      </c>
      <c r="BN204" s="1">
        <v>7.3</v>
      </c>
      <c r="BO204" s="1">
        <v>5.5</v>
      </c>
      <c r="BP204" s="1">
        <v>2.2999999999999998</v>
      </c>
      <c r="BQ204" s="1">
        <v>3.7</v>
      </c>
      <c r="BR204" s="1">
        <v>4.0999999999999996</v>
      </c>
      <c r="BS204" s="1">
        <v>13.7</v>
      </c>
      <c r="BT204" s="1">
        <v>7.3</v>
      </c>
      <c r="BU204" s="1">
        <v>21</v>
      </c>
      <c r="BV204" s="1">
        <v>4.0999999999999996</v>
      </c>
      <c r="BW204" s="1">
        <v>2.2999999999999998</v>
      </c>
      <c r="BX204" s="1">
        <v>5.9</v>
      </c>
      <c r="BY204" s="1">
        <v>4.5999999999999996</v>
      </c>
      <c r="BZ204" s="1">
        <v>1.8</v>
      </c>
      <c r="CA204" s="1">
        <f>BI204+BJ204+BK204</f>
        <v>12.8</v>
      </c>
      <c r="CB204" s="1">
        <f>BL204+BM204+BN204+BO204+BP204+BQ204+BR204+BS204+BT204+BU204</f>
        <v>68.5</v>
      </c>
      <c r="CC204" s="1">
        <f>BV204+BW204+BX204+BY204+BZ204</f>
        <v>18.7</v>
      </c>
    </row>
    <row r="205" spans="1:81" x14ac:dyDescent="0.25">
      <c r="A205" s="8" t="s">
        <v>1262</v>
      </c>
      <c r="B205" t="s">
        <v>1263</v>
      </c>
      <c r="C205" s="1" t="s">
        <v>1264</v>
      </c>
      <c r="D205" t="s">
        <v>874</v>
      </c>
      <c r="E205" s="9" t="s">
        <v>875</v>
      </c>
      <c r="F205" s="9" t="s">
        <v>542</v>
      </c>
      <c r="G205" s="9" t="s">
        <v>1265</v>
      </c>
      <c r="H205" s="9" t="s">
        <v>1266</v>
      </c>
      <c r="I205" s="1">
        <v>5452324</v>
      </c>
      <c r="J205" s="1" t="s">
        <v>238</v>
      </c>
      <c r="K205" s="33">
        <v>0.54368475939427519</v>
      </c>
      <c r="L205" s="1">
        <v>460</v>
      </c>
      <c r="M205" s="42">
        <f t="shared" si="289"/>
        <v>846.07852629985575</v>
      </c>
      <c r="N205" s="1">
        <v>273</v>
      </c>
      <c r="O205" s="22">
        <v>1.68</v>
      </c>
      <c r="P205" s="1">
        <v>460</v>
      </c>
      <c r="Q205" s="1">
        <v>113</v>
      </c>
      <c r="R205" s="1">
        <v>47</v>
      </c>
      <c r="S205" s="1">
        <v>31</v>
      </c>
      <c r="T205" s="1">
        <v>22</v>
      </c>
      <c r="U205" s="1">
        <v>0</v>
      </c>
      <c r="V205" s="1">
        <v>2</v>
      </c>
      <c r="W205" s="1">
        <v>12</v>
      </c>
      <c r="X205" s="1">
        <v>5</v>
      </c>
      <c r="Y205" s="1">
        <v>2</v>
      </c>
      <c r="Z205" s="1">
        <v>17</v>
      </c>
      <c r="AA205" s="1">
        <v>5</v>
      </c>
      <c r="AB205" s="1">
        <v>0</v>
      </c>
      <c r="AC205" s="1">
        <v>14</v>
      </c>
      <c r="AD205" s="1">
        <v>0</v>
      </c>
      <c r="AE205" s="1">
        <v>3</v>
      </c>
      <c r="AF205" s="1">
        <v>0</v>
      </c>
      <c r="AG205" s="6">
        <f t="shared" si="284"/>
        <v>69.963369963369956</v>
      </c>
      <c r="AH205" s="6">
        <f t="shared" si="285"/>
        <v>8.0586080586080584</v>
      </c>
      <c r="AI205" s="6">
        <f t="shared" si="286"/>
        <v>7.6923076923076925</v>
      </c>
      <c r="AJ205" s="6">
        <f t="shared" si="287"/>
        <v>6.2271062271062272</v>
      </c>
      <c r="AK205" s="6">
        <f t="shared" si="288"/>
        <v>8.0586080586080584</v>
      </c>
      <c r="AL205" s="39">
        <v>13358</v>
      </c>
      <c r="AM205" s="39">
        <v>13105</v>
      </c>
      <c r="AN205" s="6">
        <f>(Q205+R205+S205+T205+U205+V205+W205+X205)/N205*100</f>
        <v>84.981684981684978</v>
      </c>
      <c r="AO205" s="1">
        <v>273</v>
      </c>
      <c r="AP205" s="1">
        <v>62</v>
      </c>
      <c r="AQ205" s="1">
        <v>123</v>
      </c>
      <c r="AR205" s="1">
        <v>150</v>
      </c>
      <c r="AS205" s="1">
        <v>25</v>
      </c>
      <c r="AT205" s="1">
        <v>44</v>
      </c>
      <c r="AU205" s="1">
        <v>89</v>
      </c>
      <c r="AV205" s="1">
        <v>4</v>
      </c>
      <c r="AW205" s="1">
        <v>4</v>
      </c>
      <c r="AX205" s="1">
        <v>9</v>
      </c>
      <c r="AY205" s="1">
        <v>12</v>
      </c>
      <c r="AZ205" s="1">
        <v>0</v>
      </c>
      <c r="BA205" s="1">
        <v>0</v>
      </c>
      <c r="BB205" s="1">
        <v>22</v>
      </c>
      <c r="BC205" s="1">
        <v>0</v>
      </c>
      <c r="BD205" s="1">
        <v>0</v>
      </c>
      <c r="BE205" s="1">
        <v>15</v>
      </c>
      <c r="BF205" s="1">
        <v>2</v>
      </c>
      <c r="BG205" s="1">
        <v>0</v>
      </c>
      <c r="BH205" s="6">
        <f>(AU205+AX205+BA205+BD205+BG205)/N205*100</f>
        <v>35.897435897435898</v>
      </c>
      <c r="BI205" s="1">
        <v>3.3</v>
      </c>
      <c r="BJ205" s="1">
        <v>3.3</v>
      </c>
      <c r="BK205" s="1">
        <v>8.6999999999999993</v>
      </c>
      <c r="BL205" s="1">
        <v>5.2</v>
      </c>
      <c r="BM205" s="1">
        <v>1.5</v>
      </c>
      <c r="BN205" s="1">
        <v>0</v>
      </c>
      <c r="BO205" s="1">
        <v>10</v>
      </c>
      <c r="BP205" s="1">
        <v>8.3000000000000007</v>
      </c>
      <c r="BQ205" s="1">
        <v>6.1</v>
      </c>
      <c r="BR205" s="1">
        <v>6.1</v>
      </c>
      <c r="BS205" s="1">
        <v>4.5999999999999996</v>
      </c>
      <c r="BT205" s="1">
        <v>11.5</v>
      </c>
      <c r="BU205" s="1">
        <v>9.6</v>
      </c>
      <c r="BV205" s="1">
        <v>12.2</v>
      </c>
      <c r="BW205" s="1">
        <v>5</v>
      </c>
      <c r="BX205" s="1">
        <v>1.5</v>
      </c>
      <c r="BY205" s="1">
        <v>1.5</v>
      </c>
      <c r="BZ205" s="1">
        <v>1.7</v>
      </c>
      <c r="CA205" s="1">
        <f>BI205+BJ205+BK205</f>
        <v>15.299999999999999</v>
      </c>
      <c r="CB205" s="1">
        <f>BL205+BM205+BN205+BO205+BP205+BQ205+BR205+BS205+BT205+BU205</f>
        <v>62.900000000000006</v>
      </c>
      <c r="CC205" s="1">
        <f>BV205+BW205+BX205+BY205+BZ205</f>
        <v>21.9</v>
      </c>
    </row>
    <row r="206" spans="1:81" x14ac:dyDescent="0.25">
      <c r="A206" s="8" t="s">
        <v>1792</v>
      </c>
      <c r="B206" t="s">
        <v>1793</v>
      </c>
      <c r="C206" s="1" t="s">
        <v>1794</v>
      </c>
      <c r="D206" t="s">
        <v>874</v>
      </c>
      <c r="E206" s="9" t="s">
        <v>875</v>
      </c>
      <c r="F206" s="9" t="s">
        <v>542</v>
      </c>
      <c r="G206" s="9" t="s">
        <v>1795</v>
      </c>
      <c r="H206" s="9" t="s">
        <v>1796</v>
      </c>
      <c r="I206" s="1">
        <v>5487508</v>
      </c>
      <c r="J206" s="1" t="s">
        <v>339</v>
      </c>
      <c r="K206" s="33">
        <v>3.2392394307040808</v>
      </c>
      <c r="L206" s="1">
        <v>2944</v>
      </c>
      <c r="M206" s="42">
        <f t="shared" si="289"/>
        <v>908.85532328806346</v>
      </c>
      <c r="N206" s="1">
        <v>1420</v>
      </c>
      <c r="O206" s="22">
        <v>2.0099999999999998</v>
      </c>
      <c r="P206" s="1">
        <v>2855</v>
      </c>
      <c r="Q206" s="1">
        <v>292</v>
      </c>
      <c r="R206" s="1">
        <v>219</v>
      </c>
      <c r="S206" s="1">
        <v>90</v>
      </c>
      <c r="T206" s="1">
        <v>178</v>
      </c>
      <c r="U206" s="1">
        <v>90</v>
      </c>
      <c r="V206" s="1">
        <v>41</v>
      </c>
      <c r="W206" s="1">
        <v>52</v>
      </c>
      <c r="X206" s="1">
        <v>44</v>
      </c>
      <c r="Y206" s="1">
        <v>46</v>
      </c>
      <c r="Z206" s="1">
        <v>130</v>
      </c>
      <c r="AA206" s="1">
        <v>41</v>
      </c>
      <c r="AB206" s="1">
        <v>90</v>
      </c>
      <c r="AC206" s="1">
        <v>29</v>
      </c>
      <c r="AD206" s="1">
        <v>20</v>
      </c>
      <c r="AE206" s="1">
        <v>24</v>
      </c>
      <c r="AF206" s="1">
        <v>34</v>
      </c>
      <c r="AG206" s="6">
        <f t="shared" si="284"/>
        <v>42.323943661971832</v>
      </c>
      <c r="AH206" s="6">
        <f t="shared" si="285"/>
        <v>18.87323943661972</v>
      </c>
      <c r="AI206" s="6">
        <f t="shared" si="286"/>
        <v>12.887323943661972</v>
      </c>
      <c r="AJ206" s="6">
        <f t="shared" si="287"/>
        <v>9.1549295774647899</v>
      </c>
      <c r="AK206" s="6">
        <f t="shared" si="288"/>
        <v>16.760563380281688</v>
      </c>
      <c r="AL206" s="39">
        <v>19957</v>
      </c>
      <c r="AM206" s="39">
        <v>23652</v>
      </c>
      <c r="AN206" s="6">
        <f>(Q206+R206+S206+T206+U206+V206+W206+X206)/N206*100</f>
        <v>70.845070422535215</v>
      </c>
      <c r="AO206" s="1">
        <v>1420</v>
      </c>
      <c r="AP206" s="1">
        <v>457</v>
      </c>
      <c r="AQ206" s="1">
        <v>628</v>
      </c>
      <c r="AR206" s="1">
        <v>792</v>
      </c>
      <c r="AS206" s="1">
        <v>35</v>
      </c>
      <c r="AT206" s="1">
        <v>64</v>
      </c>
      <c r="AU206" s="1">
        <v>426</v>
      </c>
      <c r="AV206" s="1">
        <v>66</v>
      </c>
      <c r="AW206" s="1">
        <v>6</v>
      </c>
      <c r="AX206" s="1">
        <v>221</v>
      </c>
      <c r="AY206" s="1">
        <v>75</v>
      </c>
      <c r="AZ206" s="1">
        <v>34</v>
      </c>
      <c r="BA206" s="1">
        <v>0</v>
      </c>
      <c r="BB206" s="1">
        <v>152</v>
      </c>
      <c r="BC206" s="1">
        <v>19</v>
      </c>
      <c r="BD206" s="1">
        <v>0</v>
      </c>
      <c r="BE206" s="1">
        <v>185</v>
      </c>
      <c r="BF206" s="1">
        <v>4</v>
      </c>
      <c r="BG206" s="1">
        <v>0</v>
      </c>
      <c r="BH206" s="6">
        <f>(AU206+AX206+BA206+BD206+BG206)/N206*100</f>
        <v>45.563380281690144</v>
      </c>
      <c r="BI206" s="1">
        <v>10.7</v>
      </c>
      <c r="BJ206" s="1">
        <v>5.3</v>
      </c>
      <c r="BK206" s="1">
        <v>4.9000000000000004</v>
      </c>
      <c r="BL206" s="1">
        <v>3.1</v>
      </c>
      <c r="BM206" s="1">
        <v>6.8</v>
      </c>
      <c r="BN206" s="1">
        <v>5.7</v>
      </c>
      <c r="BO206" s="1">
        <v>3.1</v>
      </c>
      <c r="BP206" s="1">
        <v>6.5</v>
      </c>
      <c r="BQ206" s="1">
        <v>2.5</v>
      </c>
      <c r="BR206" s="1">
        <v>3.8</v>
      </c>
      <c r="BS206" s="1">
        <v>9.6999999999999993</v>
      </c>
      <c r="BT206" s="1">
        <v>6.3</v>
      </c>
      <c r="BU206" s="1">
        <v>9.5</v>
      </c>
      <c r="BV206" s="1">
        <v>5.9</v>
      </c>
      <c r="BW206" s="1">
        <v>4.0999999999999996</v>
      </c>
      <c r="BX206" s="1">
        <v>6.1</v>
      </c>
      <c r="BY206" s="1">
        <v>2.8</v>
      </c>
      <c r="BZ206" s="1">
        <v>3.4</v>
      </c>
      <c r="CA206" s="1">
        <f>BI206+BJ206+BK206</f>
        <v>20.9</v>
      </c>
      <c r="CB206" s="1">
        <f>BL206+BM206+BN206+BO206+BP206+BQ206+BR206+BS206+BT206+BU206</f>
        <v>57</v>
      </c>
      <c r="CC206" s="1">
        <f>BV206+BW206+BX206+BY206+BZ206</f>
        <v>22.3</v>
      </c>
    </row>
    <row r="207" spans="1:81" s="19" customFormat="1" x14ac:dyDescent="0.25">
      <c r="A207" s="18" t="s">
        <v>62</v>
      </c>
      <c r="B207" s="44" t="s">
        <v>2118</v>
      </c>
      <c r="I207" s="18">
        <v>54059</v>
      </c>
      <c r="J207" s="18" t="s">
        <v>61</v>
      </c>
      <c r="K207" s="35">
        <f>SUM(K201:K206)</f>
        <v>423.76271025248752</v>
      </c>
      <c r="L207" s="18">
        <v>25150</v>
      </c>
      <c r="M207" s="23">
        <f t="shared" si="289"/>
        <v>59.349252285589394</v>
      </c>
      <c r="N207" s="18">
        <v>10910</v>
      </c>
      <c r="O207" s="23">
        <v>2.2999999999999998</v>
      </c>
      <c r="P207" s="18">
        <v>25054</v>
      </c>
      <c r="Q207" s="18">
        <v>1605</v>
      </c>
      <c r="R207" s="18">
        <v>1074</v>
      </c>
      <c r="S207" s="18">
        <v>1008</v>
      </c>
      <c r="T207" s="18">
        <v>981</v>
      </c>
      <c r="U207" s="18">
        <v>600</v>
      </c>
      <c r="V207" s="18">
        <v>699</v>
      </c>
      <c r="W207" s="18">
        <v>503</v>
      </c>
      <c r="X207" s="18">
        <v>602</v>
      </c>
      <c r="Y207" s="18">
        <v>371</v>
      </c>
      <c r="Z207" s="18">
        <v>781</v>
      </c>
      <c r="AA207" s="18">
        <v>730</v>
      </c>
      <c r="AB207" s="18">
        <v>847</v>
      </c>
      <c r="AC207" s="18">
        <v>613</v>
      </c>
      <c r="AD207" s="18">
        <v>208</v>
      </c>
      <c r="AE207" s="18">
        <v>113</v>
      </c>
      <c r="AF207" s="18">
        <v>175</v>
      </c>
      <c r="AG207" s="20">
        <f t="shared" ref="AG207" si="295">(Q207+R207+S207)/N207*100</f>
        <v>33.794683776351967</v>
      </c>
      <c r="AH207" s="20">
        <f t="shared" ref="AH207" si="296">(T207+U207)/N207*100</f>
        <v>14.491292392300641</v>
      </c>
      <c r="AI207" s="20">
        <f t="shared" ref="AI207" si="297">(V207+W207+X207+Y207)/N207*100</f>
        <v>19.935838680109992</v>
      </c>
      <c r="AJ207" s="20">
        <f t="shared" ref="AJ207" si="298">Z207/N207*100</f>
        <v>7.158570119156737</v>
      </c>
      <c r="AK207" s="20">
        <f t="shared" ref="AK207" si="299">(AA207+AB207+AC207+AD207+AE207+AF207)/N207*100</f>
        <v>24.619615032080659</v>
      </c>
      <c r="AL207" s="38">
        <v>19272</v>
      </c>
      <c r="AM207" s="38">
        <v>31227</v>
      </c>
      <c r="AN207" s="20">
        <f t="shared" si="267"/>
        <v>64.821264894592119</v>
      </c>
      <c r="AO207" s="18">
        <v>10910</v>
      </c>
      <c r="AP207" s="18">
        <v>1883</v>
      </c>
      <c r="AQ207" s="18">
        <v>8055</v>
      </c>
      <c r="AR207" s="18">
        <v>2855</v>
      </c>
      <c r="AS207" s="18">
        <v>685</v>
      </c>
      <c r="AT207" s="18">
        <v>633</v>
      </c>
      <c r="AU207" s="18">
        <v>1808</v>
      </c>
      <c r="AV207" s="18">
        <v>1145</v>
      </c>
      <c r="AW207" s="18">
        <v>425</v>
      </c>
      <c r="AX207" s="18">
        <v>530</v>
      </c>
      <c r="AY207" s="18">
        <v>929</v>
      </c>
      <c r="AZ207" s="18">
        <v>314</v>
      </c>
      <c r="BA207" s="18">
        <v>128</v>
      </c>
      <c r="BB207" s="18">
        <v>1171</v>
      </c>
      <c r="BC207" s="18">
        <v>201</v>
      </c>
      <c r="BD207" s="18">
        <v>36</v>
      </c>
      <c r="BE207" s="18">
        <v>1754</v>
      </c>
      <c r="BF207" s="18">
        <v>75</v>
      </c>
      <c r="BG207" s="18">
        <v>13</v>
      </c>
      <c r="BH207" s="20">
        <f t="shared" si="268"/>
        <v>23.052245646196152</v>
      </c>
      <c r="BI207" s="18">
        <v>6.3</v>
      </c>
      <c r="BJ207" s="18">
        <v>5.4</v>
      </c>
      <c r="BK207" s="18">
        <v>7</v>
      </c>
      <c r="BL207" s="18">
        <v>5.3</v>
      </c>
      <c r="BM207" s="18">
        <v>5.3</v>
      </c>
      <c r="BN207" s="18">
        <v>6.1</v>
      </c>
      <c r="BO207" s="18">
        <v>5.7</v>
      </c>
      <c r="BP207" s="18">
        <v>6.8</v>
      </c>
      <c r="BQ207" s="18">
        <v>6.1</v>
      </c>
      <c r="BR207" s="18">
        <v>6.6</v>
      </c>
      <c r="BS207" s="18">
        <v>7.3</v>
      </c>
      <c r="BT207" s="18">
        <v>7.7</v>
      </c>
      <c r="BU207" s="18">
        <v>7.9</v>
      </c>
      <c r="BV207" s="18">
        <v>5.7</v>
      </c>
      <c r="BW207" s="18">
        <v>4.5999999999999996</v>
      </c>
      <c r="BX207" s="18">
        <v>3.4</v>
      </c>
      <c r="BY207" s="18">
        <v>1.9</v>
      </c>
      <c r="BZ207" s="18">
        <v>1</v>
      </c>
      <c r="CA207" s="18">
        <f t="shared" ref="CA207:CA208" si="300">BI207+BJ207+BK207</f>
        <v>18.7</v>
      </c>
      <c r="CB207" s="18">
        <f t="shared" ref="CB207:CB208" si="301">BL207+BM207+BN207+BO207+BP207+BQ207+BR207+BS207+BT207+BU207</f>
        <v>64.8</v>
      </c>
      <c r="CC207" s="18">
        <f t="shared" ref="CC207:CC208" si="302">BV207+BW207+BX207+BY207+BZ207</f>
        <v>16.600000000000001</v>
      </c>
    </row>
    <row r="208" spans="1:81" s="26" customFormat="1" x14ac:dyDescent="0.25">
      <c r="A208" s="25" t="s">
        <v>1957</v>
      </c>
      <c r="B208" s="26" t="s">
        <v>1958</v>
      </c>
      <c r="C208" s="27" t="s">
        <v>1959</v>
      </c>
      <c r="D208" s="26" t="s">
        <v>695</v>
      </c>
      <c r="E208" s="28" t="s">
        <v>696</v>
      </c>
      <c r="F208" s="28" t="s">
        <v>542</v>
      </c>
      <c r="G208" s="28" t="s">
        <v>1960</v>
      </c>
      <c r="H208" s="28" t="s">
        <v>1961</v>
      </c>
      <c r="I208" s="27" t="s">
        <v>2111</v>
      </c>
      <c r="J208" s="27" t="s">
        <v>2111</v>
      </c>
      <c r="K208" s="34">
        <v>351.54287024872093</v>
      </c>
      <c r="L208" s="27">
        <f>L214-L213-L212-L211-L210-L209</f>
        <v>64500</v>
      </c>
      <c r="M208" s="29">
        <f t="shared" si="289"/>
        <v>183.47691123522276</v>
      </c>
      <c r="N208" s="27">
        <f t="shared" ref="N208:AF208" si="303">N214-N213-N212-N211-N210-N209</f>
        <v>24547</v>
      </c>
      <c r="O208" s="29">
        <f>P208/N208</f>
        <v>2.6132317594818102</v>
      </c>
      <c r="P208" s="27">
        <f t="shared" si="303"/>
        <v>64147</v>
      </c>
      <c r="Q208" s="27">
        <f t="shared" si="303"/>
        <v>2242</v>
      </c>
      <c r="R208" s="27">
        <f t="shared" si="303"/>
        <v>1292</v>
      </c>
      <c r="S208" s="27">
        <f t="shared" si="303"/>
        <v>1162</v>
      </c>
      <c r="T208" s="27">
        <f t="shared" si="303"/>
        <v>1054</v>
      </c>
      <c r="U208" s="27">
        <f t="shared" si="303"/>
        <v>1117</v>
      </c>
      <c r="V208" s="27">
        <f t="shared" si="303"/>
        <v>1218</v>
      </c>
      <c r="W208" s="27">
        <f t="shared" si="303"/>
        <v>1021</v>
      </c>
      <c r="X208" s="27">
        <f t="shared" si="303"/>
        <v>989</v>
      </c>
      <c r="Y208" s="27">
        <f t="shared" si="303"/>
        <v>893</v>
      </c>
      <c r="Z208" s="27">
        <f t="shared" si="303"/>
        <v>2421</v>
      </c>
      <c r="AA208" s="27">
        <f t="shared" si="303"/>
        <v>2255</v>
      </c>
      <c r="AB208" s="27">
        <f t="shared" si="303"/>
        <v>2673</v>
      </c>
      <c r="AC208" s="27">
        <f t="shared" si="303"/>
        <v>1937</v>
      </c>
      <c r="AD208" s="27">
        <f t="shared" si="303"/>
        <v>1375</v>
      </c>
      <c r="AE208" s="27">
        <f t="shared" si="303"/>
        <v>1377</v>
      </c>
      <c r="AF208" s="27">
        <f t="shared" si="303"/>
        <v>1521</v>
      </c>
      <c r="AG208" s="30">
        <f t="shared" ref="AG208" si="304">(Q208+R208+S208)/N208*100</f>
        <v>19.130647329612579</v>
      </c>
      <c r="AH208" s="30">
        <f t="shared" ref="AH208" si="305">(T208+U208)/N208*100</f>
        <v>8.844257954128814</v>
      </c>
      <c r="AI208" s="30">
        <f t="shared" ref="AI208" si="306">(V208+W208+X208+Y208)/N208*100</f>
        <v>16.788202224304396</v>
      </c>
      <c r="AJ208" s="30">
        <f t="shared" ref="AJ208" si="307">Z208/N208*100</f>
        <v>9.8627123477410681</v>
      </c>
      <c r="AK208" s="30">
        <f t="shared" ref="AK208" si="308">(AA208+AB208+AC208+AD208+AE208+AF208)/N208*100</f>
        <v>45.374180144213142</v>
      </c>
      <c r="AL208" s="40">
        <v>29285</v>
      </c>
      <c r="AM208" s="40">
        <v>49624</v>
      </c>
      <c r="AN208" s="30">
        <f t="shared" si="267"/>
        <v>41.125188414062819</v>
      </c>
      <c r="AO208" s="27">
        <f>AO214-AO213-AO212-AO211-AO210-AO209</f>
        <v>24547</v>
      </c>
      <c r="AP208" s="27">
        <f t="shared" ref="AP208:BG208" si="309">AP214-AP213-AP212-AP211-AP210-AP209</f>
        <v>3646</v>
      </c>
      <c r="AQ208" s="27">
        <f t="shared" si="309"/>
        <v>15656</v>
      </c>
      <c r="AR208" s="27">
        <f t="shared" si="309"/>
        <v>8891</v>
      </c>
      <c r="AS208" s="27">
        <f t="shared" si="309"/>
        <v>363</v>
      </c>
      <c r="AT208" s="27">
        <f t="shared" si="309"/>
        <v>318</v>
      </c>
      <c r="AU208" s="27">
        <f t="shared" si="309"/>
        <v>3244</v>
      </c>
      <c r="AV208" s="27">
        <f t="shared" si="309"/>
        <v>1283</v>
      </c>
      <c r="AW208" s="27">
        <f t="shared" si="309"/>
        <v>579</v>
      </c>
      <c r="AX208" s="27">
        <f t="shared" si="309"/>
        <v>1400</v>
      </c>
      <c r="AY208" s="27">
        <f t="shared" si="309"/>
        <v>1138</v>
      </c>
      <c r="AZ208" s="27">
        <f t="shared" si="309"/>
        <v>1062</v>
      </c>
      <c r="BA208" s="27">
        <f t="shared" si="309"/>
        <v>615</v>
      </c>
      <c r="BB208" s="27">
        <f t="shared" si="309"/>
        <v>2980</v>
      </c>
      <c r="BC208" s="27">
        <f t="shared" si="309"/>
        <v>987</v>
      </c>
      <c r="BD208" s="27">
        <f t="shared" si="309"/>
        <v>646</v>
      </c>
      <c r="BE208" s="27">
        <f t="shared" si="309"/>
        <v>7680</v>
      </c>
      <c r="BF208" s="27">
        <f t="shared" si="309"/>
        <v>1020</v>
      </c>
      <c r="BG208" s="27">
        <f t="shared" si="309"/>
        <v>158</v>
      </c>
      <c r="BH208" s="30">
        <f t="shared" si="268"/>
        <v>24.699555953884385</v>
      </c>
      <c r="BI208" s="27">
        <v>5</v>
      </c>
      <c r="BJ208" s="27">
        <v>4.5999999999999996</v>
      </c>
      <c r="BK208" s="27">
        <v>4.2</v>
      </c>
      <c r="BL208" s="27">
        <v>8.3000000000000007</v>
      </c>
      <c r="BM208" s="27">
        <v>16.5</v>
      </c>
      <c r="BN208" s="27">
        <v>9.6</v>
      </c>
      <c r="BO208" s="27">
        <v>7.5</v>
      </c>
      <c r="BP208" s="27">
        <v>5.9</v>
      </c>
      <c r="BQ208" s="27">
        <v>5.5</v>
      </c>
      <c r="BR208" s="27">
        <v>5.2</v>
      </c>
      <c r="BS208" s="27">
        <v>5.5</v>
      </c>
      <c r="BT208" s="27">
        <v>5.9</v>
      </c>
      <c r="BU208" s="27">
        <v>4.8</v>
      </c>
      <c r="BV208" s="27">
        <v>4.2</v>
      </c>
      <c r="BW208" s="27">
        <v>2.5</v>
      </c>
      <c r="BX208" s="27">
        <v>2</v>
      </c>
      <c r="BY208" s="27">
        <v>1.3</v>
      </c>
      <c r="BZ208" s="27">
        <v>1.3</v>
      </c>
      <c r="CA208" s="27">
        <f t="shared" si="300"/>
        <v>13.8</v>
      </c>
      <c r="CB208" s="27">
        <f t="shared" si="301"/>
        <v>74.7</v>
      </c>
      <c r="CC208" s="27">
        <f t="shared" si="302"/>
        <v>11.3</v>
      </c>
    </row>
    <row r="209" spans="1:81" x14ac:dyDescent="0.25">
      <c r="A209" s="8" t="s">
        <v>692</v>
      </c>
      <c r="B209" t="s">
        <v>693</v>
      </c>
      <c r="C209" s="1" t="s">
        <v>694</v>
      </c>
      <c r="D209" t="s">
        <v>695</v>
      </c>
      <c r="E209" s="9" t="s">
        <v>696</v>
      </c>
      <c r="F209" s="9" t="s">
        <v>542</v>
      </c>
      <c r="G209" s="9" t="s">
        <v>697</v>
      </c>
      <c r="H209" s="9" t="s">
        <v>698</v>
      </c>
      <c r="I209" s="1">
        <v>5408092</v>
      </c>
      <c r="J209" s="1" t="s">
        <v>135</v>
      </c>
      <c r="K209" s="33">
        <v>0.30849268598780466</v>
      </c>
      <c r="L209" s="1">
        <v>168</v>
      </c>
      <c r="M209" s="42">
        <f t="shared" si="289"/>
        <v>544.58341358096698</v>
      </c>
      <c r="N209" s="1">
        <v>55</v>
      </c>
      <c r="O209" s="22">
        <v>3.05</v>
      </c>
      <c r="P209" s="1">
        <v>168</v>
      </c>
      <c r="Q209" s="1">
        <v>6</v>
      </c>
      <c r="R209" s="1">
        <v>0</v>
      </c>
      <c r="S209" s="1">
        <v>1</v>
      </c>
      <c r="T209" s="1">
        <v>2</v>
      </c>
      <c r="U209" s="1">
        <v>4</v>
      </c>
      <c r="V209" s="1">
        <v>0</v>
      </c>
      <c r="W209" s="1">
        <v>6</v>
      </c>
      <c r="X209" s="1">
        <v>2</v>
      </c>
      <c r="Y209" s="1">
        <v>4</v>
      </c>
      <c r="Z209" s="1">
        <v>11</v>
      </c>
      <c r="AA209" s="1">
        <v>13</v>
      </c>
      <c r="AB209" s="1">
        <v>4</v>
      </c>
      <c r="AC209" s="1">
        <v>1</v>
      </c>
      <c r="AD209" s="1">
        <v>0</v>
      </c>
      <c r="AE209" s="1">
        <v>0</v>
      </c>
      <c r="AF209" s="1">
        <v>1</v>
      </c>
      <c r="AG209" s="6">
        <f>(Q209+R209+S209)/N209*100</f>
        <v>12.727272727272727</v>
      </c>
      <c r="AH209" s="6">
        <f>(T209+U209)/N209*100</f>
        <v>10.909090909090908</v>
      </c>
      <c r="AI209" s="6">
        <f>(V209+W209+X209+Y209)/N209*100</f>
        <v>21.818181818181817</v>
      </c>
      <c r="AJ209" s="6">
        <f>Z209/N209*100</f>
        <v>20</v>
      </c>
      <c r="AK209" s="6">
        <f>(AA209+AB209+AC209+AD209+AE209+AF209)/N209*100</f>
        <v>34.545454545454547</v>
      </c>
      <c r="AL209" s="39">
        <v>20077</v>
      </c>
      <c r="AM209" s="39">
        <v>50893</v>
      </c>
      <c r="AN209" s="6">
        <f>(Q209+R209+S209+T209+U209+V209+W209+X209)/N209*100</f>
        <v>38.181818181818187</v>
      </c>
      <c r="AO209" s="1">
        <v>55</v>
      </c>
      <c r="AP209" s="1">
        <v>13</v>
      </c>
      <c r="AQ209" s="1">
        <v>37</v>
      </c>
      <c r="AR209" s="1">
        <v>18</v>
      </c>
      <c r="AS209" s="1">
        <v>0</v>
      </c>
      <c r="AT209" s="1">
        <v>0</v>
      </c>
      <c r="AU209" s="1">
        <v>3</v>
      </c>
      <c r="AV209" s="1">
        <v>0</v>
      </c>
      <c r="AW209" s="1">
        <v>4</v>
      </c>
      <c r="AX209" s="1">
        <v>2</v>
      </c>
      <c r="AY209" s="1">
        <v>11</v>
      </c>
      <c r="AZ209" s="1">
        <v>1</v>
      </c>
      <c r="BA209" s="1">
        <v>0</v>
      </c>
      <c r="BB209" s="1">
        <v>24</v>
      </c>
      <c r="BC209" s="1">
        <v>0</v>
      </c>
      <c r="BD209" s="1">
        <v>0</v>
      </c>
      <c r="BE209" s="1">
        <v>6</v>
      </c>
      <c r="BF209" s="1">
        <v>0</v>
      </c>
      <c r="BG209" s="1">
        <v>0</v>
      </c>
      <c r="BH209" s="6">
        <f>(AU209+AX209+BA209+BD209+BG209)/N209*100</f>
        <v>9.0909090909090917</v>
      </c>
      <c r="BI209" s="1">
        <v>17.3</v>
      </c>
      <c r="BJ209" s="1">
        <v>14.3</v>
      </c>
      <c r="BK209" s="1">
        <v>10.7</v>
      </c>
      <c r="BL209" s="1">
        <v>1.2</v>
      </c>
      <c r="BM209" s="1">
        <v>3</v>
      </c>
      <c r="BN209" s="1">
        <v>13.7</v>
      </c>
      <c r="BO209" s="1">
        <v>4.8</v>
      </c>
      <c r="BP209" s="1">
        <v>6</v>
      </c>
      <c r="BQ209" s="1">
        <v>0</v>
      </c>
      <c r="BR209" s="1">
        <v>8.3000000000000007</v>
      </c>
      <c r="BS209" s="1">
        <v>0</v>
      </c>
      <c r="BT209" s="1">
        <v>3.6</v>
      </c>
      <c r="BU209" s="1">
        <v>1.8</v>
      </c>
      <c r="BV209" s="1">
        <v>6.5</v>
      </c>
      <c r="BW209" s="1">
        <v>8.3000000000000007</v>
      </c>
      <c r="BX209" s="1">
        <v>0.6</v>
      </c>
      <c r="BY209" s="1">
        <v>0</v>
      </c>
      <c r="BZ209" s="1">
        <v>0</v>
      </c>
      <c r="CA209" s="1">
        <f>BI209+BJ209+BK209</f>
        <v>42.3</v>
      </c>
      <c r="CB209" s="1">
        <f>BL209+BM209+BN209+BO209+BP209+BQ209+BR209+BS209+BT209+BU209</f>
        <v>42.4</v>
      </c>
      <c r="CC209" s="1">
        <f>BV209+BW209+BX209+BY209+BZ209</f>
        <v>15.4</v>
      </c>
    </row>
    <row r="210" spans="1:81" x14ac:dyDescent="0.25">
      <c r="A210" s="8" t="s">
        <v>1038</v>
      </c>
      <c r="B210" t="s">
        <v>1039</v>
      </c>
      <c r="C210" s="1" t="s">
        <v>1040</v>
      </c>
      <c r="D210" t="s">
        <v>695</v>
      </c>
      <c r="E210" s="9" t="s">
        <v>696</v>
      </c>
      <c r="F210" s="9" t="s">
        <v>542</v>
      </c>
      <c r="G210" s="9" t="s">
        <v>1041</v>
      </c>
      <c r="H210" s="9" t="s">
        <v>1042</v>
      </c>
      <c r="I210" s="1">
        <v>5432932</v>
      </c>
      <c r="J210" s="1" t="s">
        <v>196</v>
      </c>
      <c r="K210" s="33">
        <v>1.297088843680805</v>
      </c>
      <c r="L210" s="1">
        <v>2538</v>
      </c>
      <c r="M210" s="42">
        <f t="shared" si="289"/>
        <v>1956.6894067162029</v>
      </c>
      <c r="N210" s="1">
        <v>1016</v>
      </c>
      <c r="O210" s="22">
        <v>2.5</v>
      </c>
      <c r="P210" s="1">
        <v>2538</v>
      </c>
      <c r="Q210" s="1">
        <v>91</v>
      </c>
      <c r="R210" s="1">
        <v>105</v>
      </c>
      <c r="S210" s="1">
        <v>69</v>
      </c>
      <c r="T210" s="1">
        <v>57</v>
      </c>
      <c r="U210" s="1">
        <v>85</v>
      </c>
      <c r="V210" s="1">
        <v>79</v>
      </c>
      <c r="W210" s="1">
        <v>31</v>
      </c>
      <c r="X210" s="1">
        <v>71</v>
      </c>
      <c r="Y210" s="1">
        <v>61</v>
      </c>
      <c r="Z210" s="1">
        <v>125</v>
      </c>
      <c r="AA210" s="1">
        <v>73</v>
      </c>
      <c r="AB210" s="1">
        <v>77</v>
      </c>
      <c r="AC210" s="1">
        <v>27</v>
      </c>
      <c r="AD210" s="1">
        <v>25</v>
      </c>
      <c r="AE210" s="1">
        <v>17</v>
      </c>
      <c r="AF210" s="1">
        <v>23</v>
      </c>
      <c r="AG210" s="6">
        <f>(Q210+R210+S210)/N210*100</f>
        <v>26.08267716535433</v>
      </c>
      <c r="AH210" s="6">
        <f>(T210+U210)/N210*100</f>
        <v>13.976377952755906</v>
      </c>
      <c r="AI210" s="6">
        <f>(V210+W210+X210+Y210)/N210*100</f>
        <v>23.818897637795274</v>
      </c>
      <c r="AJ210" s="6">
        <f>Z210/N210*100</f>
        <v>12.303149606299213</v>
      </c>
      <c r="AK210" s="6">
        <f>(AA210+AB210+AC210+AD210+AE210+AF210)/N210*100</f>
        <v>23.818897637795274</v>
      </c>
      <c r="AL210" s="39">
        <v>20938</v>
      </c>
      <c r="AM210" s="39">
        <v>38977</v>
      </c>
      <c r="AN210" s="6">
        <f>(Q210+R210+S210+T210+U210+V210+W210+X210)/N210*100</f>
        <v>57.874015748031496</v>
      </c>
      <c r="AO210" s="1">
        <v>1016</v>
      </c>
      <c r="AP210" s="1">
        <v>308</v>
      </c>
      <c r="AQ210" s="1">
        <v>610</v>
      </c>
      <c r="AR210" s="1">
        <v>406</v>
      </c>
      <c r="AS210" s="1">
        <v>18</v>
      </c>
      <c r="AT210" s="1">
        <v>28</v>
      </c>
      <c r="AU210" s="1">
        <v>219</v>
      </c>
      <c r="AV210" s="1">
        <v>59</v>
      </c>
      <c r="AW210" s="1">
        <v>107</v>
      </c>
      <c r="AX210" s="1">
        <v>55</v>
      </c>
      <c r="AY210" s="1">
        <v>117</v>
      </c>
      <c r="AZ210" s="1">
        <v>20</v>
      </c>
      <c r="BA210" s="1">
        <v>26</v>
      </c>
      <c r="BB210" s="1">
        <v>168</v>
      </c>
      <c r="BC210" s="1">
        <v>9</v>
      </c>
      <c r="BD210" s="1">
        <v>0</v>
      </c>
      <c r="BE210" s="1">
        <v>169</v>
      </c>
      <c r="BF210" s="1">
        <v>0</v>
      </c>
      <c r="BG210" s="1">
        <v>0</v>
      </c>
      <c r="BH210" s="6">
        <f>(AU210+AX210+BA210+BD210+BG210)/N210*100</f>
        <v>29.527559055118108</v>
      </c>
      <c r="BI210" s="1">
        <v>9</v>
      </c>
      <c r="BJ210" s="1">
        <v>3.8</v>
      </c>
      <c r="BK210" s="1">
        <v>6.5</v>
      </c>
      <c r="BL210" s="1">
        <v>3.5</v>
      </c>
      <c r="BM210" s="1">
        <v>6.1</v>
      </c>
      <c r="BN210" s="1">
        <v>8.3000000000000007</v>
      </c>
      <c r="BO210" s="1">
        <v>10</v>
      </c>
      <c r="BP210" s="1">
        <v>9</v>
      </c>
      <c r="BQ210" s="1">
        <v>3.3</v>
      </c>
      <c r="BR210" s="1">
        <v>5</v>
      </c>
      <c r="BS210" s="1">
        <v>8</v>
      </c>
      <c r="BT210" s="1">
        <v>6.9</v>
      </c>
      <c r="BU210" s="1">
        <v>6.7</v>
      </c>
      <c r="BV210" s="1">
        <v>5.8</v>
      </c>
      <c r="BW210" s="1">
        <v>2.9</v>
      </c>
      <c r="BX210" s="1">
        <v>4.5</v>
      </c>
      <c r="BY210" s="1">
        <v>0.7</v>
      </c>
      <c r="BZ210" s="1">
        <v>0</v>
      </c>
      <c r="CA210" s="1">
        <f>BI210+BJ210+BK210</f>
        <v>19.3</v>
      </c>
      <c r="CB210" s="1">
        <f>BL210+BM210+BN210+BO210+BP210+BQ210+BR210+BS210+BT210+BU210</f>
        <v>66.8</v>
      </c>
      <c r="CC210" s="1">
        <f>BV210+BW210+BX210+BY210+BZ210</f>
        <v>13.899999999999999</v>
      </c>
    </row>
    <row r="211" spans="1:81" x14ac:dyDescent="0.25">
      <c r="A211" s="8" t="s">
        <v>1321</v>
      </c>
      <c r="B211" t="s">
        <v>1322</v>
      </c>
      <c r="C211" s="1" t="s">
        <v>1323</v>
      </c>
      <c r="D211" t="s">
        <v>695</v>
      </c>
      <c r="E211" s="9" t="s">
        <v>696</v>
      </c>
      <c r="F211" s="9" t="s">
        <v>542</v>
      </c>
      <c r="G211" s="9" t="s">
        <v>1324</v>
      </c>
      <c r="H211" s="9" t="s">
        <v>1325</v>
      </c>
      <c r="I211" s="1">
        <v>5455756</v>
      </c>
      <c r="J211" s="1" t="s">
        <v>249</v>
      </c>
      <c r="K211" s="33">
        <v>10.424634799122986</v>
      </c>
      <c r="L211" s="1">
        <v>30099</v>
      </c>
      <c r="M211" s="42">
        <f t="shared" si="289"/>
        <v>2887.295390197477</v>
      </c>
      <c r="N211" s="1">
        <v>10086</v>
      </c>
      <c r="O211" s="22">
        <v>2.41</v>
      </c>
      <c r="P211" s="1">
        <v>24270</v>
      </c>
      <c r="Q211" s="1">
        <v>2146</v>
      </c>
      <c r="R211" s="1">
        <v>560</v>
      </c>
      <c r="S211" s="1">
        <v>581</v>
      </c>
      <c r="T211" s="1">
        <v>735</v>
      </c>
      <c r="U211" s="1">
        <v>550</v>
      </c>
      <c r="V211" s="1">
        <v>295</v>
      </c>
      <c r="W211" s="1">
        <v>475</v>
      </c>
      <c r="X211" s="1">
        <v>373</v>
      </c>
      <c r="Y211" s="1">
        <v>353</v>
      </c>
      <c r="Z211" s="1">
        <v>403</v>
      </c>
      <c r="AA211" s="1">
        <v>823</v>
      </c>
      <c r="AB211" s="1">
        <v>830</v>
      </c>
      <c r="AC211" s="1">
        <v>654</v>
      </c>
      <c r="AD211" s="1">
        <v>362</v>
      </c>
      <c r="AE211" s="1">
        <v>387</v>
      </c>
      <c r="AF211" s="1">
        <v>559</v>
      </c>
      <c r="AG211" s="6">
        <f>(Q211+R211+S211)/N211*100</f>
        <v>32.589728336307758</v>
      </c>
      <c r="AH211" s="6">
        <f>(T211+U211)/N211*100</f>
        <v>12.740432282371605</v>
      </c>
      <c r="AI211" s="6">
        <f>(V211+W211+X211+Y211)/N211*100</f>
        <v>14.832441007336902</v>
      </c>
      <c r="AJ211" s="6">
        <f>Z211/N211*100</f>
        <v>3.9956375173507834</v>
      </c>
      <c r="AK211" s="6">
        <f>(AA211+AB211+AC211+AD211+AE211+AF211)/N211*100</f>
        <v>35.841760856632959</v>
      </c>
      <c r="AL211" s="39">
        <v>24120</v>
      </c>
      <c r="AM211" s="39">
        <v>37900</v>
      </c>
      <c r="AN211" s="6">
        <f>(Q211+R211+S211+T211+U211+V211+W211+X211)/N211*100</f>
        <v>56.662700773349194</v>
      </c>
      <c r="AO211" s="1">
        <v>10086</v>
      </c>
      <c r="AP211" s="1">
        <v>2291</v>
      </c>
      <c r="AQ211" s="1">
        <v>4370</v>
      </c>
      <c r="AR211" s="1">
        <v>5716</v>
      </c>
      <c r="AS211" s="1">
        <v>57</v>
      </c>
      <c r="AT211" s="1">
        <v>195</v>
      </c>
      <c r="AU211" s="1">
        <v>2440</v>
      </c>
      <c r="AV211" s="1">
        <v>286</v>
      </c>
      <c r="AW211" s="1">
        <v>297</v>
      </c>
      <c r="AX211" s="1">
        <v>933</v>
      </c>
      <c r="AY211" s="1">
        <v>527</v>
      </c>
      <c r="AZ211" s="1">
        <v>477</v>
      </c>
      <c r="BA211" s="1">
        <v>155</v>
      </c>
      <c r="BB211" s="1">
        <v>716</v>
      </c>
      <c r="BC211" s="1">
        <v>375</v>
      </c>
      <c r="BD211" s="1">
        <v>103</v>
      </c>
      <c r="BE211" s="1">
        <v>2410</v>
      </c>
      <c r="BF211" s="1">
        <v>316</v>
      </c>
      <c r="BG211" s="1">
        <v>20</v>
      </c>
      <c r="BH211" s="6">
        <f>(AU211+AX211+BA211+BD211+BG211)/N211*100</f>
        <v>36.198691255205233</v>
      </c>
      <c r="BI211" s="1">
        <v>2.6</v>
      </c>
      <c r="BJ211" s="1">
        <v>2.8</v>
      </c>
      <c r="BK211" s="1">
        <v>1.9</v>
      </c>
      <c r="BL211" s="1">
        <v>17.899999999999999</v>
      </c>
      <c r="BM211" s="1">
        <v>26.9</v>
      </c>
      <c r="BN211" s="1">
        <v>10.7</v>
      </c>
      <c r="BO211" s="1">
        <v>6.2</v>
      </c>
      <c r="BP211" s="1">
        <v>4</v>
      </c>
      <c r="BQ211" s="1">
        <v>3.8</v>
      </c>
      <c r="BR211" s="1">
        <v>2.6</v>
      </c>
      <c r="BS211" s="1">
        <v>4</v>
      </c>
      <c r="BT211" s="1">
        <v>4.0999999999999996</v>
      </c>
      <c r="BU211" s="1">
        <v>3.2</v>
      </c>
      <c r="BV211" s="1">
        <v>3.5</v>
      </c>
      <c r="BW211" s="1">
        <v>1.6</v>
      </c>
      <c r="BX211" s="1">
        <v>1.7</v>
      </c>
      <c r="BY211" s="1">
        <v>1.1000000000000001</v>
      </c>
      <c r="BZ211" s="1">
        <v>1.5</v>
      </c>
      <c r="CA211" s="1">
        <f>BI211+BJ211+BK211</f>
        <v>7.3000000000000007</v>
      </c>
      <c r="CB211" s="1">
        <f>BL211+BM211+BN211+BO211+BP211+BQ211+BR211+BS211+BT211+BU211</f>
        <v>83.399999999999991</v>
      </c>
      <c r="CC211" s="1">
        <f>BV211+BW211+BX211+BY211+BZ211</f>
        <v>9.4</v>
      </c>
    </row>
    <row r="212" spans="1:81" x14ac:dyDescent="0.25">
      <c r="A212" s="8" t="s">
        <v>1637</v>
      </c>
      <c r="B212" t="s">
        <v>1638</v>
      </c>
      <c r="C212" s="1" t="s">
        <v>1639</v>
      </c>
      <c r="D212" t="s">
        <v>695</v>
      </c>
      <c r="E212" s="9" t="s">
        <v>696</v>
      </c>
      <c r="F212" s="9" t="s">
        <v>542</v>
      </c>
      <c r="G212" s="9" t="s">
        <v>1640</v>
      </c>
      <c r="H212" s="9" t="s">
        <v>1641</v>
      </c>
      <c r="I212" s="1">
        <v>5476516</v>
      </c>
      <c r="J212" s="1" t="s">
        <v>309</v>
      </c>
      <c r="K212" s="33">
        <v>0.58955604142178275</v>
      </c>
      <c r="L212" s="1">
        <v>2256</v>
      </c>
      <c r="M212" s="42">
        <f t="shared" si="289"/>
        <v>3826.6082297441894</v>
      </c>
      <c r="N212" s="1">
        <v>916</v>
      </c>
      <c r="O212" s="22">
        <v>2.46</v>
      </c>
      <c r="P212" s="1">
        <v>2251</v>
      </c>
      <c r="Q212" s="1">
        <v>97</v>
      </c>
      <c r="R212" s="1">
        <v>45</v>
      </c>
      <c r="S212" s="1">
        <v>58</v>
      </c>
      <c r="T212" s="1">
        <v>50</v>
      </c>
      <c r="U212" s="1">
        <v>44</v>
      </c>
      <c r="V212" s="1">
        <v>34</v>
      </c>
      <c r="W212" s="1">
        <v>60</v>
      </c>
      <c r="X212" s="1">
        <v>70</v>
      </c>
      <c r="Y212" s="1">
        <v>72</v>
      </c>
      <c r="Z212" s="1">
        <v>35</v>
      </c>
      <c r="AA212" s="1">
        <v>125</v>
      </c>
      <c r="AB212" s="1">
        <v>91</v>
      </c>
      <c r="AC212" s="1">
        <v>66</v>
      </c>
      <c r="AD212" s="1">
        <v>17</v>
      </c>
      <c r="AE212" s="1">
        <v>34</v>
      </c>
      <c r="AF212" s="1">
        <v>18</v>
      </c>
      <c r="AG212" s="6">
        <f>(Q212+R212+S212)/N212*100</f>
        <v>21.834061135371179</v>
      </c>
      <c r="AH212" s="6">
        <f>(T212+U212)/N212*100</f>
        <v>10.262008733624455</v>
      </c>
      <c r="AI212" s="6">
        <f>(V212+W212+X212+Y212)/N212*100</f>
        <v>25.76419213973799</v>
      </c>
      <c r="AJ212" s="6">
        <f>Z212/N212*100</f>
        <v>3.820960698689956</v>
      </c>
      <c r="AK212" s="6">
        <f>(AA212+AB212+AC212+AD212+AE212+AF212)/N212*100</f>
        <v>38.318777292576414</v>
      </c>
      <c r="AL212" s="39">
        <v>25781</v>
      </c>
      <c r="AM212" s="39">
        <v>45000</v>
      </c>
      <c r="AN212" s="6">
        <f>(Q212+R212+S212+T212+U212+V212+W212+X212)/N212*100</f>
        <v>50</v>
      </c>
      <c r="AO212" s="1">
        <v>916</v>
      </c>
      <c r="AP212" s="1">
        <v>70</v>
      </c>
      <c r="AQ212" s="1">
        <v>476</v>
      </c>
      <c r="AR212" s="1">
        <v>440</v>
      </c>
      <c r="AS212" s="1">
        <v>13</v>
      </c>
      <c r="AT212" s="1">
        <v>13</v>
      </c>
      <c r="AU212" s="1">
        <v>140</v>
      </c>
      <c r="AV212" s="1">
        <v>49</v>
      </c>
      <c r="AW212" s="1">
        <v>28</v>
      </c>
      <c r="AX212" s="1">
        <v>43</v>
      </c>
      <c r="AY212" s="1">
        <v>99</v>
      </c>
      <c r="AZ212" s="1">
        <v>69</v>
      </c>
      <c r="BA212" s="1">
        <v>34</v>
      </c>
      <c r="BB212" s="1">
        <v>129</v>
      </c>
      <c r="BC212" s="1">
        <v>15</v>
      </c>
      <c r="BD212" s="1">
        <v>11</v>
      </c>
      <c r="BE212" s="1">
        <v>180</v>
      </c>
      <c r="BF212" s="1">
        <v>42</v>
      </c>
      <c r="BG212" s="1">
        <v>4</v>
      </c>
      <c r="BH212" s="6">
        <f>(AU212+AX212+BA212+BD212+BG212)/N212*100</f>
        <v>25.327510917030565</v>
      </c>
      <c r="BI212" s="1">
        <v>4.5999999999999996</v>
      </c>
      <c r="BJ212" s="1">
        <v>5.0999999999999996</v>
      </c>
      <c r="BK212" s="1">
        <v>4.3</v>
      </c>
      <c r="BL212" s="1">
        <v>2.9</v>
      </c>
      <c r="BM212" s="1">
        <v>17.2</v>
      </c>
      <c r="BN212" s="1">
        <v>11</v>
      </c>
      <c r="BO212" s="1">
        <v>6.3</v>
      </c>
      <c r="BP212" s="1">
        <v>3.1</v>
      </c>
      <c r="BQ212" s="1">
        <v>7.5</v>
      </c>
      <c r="BR212" s="1">
        <v>3.5</v>
      </c>
      <c r="BS212" s="1">
        <v>7.4</v>
      </c>
      <c r="BT212" s="1">
        <v>4.5999999999999996</v>
      </c>
      <c r="BU212" s="1">
        <v>5.5</v>
      </c>
      <c r="BV212" s="1">
        <v>5.6</v>
      </c>
      <c r="BW212" s="1">
        <v>2.5</v>
      </c>
      <c r="BX212" s="1">
        <v>1.2</v>
      </c>
      <c r="BY212" s="1">
        <v>3.3</v>
      </c>
      <c r="BZ212" s="1">
        <v>4.3</v>
      </c>
      <c r="CA212" s="1">
        <f>BI212+BJ212+BK212</f>
        <v>14</v>
      </c>
      <c r="CB212" s="1">
        <f>BL212+BM212+BN212+BO212+BP212+BQ212+BR212+BS212+BT212+BU212</f>
        <v>69</v>
      </c>
      <c r="CC212" s="1">
        <f>BV212+BW212+BX212+BY212+BZ212</f>
        <v>16.899999999999999</v>
      </c>
    </row>
    <row r="213" spans="1:81" x14ac:dyDescent="0.25">
      <c r="A213" s="8" t="s">
        <v>1759</v>
      </c>
      <c r="B213" t="s">
        <v>1760</v>
      </c>
      <c r="C213" s="1" t="s">
        <v>1761</v>
      </c>
      <c r="D213" t="s">
        <v>695</v>
      </c>
      <c r="E213" s="9" t="s">
        <v>696</v>
      </c>
      <c r="F213" s="9" t="s">
        <v>542</v>
      </c>
      <c r="G213" s="9" t="s">
        <v>1762</v>
      </c>
      <c r="H213" s="9" t="s">
        <v>1763</v>
      </c>
      <c r="I213" s="1">
        <v>5485996</v>
      </c>
      <c r="J213" s="1" t="s">
        <v>333</v>
      </c>
      <c r="K213" s="33">
        <v>1.5031704864470428</v>
      </c>
      <c r="L213" s="1">
        <v>4154</v>
      </c>
      <c r="M213" s="42">
        <f t="shared" si="289"/>
        <v>2763.4922568354636</v>
      </c>
      <c r="N213" s="1">
        <v>1790</v>
      </c>
      <c r="O213" s="22">
        <v>2.3199999999999998</v>
      </c>
      <c r="P213" s="1">
        <v>4154</v>
      </c>
      <c r="Q213" s="1">
        <v>234</v>
      </c>
      <c r="R213" s="1">
        <v>109</v>
      </c>
      <c r="S213" s="1">
        <v>74</v>
      </c>
      <c r="T213" s="1">
        <v>81</v>
      </c>
      <c r="U213" s="1">
        <v>110</v>
      </c>
      <c r="V213" s="1">
        <v>107</v>
      </c>
      <c r="W213" s="1">
        <v>73</v>
      </c>
      <c r="X213" s="1">
        <v>179</v>
      </c>
      <c r="Y213" s="1">
        <v>73</v>
      </c>
      <c r="Z213" s="1">
        <v>86</v>
      </c>
      <c r="AA213" s="1">
        <v>230</v>
      </c>
      <c r="AB213" s="1">
        <v>181</v>
      </c>
      <c r="AC213" s="1">
        <v>136</v>
      </c>
      <c r="AD213" s="1">
        <v>59</v>
      </c>
      <c r="AE213" s="1">
        <v>48</v>
      </c>
      <c r="AF213" s="1">
        <v>10</v>
      </c>
      <c r="AG213" s="6">
        <f>(Q213+R213+S213)/N213*100</f>
        <v>23.296089385474861</v>
      </c>
      <c r="AH213" s="6">
        <f>(T213+U213)/N213*100</f>
        <v>10.670391061452515</v>
      </c>
      <c r="AI213" s="6">
        <f>(V213+W213+X213+Y213)/N213*100</f>
        <v>24.134078212290504</v>
      </c>
      <c r="AJ213" s="6">
        <f>Z213/N213*100</f>
        <v>4.8044692737430168</v>
      </c>
      <c r="AK213" s="6">
        <f>(AA213+AB213+AC213+AD213+AE213+AF213)/N213*100</f>
        <v>37.094972067039109</v>
      </c>
      <c r="AL213" s="39">
        <v>24867</v>
      </c>
      <c r="AM213" s="39">
        <v>42175</v>
      </c>
      <c r="AN213" s="6">
        <f>(Q213+R213+S213+T213+U213+V213+W213+X213)/N213*100</f>
        <v>54.022346368715077</v>
      </c>
      <c r="AO213" s="1">
        <v>1790</v>
      </c>
      <c r="AP213" s="1">
        <v>78</v>
      </c>
      <c r="AQ213" s="1">
        <v>1000</v>
      </c>
      <c r="AR213" s="1">
        <v>790</v>
      </c>
      <c r="AS213" s="1">
        <v>15</v>
      </c>
      <c r="AT213" s="1">
        <v>58</v>
      </c>
      <c r="AU213" s="1">
        <v>255</v>
      </c>
      <c r="AV213" s="1">
        <v>133</v>
      </c>
      <c r="AW213" s="1">
        <v>71</v>
      </c>
      <c r="AX213" s="1">
        <v>80</v>
      </c>
      <c r="AY213" s="1">
        <v>162</v>
      </c>
      <c r="AZ213" s="1">
        <v>160</v>
      </c>
      <c r="BA213" s="1">
        <v>3</v>
      </c>
      <c r="BB213" s="1">
        <v>222</v>
      </c>
      <c r="BC213" s="1">
        <v>56</v>
      </c>
      <c r="BD213" s="1">
        <v>0</v>
      </c>
      <c r="BE213" s="1">
        <v>408</v>
      </c>
      <c r="BF213" s="1">
        <v>26</v>
      </c>
      <c r="BG213" s="1">
        <v>0</v>
      </c>
      <c r="BH213" s="6">
        <f>(AU213+AX213+BA213+BD213+BG213)/N213*100</f>
        <v>18.882681564245811</v>
      </c>
      <c r="BI213" s="1">
        <v>7.9</v>
      </c>
      <c r="BJ213" s="1">
        <v>4</v>
      </c>
      <c r="BK213" s="1">
        <v>2.8</v>
      </c>
      <c r="BL213" s="1">
        <v>4.5999999999999996</v>
      </c>
      <c r="BM213" s="1">
        <v>8.1999999999999993</v>
      </c>
      <c r="BN213" s="1">
        <v>13.3</v>
      </c>
      <c r="BO213" s="1">
        <v>7.7</v>
      </c>
      <c r="BP213" s="1">
        <v>4.4000000000000004</v>
      </c>
      <c r="BQ213" s="1">
        <v>5</v>
      </c>
      <c r="BR213" s="1">
        <v>6.8</v>
      </c>
      <c r="BS213" s="1">
        <v>8.4</v>
      </c>
      <c r="BT213" s="1">
        <v>9.5</v>
      </c>
      <c r="BU213" s="1">
        <v>4</v>
      </c>
      <c r="BV213" s="1">
        <v>4.4000000000000004</v>
      </c>
      <c r="BW213" s="1">
        <v>3.1</v>
      </c>
      <c r="BX213" s="1">
        <v>2.1</v>
      </c>
      <c r="BY213" s="1">
        <v>2.4</v>
      </c>
      <c r="BZ213" s="1">
        <v>1.5</v>
      </c>
      <c r="CA213" s="1">
        <f>BI213+BJ213+BK213</f>
        <v>14.7</v>
      </c>
      <c r="CB213" s="1">
        <f>BL213+BM213+BN213+BO213+BP213+BQ213+BR213+BS213+BT213+BU213</f>
        <v>71.900000000000006</v>
      </c>
      <c r="CC213" s="1">
        <f>BV213+BW213+BX213+BY213+BZ213</f>
        <v>13.5</v>
      </c>
    </row>
    <row r="214" spans="1:81" s="19" customFormat="1" x14ac:dyDescent="0.25">
      <c r="A214" s="18" t="s">
        <v>64</v>
      </c>
      <c r="B214" s="44" t="s">
        <v>2118</v>
      </c>
      <c r="I214" s="18">
        <v>54061</v>
      </c>
      <c r="J214" s="18" t="s">
        <v>63</v>
      </c>
      <c r="K214" s="35">
        <f>SUM(K208:K213)</f>
        <v>365.66581310538135</v>
      </c>
      <c r="L214" s="18">
        <v>103715</v>
      </c>
      <c r="M214" s="23">
        <f t="shared" si="289"/>
        <v>283.63329653163487</v>
      </c>
      <c r="N214" s="18">
        <v>38410</v>
      </c>
      <c r="O214" s="23">
        <v>2.54</v>
      </c>
      <c r="P214" s="18">
        <v>97528</v>
      </c>
      <c r="Q214" s="18">
        <v>4816</v>
      </c>
      <c r="R214" s="18">
        <v>2111</v>
      </c>
      <c r="S214" s="18">
        <v>1945</v>
      </c>
      <c r="T214" s="18">
        <v>1979</v>
      </c>
      <c r="U214" s="18">
        <v>1910</v>
      </c>
      <c r="V214" s="18">
        <v>1733</v>
      </c>
      <c r="W214" s="18">
        <v>1666</v>
      </c>
      <c r="X214" s="18">
        <v>1684</v>
      </c>
      <c r="Y214" s="18">
        <v>1456</v>
      </c>
      <c r="Z214" s="18">
        <v>3081</v>
      </c>
      <c r="AA214" s="18">
        <v>3519</v>
      </c>
      <c r="AB214" s="18">
        <v>3856</v>
      </c>
      <c r="AC214" s="18">
        <v>2821</v>
      </c>
      <c r="AD214" s="18">
        <v>1838</v>
      </c>
      <c r="AE214" s="18">
        <v>1863</v>
      </c>
      <c r="AF214" s="18">
        <v>2132</v>
      </c>
      <c r="AG214" s="20">
        <f t="shared" ref="AG214" si="310">(Q214+R214+S214)/N214*100</f>
        <v>23.098151523040876</v>
      </c>
      <c r="AH214" s="20">
        <f t="shared" ref="AH214" si="311">(T214+U214)/N214*100</f>
        <v>10.124967456391564</v>
      </c>
      <c r="AI214" s="20">
        <f t="shared" ref="AI214" si="312">(V214+W214+X214+Y214)/N214*100</f>
        <v>17.024212444675864</v>
      </c>
      <c r="AJ214" s="20">
        <f t="shared" ref="AJ214" si="313">Z214/N214*100</f>
        <v>8.0213486071335591</v>
      </c>
      <c r="AK214" s="20">
        <f t="shared" ref="AK214" si="314">(AA214+AB214+AC214+AD214+AE214+AF214)/N214*100</f>
        <v>41.731319968758136</v>
      </c>
      <c r="AL214" s="38">
        <v>29285</v>
      </c>
      <c r="AM214" s="38">
        <v>49624</v>
      </c>
      <c r="AN214" s="20">
        <f t="shared" si="267"/>
        <v>46.45665191356418</v>
      </c>
      <c r="AO214" s="18">
        <v>38410</v>
      </c>
      <c r="AP214" s="18">
        <v>6406</v>
      </c>
      <c r="AQ214" s="18">
        <v>22149</v>
      </c>
      <c r="AR214" s="18">
        <v>16261</v>
      </c>
      <c r="AS214" s="18">
        <v>466</v>
      </c>
      <c r="AT214" s="18">
        <v>612</v>
      </c>
      <c r="AU214" s="18">
        <v>6301</v>
      </c>
      <c r="AV214" s="18">
        <v>1810</v>
      </c>
      <c r="AW214" s="18">
        <v>1086</v>
      </c>
      <c r="AX214" s="18">
        <v>2513</v>
      </c>
      <c r="AY214" s="18">
        <v>2054</v>
      </c>
      <c r="AZ214" s="18">
        <v>1789</v>
      </c>
      <c r="BA214" s="18">
        <v>833</v>
      </c>
      <c r="BB214" s="18">
        <v>4239</v>
      </c>
      <c r="BC214" s="18">
        <v>1442</v>
      </c>
      <c r="BD214" s="18">
        <v>760</v>
      </c>
      <c r="BE214" s="18">
        <v>10853</v>
      </c>
      <c r="BF214" s="18">
        <v>1404</v>
      </c>
      <c r="BG214" s="18">
        <v>182</v>
      </c>
      <c r="BH214" s="20">
        <f t="shared" si="268"/>
        <v>27.56834157771414</v>
      </c>
      <c r="BI214" s="18">
        <v>5</v>
      </c>
      <c r="BJ214" s="18">
        <v>4.5999999999999996</v>
      </c>
      <c r="BK214" s="18">
        <v>4.2</v>
      </c>
      <c r="BL214" s="18">
        <v>8.3000000000000007</v>
      </c>
      <c r="BM214" s="18">
        <v>16.5</v>
      </c>
      <c r="BN214" s="18">
        <v>9.6</v>
      </c>
      <c r="BO214" s="18">
        <v>7.5</v>
      </c>
      <c r="BP214" s="18">
        <v>5.9</v>
      </c>
      <c r="BQ214" s="18">
        <v>5.5</v>
      </c>
      <c r="BR214" s="18">
        <v>5.2</v>
      </c>
      <c r="BS214" s="18">
        <v>5.5</v>
      </c>
      <c r="BT214" s="18">
        <v>5.9</v>
      </c>
      <c r="BU214" s="18">
        <v>4.8</v>
      </c>
      <c r="BV214" s="18">
        <v>4.2</v>
      </c>
      <c r="BW214" s="18">
        <v>2.5</v>
      </c>
      <c r="BX214" s="18">
        <v>2</v>
      </c>
      <c r="BY214" s="18">
        <v>1.3</v>
      </c>
      <c r="BZ214" s="18">
        <v>1.3</v>
      </c>
      <c r="CA214" s="18">
        <f t="shared" ref="CA214" si="315">BI214+BJ214+BK214</f>
        <v>13.8</v>
      </c>
      <c r="CB214" s="18">
        <f t="shared" ref="CB214" si="316">BL214+BM214+BN214+BO214+BP214+BQ214+BR214+BS214+BT214+BU214</f>
        <v>74.7</v>
      </c>
      <c r="CC214" s="18">
        <f t="shared" ref="CC214" si="317">BV214+BW214+BX214+BY214+BZ214</f>
        <v>11.3</v>
      </c>
    </row>
    <row r="215" spans="1:81" s="26" customFormat="1" x14ac:dyDescent="0.25">
      <c r="A215" s="25" t="s">
        <v>2072</v>
      </c>
      <c r="B215" s="26" t="s">
        <v>2073</v>
      </c>
      <c r="C215" s="27" t="s">
        <v>2074</v>
      </c>
      <c r="D215" s="26" t="s">
        <v>1442</v>
      </c>
      <c r="E215" s="28" t="s">
        <v>560</v>
      </c>
      <c r="F215" s="28" t="s">
        <v>542</v>
      </c>
      <c r="G215" s="28" t="s">
        <v>2075</v>
      </c>
      <c r="H215" s="28" t="s">
        <v>2076</v>
      </c>
      <c r="I215" s="27" t="s">
        <v>2111</v>
      </c>
      <c r="J215" s="27" t="s">
        <v>2111</v>
      </c>
      <c r="K215" s="34">
        <v>472.04209895633022</v>
      </c>
      <c r="L215" s="27">
        <f>L219-L218-L217-L216</f>
        <v>12214</v>
      </c>
      <c r="M215" s="29">
        <f t="shared" si="289"/>
        <v>25.874810799724766</v>
      </c>
      <c r="N215" s="27">
        <f t="shared" ref="N215:AF215" si="318">N219-N218-N217-N216</f>
        <v>5169</v>
      </c>
      <c r="O215" s="29">
        <f>P215/N215</f>
        <v>2.3408783130199264</v>
      </c>
      <c r="P215" s="27">
        <f t="shared" si="318"/>
        <v>12100</v>
      </c>
      <c r="Q215" s="27">
        <f t="shared" si="318"/>
        <v>387</v>
      </c>
      <c r="R215" s="27">
        <f t="shared" si="318"/>
        <v>245</v>
      </c>
      <c r="S215" s="27">
        <f t="shared" si="318"/>
        <v>432</v>
      </c>
      <c r="T215" s="27">
        <f t="shared" si="318"/>
        <v>457</v>
      </c>
      <c r="U215" s="27">
        <f t="shared" si="318"/>
        <v>493</v>
      </c>
      <c r="V215" s="27">
        <f t="shared" si="318"/>
        <v>386</v>
      </c>
      <c r="W215" s="27">
        <f t="shared" si="318"/>
        <v>259</v>
      </c>
      <c r="X215" s="27">
        <f t="shared" si="318"/>
        <v>262</v>
      </c>
      <c r="Y215" s="27">
        <f t="shared" si="318"/>
        <v>275</v>
      </c>
      <c r="Z215" s="27">
        <f t="shared" si="318"/>
        <v>430</v>
      </c>
      <c r="AA215" s="27">
        <f t="shared" si="318"/>
        <v>440</v>
      </c>
      <c r="AB215" s="27">
        <f t="shared" si="318"/>
        <v>597</v>
      </c>
      <c r="AC215" s="27">
        <f t="shared" si="318"/>
        <v>139</v>
      </c>
      <c r="AD215" s="27">
        <f t="shared" si="318"/>
        <v>117</v>
      </c>
      <c r="AE215" s="27">
        <f t="shared" si="318"/>
        <v>127</v>
      </c>
      <c r="AF215" s="27">
        <f t="shared" si="318"/>
        <v>121</v>
      </c>
      <c r="AG215" s="30">
        <f t="shared" ref="AG215" si="319">(Q215+R215+S215)/N215*100</f>
        <v>20.584252273166957</v>
      </c>
      <c r="AH215" s="30">
        <f t="shared" ref="AH215" si="320">(T215+U215)/N215*100</f>
        <v>18.378796672470497</v>
      </c>
      <c r="AI215" s="30">
        <f t="shared" ref="AI215" si="321">(V215+W215+X215+Y215)/N215*100</f>
        <v>22.8670922809054</v>
      </c>
      <c r="AJ215" s="30">
        <f t="shared" ref="AJ215" si="322">Z215/N215*100</f>
        <v>8.3188237570129626</v>
      </c>
      <c r="AK215" s="30">
        <f t="shared" ref="AK215" si="323">(AA215+AB215+AC215+AD215+AE215+AF215)/N215*100</f>
        <v>29.812342812923198</v>
      </c>
      <c r="AL215" s="40">
        <v>22830</v>
      </c>
      <c r="AM215" s="40">
        <v>36684</v>
      </c>
      <c r="AN215" s="30">
        <f>(Q215+R215+S215+T215+U215+V215+W215+X215)/N215*100</f>
        <v>56.509963242406656</v>
      </c>
      <c r="AO215" s="27">
        <f>AO219-AO218-AO217-AO216</f>
        <v>5169</v>
      </c>
      <c r="AP215" s="27">
        <f t="shared" ref="AP215:BG215" si="324">AP219-AP218-AP217-AP216</f>
        <v>1670</v>
      </c>
      <c r="AQ215" s="27">
        <f t="shared" si="324"/>
        <v>4236</v>
      </c>
      <c r="AR215" s="27">
        <f t="shared" si="324"/>
        <v>932</v>
      </c>
      <c r="AS215" s="27">
        <f t="shared" si="324"/>
        <v>300</v>
      </c>
      <c r="AT215" s="27">
        <f t="shared" si="324"/>
        <v>187</v>
      </c>
      <c r="AU215" s="27">
        <f t="shared" si="324"/>
        <v>437</v>
      </c>
      <c r="AV215" s="27">
        <f t="shared" si="324"/>
        <v>708</v>
      </c>
      <c r="AW215" s="27">
        <f t="shared" si="324"/>
        <v>297</v>
      </c>
      <c r="AX215" s="27">
        <f t="shared" si="324"/>
        <v>243</v>
      </c>
      <c r="AY215" s="27">
        <f t="shared" si="324"/>
        <v>540</v>
      </c>
      <c r="AZ215" s="27">
        <f t="shared" si="324"/>
        <v>87</v>
      </c>
      <c r="BA215" s="27">
        <f t="shared" si="324"/>
        <v>75</v>
      </c>
      <c r="BB215" s="27">
        <f t="shared" si="324"/>
        <v>679</v>
      </c>
      <c r="BC215" s="27">
        <f t="shared" si="324"/>
        <v>131</v>
      </c>
      <c r="BD215" s="27">
        <f t="shared" si="324"/>
        <v>48</v>
      </c>
      <c r="BE215" s="27">
        <f t="shared" si="324"/>
        <v>1024</v>
      </c>
      <c r="BF215" s="27">
        <f t="shared" si="324"/>
        <v>78</v>
      </c>
      <c r="BG215" s="27">
        <f t="shared" si="324"/>
        <v>0</v>
      </c>
      <c r="BH215" s="30">
        <f>(AU215+AX215+BA215+BD215+BG215)/N215*100</f>
        <v>15.534919713677695</v>
      </c>
      <c r="BI215" s="27">
        <v>4.8</v>
      </c>
      <c r="BJ215" s="27">
        <v>5.8</v>
      </c>
      <c r="BK215" s="27">
        <v>5.9</v>
      </c>
      <c r="BL215" s="27">
        <v>4.3</v>
      </c>
      <c r="BM215" s="27">
        <v>5.4</v>
      </c>
      <c r="BN215" s="27">
        <v>4.8</v>
      </c>
      <c r="BO215" s="27">
        <v>4.8</v>
      </c>
      <c r="BP215" s="27">
        <v>4.4000000000000004</v>
      </c>
      <c r="BQ215" s="27">
        <v>6.8</v>
      </c>
      <c r="BR215" s="27">
        <v>6.4</v>
      </c>
      <c r="BS215" s="27">
        <v>7.3</v>
      </c>
      <c r="BT215" s="27">
        <v>7.5</v>
      </c>
      <c r="BU215" s="27">
        <v>7.3</v>
      </c>
      <c r="BV215" s="27">
        <v>8.9</v>
      </c>
      <c r="BW215" s="27">
        <v>6.2</v>
      </c>
      <c r="BX215" s="27">
        <v>4.2</v>
      </c>
      <c r="BY215" s="27">
        <v>1.9</v>
      </c>
      <c r="BZ215" s="27">
        <v>3.3</v>
      </c>
      <c r="CA215" s="27">
        <f>BI215+BJ215+BK215</f>
        <v>16.5</v>
      </c>
      <c r="CB215" s="27">
        <f>BL215+BM215+BN215+BO215+BP215+BQ215+BR215+BS215+BT215+BU215</f>
        <v>59</v>
      </c>
      <c r="CC215" s="27">
        <f>BV215+BW215+BX215+BY215+BZ215</f>
        <v>24.5</v>
      </c>
    </row>
    <row r="216" spans="1:81" s="11" customFormat="1" x14ac:dyDescent="0.25">
      <c r="A216" s="10" t="s">
        <v>552</v>
      </c>
      <c r="B216" s="11" t="s">
        <v>553</v>
      </c>
      <c r="C216" s="12" t="s">
        <v>559</v>
      </c>
      <c r="D216" s="11" t="s">
        <v>555</v>
      </c>
      <c r="E216" s="13" t="s">
        <v>560</v>
      </c>
      <c r="F216" s="13" t="s">
        <v>542</v>
      </c>
      <c r="G216" s="13" t="s">
        <v>557</v>
      </c>
      <c r="H216" s="13" t="s">
        <v>558</v>
      </c>
      <c r="I216" s="12">
        <v>5400772</v>
      </c>
      <c r="J216" s="12" t="s">
        <v>115</v>
      </c>
      <c r="K216" s="36">
        <v>0.30149719238773459</v>
      </c>
      <c r="L216" s="12">
        <v>400</v>
      </c>
      <c r="M216" s="24">
        <f t="shared" si="289"/>
        <v>1326.7121887012063</v>
      </c>
      <c r="N216" s="12">
        <v>188</v>
      </c>
      <c r="O216" s="24">
        <v>2.12</v>
      </c>
      <c r="P216" s="12">
        <v>400</v>
      </c>
      <c r="Q216" s="12">
        <v>20</v>
      </c>
      <c r="R216" s="12">
        <v>26</v>
      </c>
      <c r="S216" s="12">
        <v>27</v>
      </c>
      <c r="T216" s="12">
        <v>14</v>
      </c>
      <c r="U216" s="12">
        <v>9</v>
      </c>
      <c r="V216" s="12">
        <v>7</v>
      </c>
      <c r="W216" s="12">
        <v>11</v>
      </c>
      <c r="X216" s="12">
        <v>14</v>
      </c>
      <c r="Y216" s="12">
        <v>10</v>
      </c>
      <c r="Z216" s="12">
        <v>9</v>
      </c>
      <c r="AA216" s="12">
        <v>17</v>
      </c>
      <c r="AB216" s="12">
        <v>13</v>
      </c>
      <c r="AC216" s="12">
        <v>3</v>
      </c>
      <c r="AD216" s="12">
        <v>10</v>
      </c>
      <c r="AE216" s="12">
        <v>0</v>
      </c>
      <c r="AF216" s="12">
        <v>0</v>
      </c>
      <c r="AG216" s="14">
        <v>12.422818791946305</v>
      </c>
      <c r="AH216" s="14">
        <v>3.7449664429530198</v>
      </c>
      <c r="AI216" s="14">
        <v>7.1476510067114098</v>
      </c>
      <c r="AJ216" s="14">
        <v>2.0335570469798654</v>
      </c>
      <c r="AK216" s="14">
        <v>7.6510067114093978</v>
      </c>
      <c r="AL216" s="41">
        <v>19066</v>
      </c>
      <c r="AM216" s="41">
        <v>27407</v>
      </c>
      <c r="AN216" s="14">
        <v>68.085106382978722</v>
      </c>
      <c r="AO216" s="12">
        <v>188</v>
      </c>
      <c r="AP216" s="12">
        <v>29</v>
      </c>
      <c r="AQ216" s="12">
        <v>106</v>
      </c>
      <c r="AR216" s="12">
        <v>83</v>
      </c>
      <c r="AS216" s="12">
        <v>0</v>
      </c>
      <c r="AT216" s="12">
        <v>9</v>
      </c>
      <c r="AU216" s="12">
        <v>46</v>
      </c>
      <c r="AV216" s="12">
        <v>18</v>
      </c>
      <c r="AW216" s="12">
        <v>1</v>
      </c>
      <c r="AX216" s="12">
        <v>11</v>
      </c>
      <c r="AY216" s="12">
        <v>11</v>
      </c>
      <c r="AZ216" s="12">
        <v>18</v>
      </c>
      <c r="BA216" s="12">
        <v>5</v>
      </c>
      <c r="BB216" s="12">
        <v>21</v>
      </c>
      <c r="BC216" s="12">
        <v>3</v>
      </c>
      <c r="BD216" s="12">
        <v>1</v>
      </c>
      <c r="BE216" s="12">
        <v>21</v>
      </c>
      <c r="BF216" s="12">
        <v>4</v>
      </c>
      <c r="BG216" s="12">
        <v>0</v>
      </c>
      <c r="BH216" s="14">
        <v>33.51063829787234</v>
      </c>
      <c r="BI216" s="12">
        <v>8.5</v>
      </c>
      <c r="BJ216" s="12">
        <v>6.8</v>
      </c>
      <c r="BK216" s="12">
        <v>5.6</v>
      </c>
      <c r="BL216" s="12">
        <v>2.5</v>
      </c>
      <c r="BM216" s="12">
        <v>3.2</v>
      </c>
      <c r="BN216" s="12">
        <v>9.4</v>
      </c>
      <c r="BO216" s="12">
        <v>8.6</v>
      </c>
      <c r="BP216" s="12">
        <v>4</v>
      </c>
      <c r="BQ216" s="12">
        <v>7.2</v>
      </c>
      <c r="BR216" s="12">
        <v>4.5999999999999996</v>
      </c>
      <c r="BS216" s="12">
        <v>3.2</v>
      </c>
      <c r="BT216" s="12">
        <v>9.4</v>
      </c>
      <c r="BU216" s="12">
        <v>4</v>
      </c>
      <c r="BV216" s="12">
        <v>7.8</v>
      </c>
      <c r="BW216" s="12">
        <v>8.3000000000000007</v>
      </c>
      <c r="BX216" s="12">
        <v>3.3</v>
      </c>
      <c r="BY216" s="12">
        <v>2.1</v>
      </c>
      <c r="BZ216" s="12">
        <v>1.3</v>
      </c>
      <c r="CA216" s="12">
        <v>20.9</v>
      </c>
      <c r="CB216" s="12">
        <v>56.100000000000009</v>
      </c>
      <c r="CC216" s="12">
        <v>22.800000000000004</v>
      </c>
    </row>
    <row r="217" spans="1:81" s="19" customFormat="1" x14ac:dyDescent="0.25">
      <c r="A217" s="8" t="s">
        <v>1439</v>
      </c>
      <c r="B217" t="s">
        <v>1440</v>
      </c>
      <c r="C217" s="1" t="s">
        <v>1441</v>
      </c>
      <c r="D217" t="s">
        <v>1442</v>
      </c>
      <c r="E217" s="9" t="s">
        <v>560</v>
      </c>
      <c r="F217" s="9" t="s">
        <v>542</v>
      </c>
      <c r="G217" s="9" t="s">
        <v>1443</v>
      </c>
      <c r="H217" s="9" t="s">
        <v>1444</v>
      </c>
      <c r="I217" s="1">
        <v>5463052</v>
      </c>
      <c r="J217" s="1" t="s">
        <v>271</v>
      </c>
      <c r="K217" s="33">
        <v>0.31557095600486057</v>
      </c>
      <c r="L217" s="1">
        <v>444</v>
      </c>
      <c r="M217" s="42">
        <f t="shared" si="289"/>
        <v>1406.9735872434385</v>
      </c>
      <c r="N217" s="1">
        <v>200</v>
      </c>
      <c r="O217" s="22">
        <v>2.2200000000000002</v>
      </c>
      <c r="P217" s="1">
        <v>444</v>
      </c>
      <c r="Q217" s="1">
        <v>17</v>
      </c>
      <c r="R217" s="1">
        <v>26</v>
      </c>
      <c r="S217" s="1">
        <v>12</v>
      </c>
      <c r="T217" s="1">
        <v>24</v>
      </c>
      <c r="U217" s="1">
        <v>12</v>
      </c>
      <c r="V217" s="1">
        <v>8</v>
      </c>
      <c r="W217" s="1">
        <v>7</v>
      </c>
      <c r="X217" s="1">
        <v>15</v>
      </c>
      <c r="Y217" s="1">
        <v>13</v>
      </c>
      <c r="Z217" s="1">
        <v>24</v>
      </c>
      <c r="AA217" s="1">
        <v>19</v>
      </c>
      <c r="AB217" s="1">
        <v>12</v>
      </c>
      <c r="AC217" s="1">
        <v>11</v>
      </c>
      <c r="AD217" s="1">
        <v>0</v>
      </c>
      <c r="AE217" s="1">
        <v>0</v>
      </c>
      <c r="AF217" s="1">
        <v>0</v>
      </c>
      <c r="AG217" s="6">
        <f t="shared" ref="AG217:AG233" si="325">(Q217+R217+S217)/N217*100</f>
        <v>27.500000000000004</v>
      </c>
      <c r="AH217" s="6">
        <f t="shared" ref="AH217:AH233" si="326">(T217+U217)/N217*100</f>
        <v>18</v>
      </c>
      <c r="AI217" s="6">
        <f t="shared" ref="AI217:AI233" si="327">(V217+W217+X217+Y217)/N217*100</f>
        <v>21.5</v>
      </c>
      <c r="AJ217" s="6">
        <f t="shared" ref="AJ217:AJ233" si="328">Z217/N217*100</f>
        <v>12</v>
      </c>
      <c r="AK217" s="6">
        <f t="shared" ref="AK217:AK233" si="329">(AA217+AB217+AC217+AD217+AE217+AF217)/N217*100</f>
        <v>21</v>
      </c>
      <c r="AL217" s="39">
        <v>18659</v>
      </c>
      <c r="AM217" s="39">
        <v>35500</v>
      </c>
      <c r="AN217" s="6">
        <f>(Q217+R217+S217+T217+U217+V217+W217+X217)/N217*100</f>
        <v>60.5</v>
      </c>
      <c r="AO217" s="1">
        <v>200</v>
      </c>
      <c r="AP217" s="1">
        <v>51</v>
      </c>
      <c r="AQ217" s="1">
        <v>136</v>
      </c>
      <c r="AR217" s="1">
        <v>64</v>
      </c>
      <c r="AS217" s="1">
        <v>7</v>
      </c>
      <c r="AT217" s="1">
        <v>16</v>
      </c>
      <c r="AU217" s="1">
        <v>26</v>
      </c>
      <c r="AV217" s="1">
        <v>18</v>
      </c>
      <c r="AW217" s="1">
        <v>4</v>
      </c>
      <c r="AX217" s="1">
        <v>16</v>
      </c>
      <c r="AY217" s="1">
        <v>23</v>
      </c>
      <c r="AZ217" s="1">
        <v>10</v>
      </c>
      <c r="BA217" s="1">
        <v>2</v>
      </c>
      <c r="BB217" s="1">
        <v>34</v>
      </c>
      <c r="BC217" s="1">
        <v>9</v>
      </c>
      <c r="BD217" s="1">
        <v>0</v>
      </c>
      <c r="BE217" s="1">
        <v>23</v>
      </c>
      <c r="BF217" s="1">
        <v>0</v>
      </c>
      <c r="BG217" s="1">
        <v>0</v>
      </c>
      <c r="BH217" s="6">
        <f>(AU217+AX217+BA217+BD217+BG217)/N217*100</f>
        <v>22</v>
      </c>
      <c r="BI217" s="1">
        <v>3.4</v>
      </c>
      <c r="BJ217" s="1">
        <v>9.9</v>
      </c>
      <c r="BK217" s="1">
        <v>8.8000000000000007</v>
      </c>
      <c r="BL217" s="1">
        <v>3.2</v>
      </c>
      <c r="BM217" s="1">
        <v>4.5</v>
      </c>
      <c r="BN217" s="1">
        <v>4.3</v>
      </c>
      <c r="BO217" s="1">
        <v>2.9</v>
      </c>
      <c r="BP217" s="1">
        <v>9.9</v>
      </c>
      <c r="BQ217" s="1">
        <v>9.9</v>
      </c>
      <c r="BR217" s="1">
        <v>4.0999999999999996</v>
      </c>
      <c r="BS217" s="1">
        <v>6.8</v>
      </c>
      <c r="BT217" s="1">
        <v>1.4</v>
      </c>
      <c r="BU217" s="1">
        <v>5.4</v>
      </c>
      <c r="BV217" s="1">
        <v>5.2</v>
      </c>
      <c r="BW217" s="1">
        <v>5.9</v>
      </c>
      <c r="BX217" s="1">
        <v>5.2</v>
      </c>
      <c r="BY217" s="1">
        <v>3.6</v>
      </c>
      <c r="BZ217" s="1">
        <v>5.9</v>
      </c>
      <c r="CA217" s="1">
        <f t="shared" ref="CA217:CA233" si="330">BI217+BJ217+BK217</f>
        <v>22.1</v>
      </c>
      <c r="CB217" s="1">
        <f t="shared" ref="CB217:CB233" si="331">BL217+BM217+BN217+BO217+BP217+BQ217+BR217+BS217+BT217+BU217</f>
        <v>52.4</v>
      </c>
      <c r="CC217" s="1">
        <f t="shared" ref="CC217:CC233" si="332">BV217+BW217+BX217+BY217+BZ217</f>
        <v>25.800000000000004</v>
      </c>
    </row>
    <row r="218" spans="1:81" x14ac:dyDescent="0.25">
      <c r="A218" s="8" t="s">
        <v>1687</v>
      </c>
      <c r="B218" t="s">
        <v>1688</v>
      </c>
      <c r="C218" s="1" t="s">
        <v>1689</v>
      </c>
      <c r="D218" t="s">
        <v>1442</v>
      </c>
      <c r="E218" s="9" t="s">
        <v>560</v>
      </c>
      <c r="F218" s="9" t="s">
        <v>542</v>
      </c>
      <c r="G218" s="9" t="s">
        <v>1690</v>
      </c>
      <c r="H218" s="9" t="s">
        <v>1691</v>
      </c>
      <c r="I218" s="1">
        <v>5481940</v>
      </c>
      <c r="J218" s="1" t="s">
        <v>319</v>
      </c>
      <c r="K218" s="33">
        <v>0.44741054301460881</v>
      </c>
      <c r="L218" s="1">
        <v>459</v>
      </c>
      <c r="M218" s="42">
        <f t="shared" si="289"/>
        <v>1025.9034060916458</v>
      </c>
      <c r="N218" s="1">
        <v>258</v>
      </c>
      <c r="O218" s="22">
        <v>1.78</v>
      </c>
      <c r="P218" s="1">
        <v>459</v>
      </c>
      <c r="Q218" s="1">
        <v>44</v>
      </c>
      <c r="R218" s="1">
        <v>18</v>
      </c>
      <c r="S218" s="1">
        <v>38</v>
      </c>
      <c r="T218" s="1">
        <v>10</v>
      </c>
      <c r="U218" s="1">
        <v>29</v>
      </c>
      <c r="V218" s="1">
        <v>19</v>
      </c>
      <c r="W218" s="1">
        <v>12</v>
      </c>
      <c r="X218" s="1">
        <v>8</v>
      </c>
      <c r="Y218" s="1">
        <v>15</v>
      </c>
      <c r="Z218" s="1">
        <v>14</v>
      </c>
      <c r="AA218" s="1">
        <v>5</v>
      </c>
      <c r="AB218" s="1">
        <v>21</v>
      </c>
      <c r="AC218" s="1">
        <v>17</v>
      </c>
      <c r="AD218" s="1">
        <v>8</v>
      </c>
      <c r="AE218" s="1">
        <v>0</v>
      </c>
      <c r="AF218" s="1">
        <v>0</v>
      </c>
      <c r="AG218" s="6">
        <f t="shared" si="325"/>
        <v>38.759689922480625</v>
      </c>
      <c r="AH218" s="6">
        <f t="shared" si="326"/>
        <v>15.11627906976744</v>
      </c>
      <c r="AI218" s="6">
        <f t="shared" si="327"/>
        <v>20.930232558139537</v>
      </c>
      <c r="AJ218" s="6">
        <f t="shared" si="328"/>
        <v>5.4263565891472867</v>
      </c>
      <c r="AK218" s="6">
        <f t="shared" si="329"/>
        <v>19.767441860465116</v>
      </c>
      <c r="AL218" s="39">
        <v>20773</v>
      </c>
      <c r="AM218" s="39">
        <v>28611</v>
      </c>
      <c r="AN218" s="6">
        <f>(Q218+R218+S218+T218+U218+V218+W218+X218)/N218*100</f>
        <v>68.992248062015506</v>
      </c>
      <c r="AO218" s="1">
        <v>258</v>
      </c>
      <c r="AP218" s="1">
        <v>65</v>
      </c>
      <c r="AQ218" s="1">
        <v>194</v>
      </c>
      <c r="AR218" s="1">
        <v>64</v>
      </c>
      <c r="AS218" s="1">
        <v>29</v>
      </c>
      <c r="AT218" s="1">
        <v>9</v>
      </c>
      <c r="AU218" s="1">
        <v>36</v>
      </c>
      <c r="AV218" s="1">
        <v>42</v>
      </c>
      <c r="AW218" s="1">
        <v>6</v>
      </c>
      <c r="AX218" s="1">
        <v>3</v>
      </c>
      <c r="AY218" s="1">
        <v>23</v>
      </c>
      <c r="AZ218" s="1">
        <v>3</v>
      </c>
      <c r="BA218" s="1">
        <v>9</v>
      </c>
      <c r="BB218" s="1">
        <v>16</v>
      </c>
      <c r="BC218" s="1">
        <v>3</v>
      </c>
      <c r="BD218" s="1">
        <v>0</v>
      </c>
      <c r="BE218" s="1">
        <v>33</v>
      </c>
      <c r="BF218" s="1">
        <v>0</v>
      </c>
      <c r="BG218" s="1">
        <v>13</v>
      </c>
      <c r="BH218" s="6">
        <f>(AU218+AX218+BA218+BD218+BG218)/N218*100</f>
        <v>23.643410852713178</v>
      </c>
      <c r="BI218" s="1">
        <v>4.5999999999999996</v>
      </c>
      <c r="BJ218" s="1">
        <v>5</v>
      </c>
      <c r="BK218" s="1">
        <v>2.6</v>
      </c>
      <c r="BL218" s="1">
        <v>2</v>
      </c>
      <c r="BM218" s="1">
        <v>6.5</v>
      </c>
      <c r="BN218" s="1">
        <v>2.8</v>
      </c>
      <c r="BO218" s="1">
        <v>5</v>
      </c>
      <c r="BP218" s="1">
        <v>2.4</v>
      </c>
      <c r="BQ218" s="1">
        <v>8.6999999999999993</v>
      </c>
      <c r="BR218" s="1">
        <v>2.4</v>
      </c>
      <c r="BS218" s="1">
        <v>1.3</v>
      </c>
      <c r="BT218" s="1">
        <v>9.4</v>
      </c>
      <c r="BU218" s="1">
        <v>11.1</v>
      </c>
      <c r="BV218" s="1">
        <v>4.8</v>
      </c>
      <c r="BW218" s="1">
        <v>13.9</v>
      </c>
      <c r="BX218" s="1">
        <v>5.2</v>
      </c>
      <c r="BY218" s="1">
        <v>7.8</v>
      </c>
      <c r="BZ218" s="1">
        <v>4.4000000000000004</v>
      </c>
      <c r="CA218" s="1">
        <f t="shared" si="330"/>
        <v>12.2</v>
      </c>
      <c r="CB218" s="1">
        <f t="shared" si="331"/>
        <v>51.6</v>
      </c>
      <c r="CC218" s="1">
        <f t="shared" si="332"/>
        <v>36.1</v>
      </c>
    </row>
    <row r="219" spans="1:81" s="19" customFormat="1" x14ac:dyDescent="0.25">
      <c r="A219" s="18" t="s">
        <v>66</v>
      </c>
      <c r="B219" s="44" t="s">
        <v>2118</v>
      </c>
      <c r="I219" s="18">
        <v>54063</v>
      </c>
      <c r="J219" s="18" t="s">
        <v>65</v>
      </c>
      <c r="K219" s="35">
        <f>SUM(K215:K218)</f>
        <v>473.10657764773742</v>
      </c>
      <c r="L219" s="18">
        <v>13517</v>
      </c>
      <c r="M219" s="23">
        <f t="shared" si="289"/>
        <v>28.570729384499064</v>
      </c>
      <c r="N219" s="18">
        <v>5815</v>
      </c>
      <c r="O219" s="23">
        <v>2.2999999999999998</v>
      </c>
      <c r="P219" s="18">
        <v>13403</v>
      </c>
      <c r="Q219" s="18">
        <v>468</v>
      </c>
      <c r="R219" s="18">
        <v>315</v>
      </c>
      <c r="S219" s="18">
        <v>509</v>
      </c>
      <c r="T219" s="18">
        <v>505</v>
      </c>
      <c r="U219" s="18">
        <v>543</v>
      </c>
      <c r="V219" s="18">
        <v>420</v>
      </c>
      <c r="W219" s="18">
        <v>289</v>
      </c>
      <c r="X219" s="18">
        <v>299</v>
      </c>
      <c r="Y219" s="18">
        <v>313</v>
      </c>
      <c r="Z219" s="18">
        <v>477</v>
      </c>
      <c r="AA219" s="18">
        <v>481</v>
      </c>
      <c r="AB219" s="18">
        <v>643</v>
      </c>
      <c r="AC219" s="18">
        <v>170</v>
      </c>
      <c r="AD219" s="18">
        <v>135</v>
      </c>
      <c r="AE219" s="18">
        <v>127</v>
      </c>
      <c r="AF219" s="18">
        <v>121</v>
      </c>
      <c r="AG219" s="20">
        <f t="shared" si="325"/>
        <v>22.218400687876183</v>
      </c>
      <c r="AH219" s="20">
        <f t="shared" si="326"/>
        <v>18.022355975924334</v>
      </c>
      <c r="AI219" s="20">
        <f t="shared" si="327"/>
        <v>22.717110920034393</v>
      </c>
      <c r="AJ219" s="20">
        <f t="shared" si="328"/>
        <v>8.202923473774721</v>
      </c>
      <c r="AK219" s="20">
        <f t="shared" si="329"/>
        <v>28.839208942390371</v>
      </c>
      <c r="AL219" s="38">
        <v>22830</v>
      </c>
      <c r="AM219" s="38">
        <v>36684</v>
      </c>
      <c r="AN219" s="20">
        <f t="shared" ref="AN219:AN260" si="333">(Q219+R219+S219+T219+U219+V219+W219+X219)/N219*100</f>
        <v>57.575236457437661</v>
      </c>
      <c r="AO219" s="18">
        <v>5815</v>
      </c>
      <c r="AP219" s="18">
        <v>1815</v>
      </c>
      <c r="AQ219" s="18">
        <v>4672</v>
      </c>
      <c r="AR219" s="18">
        <v>1143</v>
      </c>
      <c r="AS219" s="18">
        <v>336</v>
      </c>
      <c r="AT219" s="18">
        <v>221</v>
      </c>
      <c r="AU219" s="18">
        <v>545</v>
      </c>
      <c r="AV219" s="18">
        <v>786</v>
      </c>
      <c r="AW219" s="18">
        <v>308</v>
      </c>
      <c r="AX219" s="18">
        <v>273</v>
      </c>
      <c r="AY219" s="18">
        <v>597</v>
      </c>
      <c r="AZ219" s="18">
        <v>118</v>
      </c>
      <c r="BA219" s="18">
        <v>91</v>
      </c>
      <c r="BB219" s="18">
        <v>750</v>
      </c>
      <c r="BC219" s="18">
        <v>146</v>
      </c>
      <c r="BD219" s="18">
        <v>49</v>
      </c>
      <c r="BE219" s="18">
        <v>1101</v>
      </c>
      <c r="BF219" s="18">
        <v>82</v>
      </c>
      <c r="BG219" s="18">
        <v>13</v>
      </c>
      <c r="BH219" s="20">
        <f t="shared" ref="BH219:BH260" si="334">(AU219+AX219+BA219+BD219+BG219)/N219*100</f>
        <v>16.698194325021497</v>
      </c>
      <c r="BI219" s="18">
        <v>4.8</v>
      </c>
      <c r="BJ219" s="18">
        <v>5.8</v>
      </c>
      <c r="BK219" s="18">
        <v>5.9</v>
      </c>
      <c r="BL219" s="18">
        <v>4.3</v>
      </c>
      <c r="BM219" s="18">
        <v>5.4</v>
      </c>
      <c r="BN219" s="18">
        <v>4.8</v>
      </c>
      <c r="BO219" s="18">
        <v>4.8</v>
      </c>
      <c r="BP219" s="18">
        <v>4.4000000000000004</v>
      </c>
      <c r="BQ219" s="18">
        <v>6.8</v>
      </c>
      <c r="BR219" s="18">
        <v>6.4</v>
      </c>
      <c r="BS219" s="18">
        <v>7.3</v>
      </c>
      <c r="BT219" s="18">
        <v>7.5</v>
      </c>
      <c r="BU219" s="18">
        <v>7.3</v>
      </c>
      <c r="BV219" s="18">
        <v>8.9</v>
      </c>
      <c r="BW219" s="18">
        <v>6.2</v>
      </c>
      <c r="BX219" s="18">
        <v>4.2</v>
      </c>
      <c r="BY219" s="18">
        <v>1.9</v>
      </c>
      <c r="BZ219" s="18">
        <v>3.3</v>
      </c>
      <c r="CA219" s="18">
        <f t="shared" si="330"/>
        <v>16.5</v>
      </c>
      <c r="CB219" s="18">
        <f t="shared" si="331"/>
        <v>59</v>
      </c>
      <c r="CC219" s="18">
        <f t="shared" si="332"/>
        <v>24.5</v>
      </c>
    </row>
    <row r="220" spans="1:81" s="26" customFormat="1" x14ac:dyDescent="0.25">
      <c r="A220" s="25" t="s">
        <v>1962</v>
      </c>
      <c r="B220" s="26" t="s">
        <v>1963</v>
      </c>
      <c r="C220" s="27" t="s">
        <v>1964</v>
      </c>
      <c r="D220" s="26" t="s">
        <v>620</v>
      </c>
      <c r="E220" s="28" t="s">
        <v>621</v>
      </c>
      <c r="F220" s="28" t="s">
        <v>542</v>
      </c>
      <c r="G220" s="28" t="s">
        <v>1965</v>
      </c>
      <c r="H220" s="28" t="s">
        <v>1966</v>
      </c>
      <c r="I220" s="27" t="s">
        <v>2111</v>
      </c>
      <c r="J220" s="27" t="s">
        <v>2111</v>
      </c>
      <c r="K220" s="34">
        <v>229.03373557994277</v>
      </c>
      <c r="L220" s="27">
        <f>L223-L222-L221</f>
        <v>16429</v>
      </c>
      <c r="M220" s="29">
        <f t="shared" si="289"/>
        <v>71.731790770471719</v>
      </c>
      <c r="N220" s="27">
        <f t="shared" ref="N220:AF220" si="335">N223-N222-N221</f>
        <v>6650</v>
      </c>
      <c r="O220" s="29">
        <f>P220/N220</f>
        <v>2.4514285714285715</v>
      </c>
      <c r="P220" s="27">
        <f t="shared" si="335"/>
        <v>16302</v>
      </c>
      <c r="Q220" s="27">
        <f t="shared" si="335"/>
        <v>546</v>
      </c>
      <c r="R220" s="27">
        <f t="shared" si="335"/>
        <v>156</v>
      </c>
      <c r="S220" s="27">
        <f t="shared" si="335"/>
        <v>240</v>
      </c>
      <c r="T220" s="27">
        <f t="shared" si="335"/>
        <v>623</v>
      </c>
      <c r="U220" s="27">
        <f t="shared" si="335"/>
        <v>480</v>
      </c>
      <c r="V220" s="27">
        <f t="shared" si="335"/>
        <v>572</v>
      </c>
      <c r="W220" s="27">
        <f t="shared" si="335"/>
        <v>276</v>
      </c>
      <c r="X220" s="27">
        <f t="shared" si="335"/>
        <v>209</v>
      </c>
      <c r="Y220" s="27">
        <f t="shared" si="335"/>
        <v>527</v>
      </c>
      <c r="Z220" s="27">
        <f t="shared" si="335"/>
        <v>413</v>
      </c>
      <c r="AA220" s="27">
        <f t="shared" si="335"/>
        <v>786</v>
      </c>
      <c r="AB220" s="27">
        <f t="shared" si="335"/>
        <v>798</v>
      </c>
      <c r="AC220" s="27">
        <f t="shared" si="335"/>
        <v>546</v>
      </c>
      <c r="AD220" s="27">
        <f t="shared" si="335"/>
        <v>210</v>
      </c>
      <c r="AE220" s="27">
        <f t="shared" si="335"/>
        <v>172</v>
      </c>
      <c r="AF220" s="27">
        <f t="shared" si="335"/>
        <v>96</v>
      </c>
      <c r="AG220" s="30">
        <f t="shared" si="325"/>
        <v>14.165413533834586</v>
      </c>
      <c r="AH220" s="30">
        <f t="shared" si="326"/>
        <v>16.586466165413533</v>
      </c>
      <c r="AI220" s="30">
        <f t="shared" si="327"/>
        <v>23.819548872180452</v>
      </c>
      <c r="AJ220" s="30">
        <f t="shared" si="328"/>
        <v>6.2105263157894743</v>
      </c>
      <c r="AK220" s="30">
        <f t="shared" si="329"/>
        <v>39.218045112781958</v>
      </c>
      <c r="AL220" s="40">
        <v>24026</v>
      </c>
      <c r="AM220" s="40">
        <v>46346</v>
      </c>
      <c r="AN220" s="30">
        <f>(Q220+R220+S220+T220+U220+V220+W220+X220)/N220*100</f>
        <v>46.646616541353389</v>
      </c>
      <c r="AO220" s="27">
        <f>AO223-AO222-AO221</f>
        <v>6650</v>
      </c>
      <c r="AP220" s="27">
        <f t="shared" ref="AP220:BG220" si="336">AP223-AP222-AP221</f>
        <v>2573</v>
      </c>
      <c r="AQ220" s="27">
        <f t="shared" si="336"/>
        <v>5571</v>
      </c>
      <c r="AR220" s="27">
        <f t="shared" si="336"/>
        <v>1079</v>
      </c>
      <c r="AS220" s="27">
        <f t="shared" si="336"/>
        <v>105</v>
      </c>
      <c r="AT220" s="27">
        <f t="shared" si="336"/>
        <v>112</v>
      </c>
      <c r="AU220" s="27">
        <f t="shared" si="336"/>
        <v>542</v>
      </c>
      <c r="AV220" s="27">
        <f t="shared" si="336"/>
        <v>526</v>
      </c>
      <c r="AW220" s="27">
        <f t="shared" si="336"/>
        <v>291</v>
      </c>
      <c r="AX220" s="27">
        <f t="shared" si="336"/>
        <v>791</v>
      </c>
      <c r="AY220" s="27">
        <f t="shared" si="336"/>
        <v>503</v>
      </c>
      <c r="AZ220" s="27">
        <f t="shared" si="336"/>
        <v>150</v>
      </c>
      <c r="BA220" s="27">
        <f t="shared" si="336"/>
        <v>328</v>
      </c>
      <c r="BB220" s="27">
        <f t="shared" si="336"/>
        <v>714</v>
      </c>
      <c r="BC220" s="27">
        <f t="shared" si="336"/>
        <v>387</v>
      </c>
      <c r="BD220" s="27">
        <f t="shared" si="336"/>
        <v>71</v>
      </c>
      <c r="BE220" s="27">
        <f t="shared" si="336"/>
        <v>1514</v>
      </c>
      <c r="BF220" s="27">
        <f t="shared" si="336"/>
        <v>255</v>
      </c>
      <c r="BG220" s="27">
        <f t="shared" si="336"/>
        <v>44</v>
      </c>
      <c r="BH220" s="30">
        <f>(AU220+AX220+BA220+BD220+BG220)/N220*100</f>
        <v>26.706766917293233</v>
      </c>
      <c r="BI220" s="27">
        <v>4.5</v>
      </c>
      <c r="BJ220" s="27">
        <v>5.3</v>
      </c>
      <c r="BK220" s="27">
        <v>5.5</v>
      </c>
      <c r="BL220" s="27">
        <v>6</v>
      </c>
      <c r="BM220" s="27">
        <v>4.7</v>
      </c>
      <c r="BN220" s="27">
        <v>5</v>
      </c>
      <c r="BO220" s="27">
        <v>4.5</v>
      </c>
      <c r="BP220" s="27">
        <v>5.8</v>
      </c>
      <c r="BQ220" s="27">
        <v>5.6</v>
      </c>
      <c r="BR220" s="27">
        <v>7.2</v>
      </c>
      <c r="BS220" s="27">
        <v>8.3000000000000007</v>
      </c>
      <c r="BT220" s="27">
        <v>8.4</v>
      </c>
      <c r="BU220" s="27">
        <v>8</v>
      </c>
      <c r="BV220" s="27">
        <v>8.1999999999999993</v>
      </c>
      <c r="BW220" s="27">
        <v>4.5999999999999996</v>
      </c>
      <c r="BX220" s="27">
        <v>4.0999999999999996</v>
      </c>
      <c r="BY220" s="27">
        <v>3.2</v>
      </c>
      <c r="BZ220" s="27">
        <v>1.2</v>
      </c>
      <c r="CA220" s="27">
        <f t="shared" si="330"/>
        <v>15.3</v>
      </c>
      <c r="CB220" s="27">
        <f t="shared" si="331"/>
        <v>63.500000000000007</v>
      </c>
      <c r="CC220" s="27">
        <f t="shared" si="332"/>
        <v>21.299999999999997</v>
      </c>
    </row>
    <row r="221" spans="1:81" s="11" customFormat="1" x14ac:dyDescent="0.25">
      <c r="A221" s="8" t="s">
        <v>617</v>
      </c>
      <c r="B221" t="s">
        <v>618</v>
      </c>
      <c r="C221" s="1" t="s">
        <v>619</v>
      </c>
      <c r="D221" t="s">
        <v>620</v>
      </c>
      <c r="E221" s="9" t="s">
        <v>621</v>
      </c>
      <c r="F221" s="9" t="s">
        <v>542</v>
      </c>
      <c r="G221" s="9" t="s">
        <v>622</v>
      </c>
      <c r="H221" s="9" t="s">
        <v>623</v>
      </c>
      <c r="I221" s="1">
        <v>5404876</v>
      </c>
      <c r="J221" s="1" t="s">
        <v>124</v>
      </c>
      <c r="K221" s="33">
        <v>0.33582132545982868</v>
      </c>
      <c r="L221" s="1">
        <v>609</v>
      </c>
      <c r="M221" s="42">
        <f t="shared" si="289"/>
        <v>1813.4643449641476</v>
      </c>
      <c r="N221" s="1">
        <v>300</v>
      </c>
      <c r="O221" s="22">
        <v>2.0299999999999998</v>
      </c>
      <c r="P221" s="1">
        <v>609</v>
      </c>
      <c r="Q221" s="1">
        <v>35</v>
      </c>
      <c r="R221" s="1">
        <v>22</v>
      </c>
      <c r="S221" s="1">
        <v>15</v>
      </c>
      <c r="T221" s="1">
        <v>38</v>
      </c>
      <c r="U221" s="1">
        <v>21</v>
      </c>
      <c r="V221" s="1">
        <v>4</v>
      </c>
      <c r="W221" s="1">
        <v>36</v>
      </c>
      <c r="X221" s="1">
        <v>40</v>
      </c>
      <c r="Y221" s="1">
        <v>10</v>
      </c>
      <c r="Z221" s="1">
        <v>20</v>
      </c>
      <c r="AA221" s="1">
        <v>15</v>
      </c>
      <c r="AB221" s="1">
        <v>11</v>
      </c>
      <c r="AC221" s="1">
        <v>17</v>
      </c>
      <c r="AD221" s="1">
        <v>3</v>
      </c>
      <c r="AE221" s="1">
        <v>13</v>
      </c>
      <c r="AF221" s="1">
        <v>0</v>
      </c>
      <c r="AG221" s="6">
        <f t="shared" si="325"/>
        <v>24</v>
      </c>
      <c r="AH221" s="6">
        <f t="shared" si="326"/>
        <v>19.666666666666664</v>
      </c>
      <c r="AI221" s="6">
        <f t="shared" si="327"/>
        <v>30</v>
      </c>
      <c r="AJ221" s="6">
        <f t="shared" si="328"/>
        <v>6.666666666666667</v>
      </c>
      <c r="AK221" s="6">
        <f t="shared" si="329"/>
        <v>19.666666666666664</v>
      </c>
      <c r="AL221" s="39">
        <v>22478</v>
      </c>
      <c r="AM221" s="39">
        <v>36500</v>
      </c>
      <c r="AN221" s="6">
        <f t="shared" si="333"/>
        <v>70.333333333333343</v>
      </c>
      <c r="AO221" s="1">
        <v>300</v>
      </c>
      <c r="AP221" s="1">
        <v>105</v>
      </c>
      <c r="AQ221" s="1">
        <v>98</v>
      </c>
      <c r="AR221" s="1">
        <v>202</v>
      </c>
      <c r="AS221" s="1">
        <v>4</v>
      </c>
      <c r="AT221" s="1">
        <v>22</v>
      </c>
      <c r="AU221" s="1">
        <v>44</v>
      </c>
      <c r="AV221" s="1">
        <v>7</v>
      </c>
      <c r="AW221" s="1">
        <v>23</v>
      </c>
      <c r="AX221" s="1">
        <v>33</v>
      </c>
      <c r="AY221" s="1">
        <v>12</v>
      </c>
      <c r="AZ221" s="1">
        <v>66</v>
      </c>
      <c r="BA221" s="1">
        <v>6</v>
      </c>
      <c r="BB221" s="1">
        <v>25</v>
      </c>
      <c r="BC221" s="1">
        <v>7</v>
      </c>
      <c r="BD221" s="1">
        <v>3</v>
      </c>
      <c r="BE221" s="1">
        <v>38</v>
      </c>
      <c r="BF221" s="1">
        <v>1</v>
      </c>
      <c r="BG221" s="1">
        <v>0</v>
      </c>
      <c r="BH221" s="6">
        <f t="shared" si="334"/>
        <v>28.666666666666668</v>
      </c>
      <c r="BI221" s="1">
        <v>2.8</v>
      </c>
      <c r="BJ221" s="1">
        <v>7.2</v>
      </c>
      <c r="BK221" s="1">
        <v>9.9</v>
      </c>
      <c r="BL221" s="1">
        <v>8.4</v>
      </c>
      <c r="BM221" s="1">
        <v>2.5</v>
      </c>
      <c r="BN221" s="1">
        <v>3</v>
      </c>
      <c r="BO221" s="1">
        <v>4.8</v>
      </c>
      <c r="BP221" s="1">
        <v>9</v>
      </c>
      <c r="BQ221" s="1">
        <v>12.2</v>
      </c>
      <c r="BR221" s="1">
        <v>2.8</v>
      </c>
      <c r="BS221" s="1">
        <v>3.4</v>
      </c>
      <c r="BT221" s="1">
        <v>8.5</v>
      </c>
      <c r="BU221" s="1">
        <v>6.7</v>
      </c>
      <c r="BV221" s="1">
        <v>4.5999999999999996</v>
      </c>
      <c r="BW221" s="1">
        <v>5.4</v>
      </c>
      <c r="BX221" s="1">
        <v>4.9000000000000004</v>
      </c>
      <c r="BY221" s="1">
        <v>1.6</v>
      </c>
      <c r="BZ221" s="1">
        <v>2.2999999999999998</v>
      </c>
      <c r="CA221" s="1">
        <f t="shared" si="330"/>
        <v>19.899999999999999</v>
      </c>
      <c r="CB221" s="1">
        <f t="shared" si="331"/>
        <v>61.3</v>
      </c>
      <c r="CC221" s="1">
        <f t="shared" si="332"/>
        <v>18.8</v>
      </c>
    </row>
    <row r="222" spans="1:81" x14ac:dyDescent="0.25">
      <c r="A222" s="8" t="s">
        <v>1419</v>
      </c>
      <c r="B222" t="s">
        <v>1420</v>
      </c>
      <c r="C222" s="1" t="s">
        <v>1421</v>
      </c>
      <c r="D222" t="s">
        <v>620</v>
      </c>
      <c r="E222" s="9" t="s">
        <v>621</v>
      </c>
      <c r="F222" s="9" t="s">
        <v>542</v>
      </c>
      <c r="G222" s="9" t="s">
        <v>1422</v>
      </c>
      <c r="H222" s="9" t="s">
        <v>1423</v>
      </c>
      <c r="I222" s="1">
        <v>5462332</v>
      </c>
      <c r="J222" s="1" t="s">
        <v>267</v>
      </c>
      <c r="K222" s="33">
        <v>0.53013527504674451</v>
      </c>
      <c r="L222" s="1">
        <v>472</v>
      </c>
      <c r="M222" s="42">
        <f t="shared" si="289"/>
        <v>890.3387912799833</v>
      </c>
      <c r="N222" s="1">
        <v>168</v>
      </c>
      <c r="O222" s="22">
        <v>2.78</v>
      </c>
      <c r="P222" s="1">
        <v>467</v>
      </c>
      <c r="Q222" s="1">
        <v>8</v>
      </c>
      <c r="R222" s="1">
        <v>21</v>
      </c>
      <c r="S222" s="1">
        <v>3</v>
      </c>
      <c r="T222" s="1">
        <v>4</v>
      </c>
      <c r="U222" s="1">
        <v>11</v>
      </c>
      <c r="V222" s="1">
        <v>10</v>
      </c>
      <c r="W222" s="1">
        <v>8</v>
      </c>
      <c r="X222" s="1">
        <v>19</v>
      </c>
      <c r="Y222" s="1">
        <v>11</v>
      </c>
      <c r="Z222" s="1">
        <v>3</v>
      </c>
      <c r="AA222" s="1">
        <v>36</v>
      </c>
      <c r="AB222" s="1">
        <v>17</v>
      </c>
      <c r="AC222" s="1">
        <v>8</v>
      </c>
      <c r="AD222" s="1">
        <v>9</v>
      </c>
      <c r="AE222" s="1">
        <v>0</v>
      </c>
      <c r="AF222" s="1">
        <v>0</v>
      </c>
      <c r="AG222" s="6">
        <f t="shared" si="325"/>
        <v>19.047619047619047</v>
      </c>
      <c r="AH222" s="6">
        <f t="shared" si="326"/>
        <v>8.9285714285714288</v>
      </c>
      <c r="AI222" s="6">
        <f t="shared" si="327"/>
        <v>28.571428571428569</v>
      </c>
      <c r="AJ222" s="6">
        <f t="shared" si="328"/>
        <v>1.7857142857142856</v>
      </c>
      <c r="AK222" s="6">
        <f t="shared" si="329"/>
        <v>41.666666666666671</v>
      </c>
      <c r="AL222" s="39">
        <v>18406</v>
      </c>
      <c r="AM222" s="39">
        <v>45000</v>
      </c>
      <c r="AN222" s="6">
        <f t="shared" si="333"/>
        <v>50</v>
      </c>
      <c r="AO222" s="1">
        <v>168</v>
      </c>
      <c r="AP222" s="1">
        <v>105</v>
      </c>
      <c r="AQ222" s="1">
        <v>107</v>
      </c>
      <c r="AR222" s="1">
        <v>61</v>
      </c>
      <c r="AS222" s="1">
        <v>6</v>
      </c>
      <c r="AT222" s="1">
        <v>11</v>
      </c>
      <c r="AU222" s="1">
        <v>15</v>
      </c>
      <c r="AV222" s="1">
        <v>10</v>
      </c>
      <c r="AW222" s="1">
        <v>11</v>
      </c>
      <c r="AX222" s="1">
        <v>4</v>
      </c>
      <c r="AY222" s="1">
        <v>24</v>
      </c>
      <c r="AZ222" s="1">
        <v>14</v>
      </c>
      <c r="BA222" s="1">
        <v>0</v>
      </c>
      <c r="BB222" s="1">
        <v>29</v>
      </c>
      <c r="BC222" s="1">
        <v>10</v>
      </c>
      <c r="BD222" s="1">
        <v>0</v>
      </c>
      <c r="BE222" s="1">
        <v>34</v>
      </c>
      <c r="BF222" s="1">
        <v>0</v>
      </c>
      <c r="BG222" s="1">
        <v>0</v>
      </c>
      <c r="BH222" s="6">
        <f t="shared" si="334"/>
        <v>11.30952380952381</v>
      </c>
      <c r="BI222" s="1">
        <v>8.3000000000000007</v>
      </c>
      <c r="BJ222" s="1">
        <v>18</v>
      </c>
      <c r="BK222" s="1">
        <v>2.8</v>
      </c>
      <c r="BL222" s="1">
        <v>2.5</v>
      </c>
      <c r="BM222" s="1">
        <v>8.5</v>
      </c>
      <c r="BN222" s="1">
        <v>4.7</v>
      </c>
      <c r="BO222" s="1">
        <v>8.3000000000000007</v>
      </c>
      <c r="BP222" s="1">
        <v>6.8</v>
      </c>
      <c r="BQ222" s="1">
        <v>3.4</v>
      </c>
      <c r="BR222" s="1">
        <v>10.8</v>
      </c>
      <c r="BS222" s="1">
        <v>2.1</v>
      </c>
      <c r="BT222" s="1">
        <v>8.1</v>
      </c>
      <c r="BU222" s="1">
        <v>2.5</v>
      </c>
      <c r="BV222" s="1">
        <v>7</v>
      </c>
      <c r="BW222" s="1">
        <v>2.5</v>
      </c>
      <c r="BX222" s="1">
        <v>0.6</v>
      </c>
      <c r="BY222" s="1">
        <v>1.7</v>
      </c>
      <c r="BZ222" s="1">
        <v>1.5</v>
      </c>
      <c r="CA222" s="1">
        <f t="shared" si="330"/>
        <v>29.1</v>
      </c>
      <c r="CB222" s="1">
        <f t="shared" si="331"/>
        <v>57.7</v>
      </c>
      <c r="CC222" s="1">
        <f t="shared" si="332"/>
        <v>13.299999999999999</v>
      </c>
    </row>
    <row r="223" spans="1:81" s="19" customFormat="1" x14ac:dyDescent="0.25">
      <c r="A223" s="18" t="s">
        <v>68</v>
      </c>
      <c r="B223" s="44" t="s">
        <v>2118</v>
      </c>
      <c r="I223" s="18">
        <v>54065</v>
      </c>
      <c r="J223" s="18" t="s">
        <v>67</v>
      </c>
      <c r="K223" s="35">
        <f>SUM(K220:K222)</f>
        <v>229.89969218044934</v>
      </c>
      <c r="L223" s="18">
        <v>17510</v>
      </c>
      <c r="M223" s="23">
        <f t="shared" si="289"/>
        <v>76.163651346937513</v>
      </c>
      <c r="N223" s="18">
        <v>7118</v>
      </c>
      <c r="O223" s="23">
        <v>2.44</v>
      </c>
      <c r="P223" s="18">
        <v>17378</v>
      </c>
      <c r="Q223" s="18">
        <v>589</v>
      </c>
      <c r="R223" s="18">
        <v>199</v>
      </c>
      <c r="S223" s="18">
        <v>258</v>
      </c>
      <c r="T223" s="18">
        <v>665</v>
      </c>
      <c r="U223" s="18">
        <v>512</v>
      </c>
      <c r="V223" s="18">
        <v>586</v>
      </c>
      <c r="W223" s="18">
        <v>320</v>
      </c>
      <c r="X223" s="18">
        <v>268</v>
      </c>
      <c r="Y223" s="18">
        <v>548</v>
      </c>
      <c r="Z223" s="18">
        <v>436</v>
      </c>
      <c r="AA223" s="18">
        <v>837</v>
      </c>
      <c r="AB223" s="18">
        <v>826</v>
      </c>
      <c r="AC223" s="18">
        <v>571</v>
      </c>
      <c r="AD223" s="18">
        <v>222</v>
      </c>
      <c r="AE223" s="18">
        <v>185</v>
      </c>
      <c r="AF223" s="18">
        <v>96</v>
      </c>
      <c r="AG223" s="20">
        <f t="shared" si="325"/>
        <v>14.695139084012363</v>
      </c>
      <c r="AH223" s="20">
        <f t="shared" si="326"/>
        <v>16.535543692048329</v>
      </c>
      <c r="AI223" s="20">
        <f t="shared" si="327"/>
        <v>24.192188817083451</v>
      </c>
      <c r="AJ223" s="20">
        <f t="shared" si="328"/>
        <v>6.1253161000280976</v>
      </c>
      <c r="AK223" s="20">
        <f t="shared" si="329"/>
        <v>38.451812306827762</v>
      </c>
      <c r="AL223" s="38">
        <v>24026</v>
      </c>
      <c r="AM223" s="38">
        <v>46346</v>
      </c>
      <c r="AN223" s="20">
        <f t="shared" si="333"/>
        <v>47.724079797695985</v>
      </c>
      <c r="AO223" s="18">
        <v>7118</v>
      </c>
      <c r="AP223" s="18">
        <v>2783</v>
      </c>
      <c r="AQ223" s="18">
        <v>5776</v>
      </c>
      <c r="AR223" s="18">
        <v>1342</v>
      </c>
      <c r="AS223" s="18">
        <v>115</v>
      </c>
      <c r="AT223" s="18">
        <v>145</v>
      </c>
      <c r="AU223" s="18">
        <v>601</v>
      </c>
      <c r="AV223" s="18">
        <v>543</v>
      </c>
      <c r="AW223" s="18">
        <v>325</v>
      </c>
      <c r="AX223" s="18">
        <v>828</v>
      </c>
      <c r="AY223" s="18">
        <v>539</v>
      </c>
      <c r="AZ223" s="18">
        <v>230</v>
      </c>
      <c r="BA223" s="18">
        <v>334</v>
      </c>
      <c r="BB223" s="18">
        <v>768</v>
      </c>
      <c r="BC223" s="18">
        <v>404</v>
      </c>
      <c r="BD223" s="18">
        <v>74</v>
      </c>
      <c r="BE223" s="18">
        <v>1586</v>
      </c>
      <c r="BF223" s="18">
        <v>256</v>
      </c>
      <c r="BG223" s="18">
        <v>44</v>
      </c>
      <c r="BH223" s="20">
        <f t="shared" si="334"/>
        <v>26.42596234897443</v>
      </c>
      <c r="BI223" s="18">
        <v>4.5</v>
      </c>
      <c r="BJ223" s="18">
        <v>5.3</v>
      </c>
      <c r="BK223" s="18">
        <v>5.5</v>
      </c>
      <c r="BL223" s="18">
        <v>6</v>
      </c>
      <c r="BM223" s="18">
        <v>4.7</v>
      </c>
      <c r="BN223" s="18">
        <v>5</v>
      </c>
      <c r="BO223" s="18">
        <v>4.5</v>
      </c>
      <c r="BP223" s="18">
        <v>5.8</v>
      </c>
      <c r="BQ223" s="18">
        <v>5.6</v>
      </c>
      <c r="BR223" s="18">
        <v>7.2</v>
      </c>
      <c r="BS223" s="18">
        <v>8.3000000000000007</v>
      </c>
      <c r="BT223" s="18">
        <v>8.4</v>
      </c>
      <c r="BU223" s="18">
        <v>8</v>
      </c>
      <c r="BV223" s="18">
        <v>8.1999999999999993</v>
      </c>
      <c r="BW223" s="18">
        <v>4.5999999999999996</v>
      </c>
      <c r="BX223" s="18">
        <v>4.0999999999999996</v>
      </c>
      <c r="BY223" s="18">
        <v>3.2</v>
      </c>
      <c r="BZ223" s="18">
        <v>1.2</v>
      </c>
      <c r="CA223" s="18">
        <f t="shared" si="330"/>
        <v>15.3</v>
      </c>
      <c r="CB223" s="18">
        <f t="shared" si="331"/>
        <v>63.500000000000007</v>
      </c>
      <c r="CC223" s="18">
        <f t="shared" si="332"/>
        <v>21.299999999999997</v>
      </c>
    </row>
    <row r="224" spans="1:81" s="26" customFormat="1" x14ac:dyDescent="0.25">
      <c r="A224" s="25" t="s">
        <v>1967</v>
      </c>
      <c r="B224" s="26" t="s">
        <v>1968</v>
      </c>
      <c r="C224" s="27" t="s">
        <v>1969</v>
      </c>
      <c r="D224" s="26" t="s">
        <v>1537</v>
      </c>
      <c r="E224" s="28" t="s">
        <v>1538</v>
      </c>
      <c r="F224" s="28" t="s">
        <v>542</v>
      </c>
      <c r="G224" s="28" t="s">
        <v>1970</v>
      </c>
      <c r="H224" s="28" t="s">
        <v>1971</v>
      </c>
      <c r="I224" s="27" t="s">
        <v>2111</v>
      </c>
      <c r="J224" s="27" t="s">
        <v>2111</v>
      </c>
      <c r="K224" s="34">
        <v>647.69418678560328</v>
      </c>
      <c r="L224" s="27">
        <f>L227-L226-L225</f>
        <v>20064</v>
      </c>
      <c r="M224" s="29">
        <f t="shared" si="289"/>
        <v>30.977582336463815</v>
      </c>
      <c r="N224" s="27">
        <f t="shared" ref="N224:AF224" si="337">N227-N226-N225</f>
        <v>8029</v>
      </c>
      <c r="O224" s="29">
        <f>P224/N224</f>
        <v>2.4976958525345623</v>
      </c>
      <c r="P224" s="27">
        <f t="shared" si="337"/>
        <v>20054</v>
      </c>
      <c r="Q224" s="27">
        <f t="shared" si="337"/>
        <v>767</v>
      </c>
      <c r="R224" s="27">
        <f t="shared" si="337"/>
        <v>328</v>
      </c>
      <c r="S224" s="27">
        <f t="shared" si="337"/>
        <v>452</v>
      </c>
      <c r="T224" s="27">
        <f t="shared" si="337"/>
        <v>874</v>
      </c>
      <c r="U224" s="27">
        <f t="shared" si="337"/>
        <v>405</v>
      </c>
      <c r="V224" s="27">
        <f t="shared" si="337"/>
        <v>543</v>
      </c>
      <c r="W224" s="27">
        <f t="shared" si="337"/>
        <v>632</v>
      </c>
      <c r="X224" s="27">
        <f t="shared" si="337"/>
        <v>490</v>
      </c>
      <c r="Y224" s="27">
        <f t="shared" si="337"/>
        <v>344</v>
      </c>
      <c r="Z224" s="27">
        <f t="shared" si="337"/>
        <v>793</v>
      </c>
      <c r="AA224" s="27">
        <f t="shared" si="337"/>
        <v>693</v>
      </c>
      <c r="AB224" s="27">
        <f t="shared" si="337"/>
        <v>747</v>
      </c>
      <c r="AC224" s="27">
        <f t="shared" si="337"/>
        <v>472</v>
      </c>
      <c r="AD224" s="27">
        <f t="shared" si="337"/>
        <v>123</v>
      </c>
      <c r="AE224" s="27">
        <f t="shared" si="337"/>
        <v>185</v>
      </c>
      <c r="AF224" s="27">
        <f t="shared" si="337"/>
        <v>181</v>
      </c>
      <c r="AG224" s="30">
        <f t="shared" si="325"/>
        <v>19.267654751525718</v>
      </c>
      <c r="AH224" s="30">
        <f t="shared" si="326"/>
        <v>15.929754639432058</v>
      </c>
      <c r="AI224" s="30">
        <f t="shared" si="327"/>
        <v>25.021795989537924</v>
      </c>
      <c r="AJ224" s="30">
        <f t="shared" si="328"/>
        <v>9.8766969734711676</v>
      </c>
      <c r="AK224" s="30">
        <f t="shared" si="329"/>
        <v>29.904097646033129</v>
      </c>
      <c r="AL224" s="40">
        <v>22101</v>
      </c>
      <c r="AM224" s="40">
        <v>39037</v>
      </c>
      <c r="AN224" s="30">
        <f t="shared" si="333"/>
        <v>55.934736579897873</v>
      </c>
      <c r="AO224" s="27">
        <f>AO227-AO226-AO225</f>
        <v>8029</v>
      </c>
      <c r="AP224" s="27">
        <f t="shared" ref="AP224:BG224" si="338">AP227-AP226-AP225</f>
        <v>2039</v>
      </c>
      <c r="AQ224" s="27">
        <f t="shared" si="338"/>
        <v>6589</v>
      </c>
      <c r="AR224" s="27">
        <f t="shared" si="338"/>
        <v>1440</v>
      </c>
      <c r="AS224" s="27">
        <f t="shared" si="338"/>
        <v>169</v>
      </c>
      <c r="AT224" s="27">
        <f t="shared" si="338"/>
        <v>257</v>
      </c>
      <c r="AU224" s="27">
        <f t="shared" si="338"/>
        <v>764</v>
      </c>
      <c r="AV224" s="27">
        <f t="shared" si="338"/>
        <v>1064</v>
      </c>
      <c r="AW224" s="27">
        <f t="shared" si="338"/>
        <v>321</v>
      </c>
      <c r="AX224" s="27">
        <f t="shared" si="338"/>
        <v>279</v>
      </c>
      <c r="AY224" s="27">
        <f t="shared" si="338"/>
        <v>887</v>
      </c>
      <c r="AZ224" s="27">
        <f t="shared" si="338"/>
        <v>403</v>
      </c>
      <c r="BA224" s="27">
        <f t="shared" si="338"/>
        <v>151</v>
      </c>
      <c r="BB224" s="27">
        <f t="shared" si="338"/>
        <v>1183</v>
      </c>
      <c r="BC224" s="27">
        <f t="shared" si="338"/>
        <v>149</v>
      </c>
      <c r="BD224" s="27">
        <f t="shared" si="338"/>
        <v>67</v>
      </c>
      <c r="BE224" s="27">
        <f t="shared" si="338"/>
        <v>1531</v>
      </c>
      <c r="BF224" s="27">
        <f t="shared" si="338"/>
        <v>148</v>
      </c>
      <c r="BG224" s="27">
        <f t="shared" si="338"/>
        <v>0</v>
      </c>
      <c r="BH224" s="30">
        <f t="shared" si="334"/>
        <v>15.705567318470544</v>
      </c>
      <c r="BI224" s="27">
        <v>5.3</v>
      </c>
      <c r="BJ224" s="27">
        <v>5.6</v>
      </c>
      <c r="BK224" s="27">
        <v>6</v>
      </c>
      <c r="BL224" s="27">
        <v>5</v>
      </c>
      <c r="BM224" s="27">
        <v>5.3</v>
      </c>
      <c r="BN224" s="27">
        <v>5.5</v>
      </c>
      <c r="BO224" s="27">
        <v>5.3</v>
      </c>
      <c r="BP224" s="27">
        <v>6</v>
      </c>
      <c r="BQ224" s="27">
        <v>6.2</v>
      </c>
      <c r="BR224" s="27">
        <v>6.5</v>
      </c>
      <c r="BS224" s="27">
        <v>7.1</v>
      </c>
      <c r="BT224" s="27">
        <v>7.2</v>
      </c>
      <c r="BU224" s="27">
        <v>8.5</v>
      </c>
      <c r="BV224" s="27">
        <v>7.6</v>
      </c>
      <c r="BW224" s="27">
        <v>4.7</v>
      </c>
      <c r="BX224" s="27">
        <v>3.6</v>
      </c>
      <c r="BY224" s="27">
        <v>2.8</v>
      </c>
      <c r="BZ224" s="27">
        <v>1.9</v>
      </c>
      <c r="CA224" s="27">
        <f t="shared" si="330"/>
        <v>16.899999999999999</v>
      </c>
      <c r="CB224" s="27">
        <f t="shared" si="331"/>
        <v>62.600000000000009</v>
      </c>
      <c r="CC224" s="27">
        <f t="shared" si="332"/>
        <v>20.599999999999998</v>
      </c>
    </row>
    <row r="225" spans="1:81" x14ac:dyDescent="0.25">
      <c r="A225" s="8" t="s">
        <v>1534</v>
      </c>
      <c r="B225" t="s">
        <v>1535</v>
      </c>
      <c r="C225" s="1" t="s">
        <v>1536</v>
      </c>
      <c r="D225" t="s">
        <v>1537</v>
      </c>
      <c r="E225" s="9" t="s">
        <v>1538</v>
      </c>
      <c r="F225" s="9" t="s">
        <v>542</v>
      </c>
      <c r="G225" s="9" t="s">
        <v>1539</v>
      </c>
      <c r="H225" s="9" t="s">
        <v>1540</v>
      </c>
      <c r="I225" s="1">
        <v>5468116</v>
      </c>
      <c r="J225" s="1" t="s">
        <v>289</v>
      </c>
      <c r="K225" s="33">
        <v>1.6673646795167474</v>
      </c>
      <c r="L225" s="1">
        <v>1999</v>
      </c>
      <c r="M225" s="42">
        <f t="shared" si="289"/>
        <v>1198.897892319136</v>
      </c>
      <c r="N225" s="1">
        <v>884</v>
      </c>
      <c r="O225" s="22">
        <v>2.16</v>
      </c>
      <c r="P225" s="1">
        <v>1908</v>
      </c>
      <c r="Q225" s="1">
        <v>82</v>
      </c>
      <c r="R225" s="1">
        <v>93</v>
      </c>
      <c r="S225" s="1">
        <v>102</v>
      </c>
      <c r="T225" s="1">
        <v>67</v>
      </c>
      <c r="U225" s="1">
        <v>128</v>
      </c>
      <c r="V225" s="1">
        <v>56</v>
      </c>
      <c r="W225" s="1">
        <v>67</v>
      </c>
      <c r="X225" s="1">
        <v>101</v>
      </c>
      <c r="Y225" s="1">
        <v>16</v>
      </c>
      <c r="Z225" s="1">
        <v>58</v>
      </c>
      <c r="AA225" s="1">
        <v>34</v>
      </c>
      <c r="AB225" s="1">
        <v>48</v>
      </c>
      <c r="AC225" s="1">
        <v>19</v>
      </c>
      <c r="AD225" s="1">
        <v>13</v>
      </c>
      <c r="AE225" s="1">
        <v>0</v>
      </c>
      <c r="AF225" s="1">
        <v>0</v>
      </c>
      <c r="AG225" s="6">
        <f t="shared" si="325"/>
        <v>31.334841628959275</v>
      </c>
      <c r="AH225" s="6">
        <f t="shared" si="326"/>
        <v>22.058823529411764</v>
      </c>
      <c r="AI225" s="6">
        <f t="shared" si="327"/>
        <v>27.149321266968325</v>
      </c>
      <c r="AJ225" s="6">
        <f t="shared" si="328"/>
        <v>6.5610859728506794</v>
      </c>
      <c r="AK225" s="6">
        <f t="shared" si="329"/>
        <v>12.895927601809957</v>
      </c>
      <c r="AL225" s="39">
        <v>15866</v>
      </c>
      <c r="AM225" s="39">
        <v>27311</v>
      </c>
      <c r="AN225" s="6">
        <f t="shared" si="333"/>
        <v>78.733031674208149</v>
      </c>
      <c r="AO225" s="1">
        <v>884</v>
      </c>
      <c r="AP225" s="1">
        <v>357</v>
      </c>
      <c r="AQ225" s="1">
        <v>603</v>
      </c>
      <c r="AR225" s="1">
        <v>281</v>
      </c>
      <c r="AS225" s="1">
        <v>54</v>
      </c>
      <c r="AT225" s="1">
        <v>61</v>
      </c>
      <c r="AU225" s="1">
        <v>151</v>
      </c>
      <c r="AV225" s="1">
        <v>119</v>
      </c>
      <c r="AW225" s="1">
        <v>35</v>
      </c>
      <c r="AX225" s="1">
        <v>79</v>
      </c>
      <c r="AY225" s="1">
        <v>169</v>
      </c>
      <c r="AZ225" s="1">
        <v>10</v>
      </c>
      <c r="BA225" s="1">
        <v>0</v>
      </c>
      <c r="BB225" s="1">
        <v>71</v>
      </c>
      <c r="BC225" s="1">
        <v>16</v>
      </c>
      <c r="BD225" s="1">
        <v>0</v>
      </c>
      <c r="BE225" s="1">
        <v>80</v>
      </c>
      <c r="BF225" s="1">
        <v>0</v>
      </c>
      <c r="BG225" s="1">
        <v>0</v>
      </c>
      <c r="BH225" s="6">
        <f t="shared" si="334"/>
        <v>26.018099547511316</v>
      </c>
      <c r="BI225" s="1">
        <v>6.7</v>
      </c>
      <c r="BJ225" s="1">
        <v>2.2999999999999998</v>
      </c>
      <c r="BK225" s="1">
        <v>7.6</v>
      </c>
      <c r="BL225" s="1">
        <v>2.4</v>
      </c>
      <c r="BM225" s="1">
        <v>7.9</v>
      </c>
      <c r="BN225" s="1">
        <v>2.7</v>
      </c>
      <c r="BO225" s="1">
        <v>4.2</v>
      </c>
      <c r="BP225" s="1">
        <v>4.0999999999999996</v>
      </c>
      <c r="BQ225" s="1">
        <v>4.4000000000000004</v>
      </c>
      <c r="BR225" s="1">
        <v>4.2</v>
      </c>
      <c r="BS225" s="1">
        <v>4.8</v>
      </c>
      <c r="BT225" s="1">
        <v>8.4</v>
      </c>
      <c r="BU225" s="1">
        <v>14.1</v>
      </c>
      <c r="BV225" s="1">
        <v>6.7</v>
      </c>
      <c r="BW225" s="1">
        <v>4.7</v>
      </c>
      <c r="BX225" s="1">
        <v>5.5</v>
      </c>
      <c r="BY225" s="1">
        <v>5.6</v>
      </c>
      <c r="BZ225" s="1">
        <v>4.2</v>
      </c>
      <c r="CA225" s="1">
        <f t="shared" si="330"/>
        <v>16.600000000000001</v>
      </c>
      <c r="CB225" s="1">
        <f t="shared" si="331"/>
        <v>57.199999999999996</v>
      </c>
      <c r="CC225" s="1">
        <f t="shared" si="332"/>
        <v>26.7</v>
      </c>
    </row>
    <row r="226" spans="1:81" s="19" customFormat="1" x14ac:dyDescent="0.25">
      <c r="A226" s="8" t="s">
        <v>1647</v>
      </c>
      <c r="B226" t="s">
        <v>1648</v>
      </c>
      <c r="C226" s="1" t="s">
        <v>1649</v>
      </c>
      <c r="D226" t="s">
        <v>1537</v>
      </c>
      <c r="E226" s="9" t="s">
        <v>1538</v>
      </c>
      <c r="F226" s="9" t="s">
        <v>542</v>
      </c>
      <c r="G226" s="9" t="s">
        <v>1650</v>
      </c>
      <c r="H226" s="9" t="s">
        <v>1651</v>
      </c>
      <c r="I226" s="1">
        <v>5477980</v>
      </c>
      <c r="J226" s="1" t="s">
        <v>311</v>
      </c>
      <c r="K226" s="33">
        <v>4.5260168728898309</v>
      </c>
      <c r="L226" s="1">
        <v>3433</v>
      </c>
      <c r="M226" s="42">
        <f t="shared" si="289"/>
        <v>758.50357972882523</v>
      </c>
      <c r="N226" s="1">
        <v>1758</v>
      </c>
      <c r="O226" s="22">
        <v>1.93</v>
      </c>
      <c r="P226" s="1">
        <v>3386</v>
      </c>
      <c r="Q226" s="1">
        <v>255</v>
      </c>
      <c r="R226" s="1">
        <v>205</v>
      </c>
      <c r="S226" s="1">
        <v>115</v>
      </c>
      <c r="T226" s="1">
        <v>99</v>
      </c>
      <c r="U226" s="1">
        <v>162</v>
      </c>
      <c r="V226" s="1">
        <v>50</v>
      </c>
      <c r="W226" s="1">
        <v>35</v>
      </c>
      <c r="X226" s="1">
        <v>16</v>
      </c>
      <c r="Y226" s="1">
        <v>60</v>
      </c>
      <c r="Z226" s="1">
        <v>64</v>
      </c>
      <c r="AA226" s="1">
        <v>206</v>
      </c>
      <c r="AB226" s="1">
        <v>155</v>
      </c>
      <c r="AC226" s="1">
        <v>115</v>
      </c>
      <c r="AD226" s="1">
        <v>67</v>
      </c>
      <c r="AE226" s="1">
        <v>103</v>
      </c>
      <c r="AF226" s="1">
        <v>51</v>
      </c>
      <c r="AG226" s="6">
        <f t="shared" si="325"/>
        <v>32.707622298065985</v>
      </c>
      <c r="AH226" s="6">
        <f t="shared" si="326"/>
        <v>14.846416382252558</v>
      </c>
      <c r="AI226" s="6">
        <f t="shared" si="327"/>
        <v>9.1581342434584752</v>
      </c>
      <c r="AJ226" s="6">
        <f t="shared" si="328"/>
        <v>3.6405005688282137</v>
      </c>
      <c r="AK226" s="6">
        <f t="shared" si="329"/>
        <v>39.647326507394766</v>
      </c>
      <c r="AL226" s="39">
        <v>29334</v>
      </c>
      <c r="AM226" s="39">
        <v>34417</v>
      </c>
      <c r="AN226" s="6">
        <f t="shared" si="333"/>
        <v>53.299203640500572</v>
      </c>
      <c r="AO226" s="1">
        <v>1758</v>
      </c>
      <c r="AP226" s="1">
        <v>76</v>
      </c>
      <c r="AQ226" s="1">
        <v>1282</v>
      </c>
      <c r="AR226" s="1">
        <v>476</v>
      </c>
      <c r="AS226" s="1">
        <v>52</v>
      </c>
      <c r="AT226" s="1">
        <v>195</v>
      </c>
      <c r="AU226" s="1">
        <v>252</v>
      </c>
      <c r="AV226" s="1">
        <v>114</v>
      </c>
      <c r="AW226" s="1">
        <v>132</v>
      </c>
      <c r="AX226" s="1">
        <v>49</v>
      </c>
      <c r="AY226" s="1">
        <v>66</v>
      </c>
      <c r="AZ226" s="1">
        <v>17</v>
      </c>
      <c r="BA226" s="1">
        <v>16</v>
      </c>
      <c r="BB226" s="1">
        <v>153</v>
      </c>
      <c r="BC226" s="1">
        <v>101</v>
      </c>
      <c r="BD226" s="1">
        <v>16</v>
      </c>
      <c r="BE226" s="1">
        <v>458</v>
      </c>
      <c r="BF226" s="1">
        <v>33</v>
      </c>
      <c r="BG226" s="1">
        <v>0</v>
      </c>
      <c r="BH226" s="6">
        <f t="shared" si="334"/>
        <v>18.941979522184297</v>
      </c>
      <c r="BI226" s="1">
        <v>1.7</v>
      </c>
      <c r="BJ226" s="1">
        <v>1.6</v>
      </c>
      <c r="BK226" s="1">
        <v>2.2999999999999998</v>
      </c>
      <c r="BL226" s="1">
        <v>6.5</v>
      </c>
      <c r="BM226" s="1">
        <v>6</v>
      </c>
      <c r="BN226" s="1">
        <v>5.9</v>
      </c>
      <c r="BO226" s="1">
        <v>5.4</v>
      </c>
      <c r="BP226" s="1">
        <v>5.6</v>
      </c>
      <c r="BQ226" s="1">
        <v>5.5</v>
      </c>
      <c r="BR226" s="1">
        <v>8.1999999999999993</v>
      </c>
      <c r="BS226" s="1">
        <v>6.3</v>
      </c>
      <c r="BT226" s="1">
        <v>9.4</v>
      </c>
      <c r="BU226" s="1">
        <v>12.4</v>
      </c>
      <c r="BV226" s="1">
        <v>9.1</v>
      </c>
      <c r="BW226" s="1">
        <v>2</v>
      </c>
      <c r="BX226" s="1">
        <v>3.8</v>
      </c>
      <c r="BY226" s="1">
        <v>4.7</v>
      </c>
      <c r="BZ226" s="1">
        <v>3.7</v>
      </c>
      <c r="CA226" s="1">
        <f t="shared" si="330"/>
        <v>5.6</v>
      </c>
      <c r="CB226" s="1">
        <f t="shared" si="331"/>
        <v>71.199999999999989</v>
      </c>
      <c r="CC226" s="1">
        <f t="shared" si="332"/>
        <v>23.299999999999997</v>
      </c>
    </row>
    <row r="227" spans="1:81" s="19" customFormat="1" x14ac:dyDescent="0.25">
      <c r="A227" s="18" t="s">
        <v>70</v>
      </c>
      <c r="B227" s="44" t="s">
        <v>2118</v>
      </c>
      <c r="I227" s="18">
        <v>54067</v>
      </c>
      <c r="J227" s="18" t="s">
        <v>69</v>
      </c>
      <c r="K227" s="35">
        <f>SUM(K224:K226)</f>
        <v>653.88756833800983</v>
      </c>
      <c r="L227" s="18">
        <v>25496</v>
      </c>
      <c r="M227" s="23">
        <f t="shared" si="289"/>
        <v>38.991412644230785</v>
      </c>
      <c r="N227" s="18">
        <v>10671</v>
      </c>
      <c r="O227" s="23">
        <v>2.38</v>
      </c>
      <c r="P227" s="18">
        <v>25348</v>
      </c>
      <c r="Q227" s="18">
        <v>1104</v>
      </c>
      <c r="R227" s="18">
        <v>626</v>
      </c>
      <c r="S227" s="18">
        <v>669</v>
      </c>
      <c r="T227" s="18">
        <v>1040</v>
      </c>
      <c r="U227" s="18">
        <v>695</v>
      </c>
      <c r="V227" s="18">
        <v>649</v>
      </c>
      <c r="W227" s="18">
        <v>734</v>
      </c>
      <c r="X227" s="18">
        <v>607</v>
      </c>
      <c r="Y227" s="18">
        <v>420</v>
      </c>
      <c r="Z227" s="18">
        <v>915</v>
      </c>
      <c r="AA227" s="18">
        <v>933</v>
      </c>
      <c r="AB227" s="18">
        <v>950</v>
      </c>
      <c r="AC227" s="18">
        <v>606</v>
      </c>
      <c r="AD227" s="18">
        <v>203</v>
      </c>
      <c r="AE227" s="18">
        <v>288</v>
      </c>
      <c r="AF227" s="18">
        <v>232</v>
      </c>
      <c r="AG227" s="20">
        <f t="shared" si="325"/>
        <v>22.481491893918097</v>
      </c>
      <c r="AH227" s="20">
        <f t="shared" si="326"/>
        <v>16.259019773217133</v>
      </c>
      <c r="AI227" s="20">
        <f t="shared" si="327"/>
        <v>22.58457501639959</v>
      </c>
      <c r="AJ227" s="20">
        <f t="shared" si="328"/>
        <v>8.5746415518695525</v>
      </c>
      <c r="AK227" s="20">
        <f t="shared" si="329"/>
        <v>30.100271764595632</v>
      </c>
      <c r="AL227" s="38">
        <v>22101</v>
      </c>
      <c r="AM227" s="38">
        <v>39037</v>
      </c>
      <c r="AN227" s="20">
        <f t="shared" si="333"/>
        <v>57.389185643332397</v>
      </c>
      <c r="AO227" s="18">
        <v>10671</v>
      </c>
      <c r="AP227" s="18">
        <v>2472</v>
      </c>
      <c r="AQ227" s="18">
        <v>8474</v>
      </c>
      <c r="AR227" s="18">
        <v>2197</v>
      </c>
      <c r="AS227" s="18">
        <v>275</v>
      </c>
      <c r="AT227" s="18">
        <v>513</v>
      </c>
      <c r="AU227" s="18">
        <v>1167</v>
      </c>
      <c r="AV227" s="18">
        <v>1297</v>
      </c>
      <c r="AW227" s="18">
        <v>488</v>
      </c>
      <c r="AX227" s="18">
        <v>407</v>
      </c>
      <c r="AY227" s="18">
        <v>1122</v>
      </c>
      <c r="AZ227" s="18">
        <v>430</v>
      </c>
      <c r="BA227" s="18">
        <v>167</v>
      </c>
      <c r="BB227" s="18">
        <v>1407</v>
      </c>
      <c r="BC227" s="18">
        <v>266</v>
      </c>
      <c r="BD227" s="18">
        <v>83</v>
      </c>
      <c r="BE227" s="18">
        <v>2069</v>
      </c>
      <c r="BF227" s="18">
        <v>181</v>
      </c>
      <c r="BG227" s="18">
        <v>0</v>
      </c>
      <c r="BH227" s="20">
        <f t="shared" si="334"/>
        <v>17.093055946021927</v>
      </c>
      <c r="BI227" s="18">
        <v>5.3</v>
      </c>
      <c r="BJ227" s="18">
        <v>5.6</v>
      </c>
      <c r="BK227" s="18">
        <v>6</v>
      </c>
      <c r="BL227" s="18">
        <v>5</v>
      </c>
      <c r="BM227" s="18">
        <v>5.3</v>
      </c>
      <c r="BN227" s="18">
        <v>5.5</v>
      </c>
      <c r="BO227" s="18">
        <v>5.3</v>
      </c>
      <c r="BP227" s="18">
        <v>6</v>
      </c>
      <c r="BQ227" s="18">
        <v>6.2</v>
      </c>
      <c r="BR227" s="18">
        <v>6.5</v>
      </c>
      <c r="BS227" s="18">
        <v>7.1</v>
      </c>
      <c r="BT227" s="18">
        <v>7.2</v>
      </c>
      <c r="BU227" s="18">
        <v>8.5</v>
      </c>
      <c r="BV227" s="18">
        <v>7.6</v>
      </c>
      <c r="BW227" s="18">
        <v>4.7</v>
      </c>
      <c r="BX227" s="18">
        <v>3.6</v>
      </c>
      <c r="BY227" s="18">
        <v>2.8</v>
      </c>
      <c r="BZ227" s="18">
        <v>1.9</v>
      </c>
      <c r="CA227" s="18">
        <f t="shared" si="330"/>
        <v>16.899999999999999</v>
      </c>
      <c r="CB227" s="18">
        <f t="shared" si="331"/>
        <v>62.600000000000009</v>
      </c>
      <c r="CC227" s="18">
        <f t="shared" si="332"/>
        <v>20.599999999999998</v>
      </c>
    </row>
    <row r="228" spans="1:81" s="26" customFormat="1" x14ac:dyDescent="0.25">
      <c r="A228" s="25" t="s">
        <v>1972</v>
      </c>
      <c r="B228" s="26" t="s">
        <v>1973</v>
      </c>
      <c r="C228" s="27" t="s">
        <v>1974</v>
      </c>
      <c r="D228" s="26" t="s">
        <v>681</v>
      </c>
      <c r="E228" s="28" t="s">
        <v>682</v>
      </c>
      <c r="F228" s="28" t="s">
        <v>542</v>
      </c>
      <c r="G228" s="28" t="s">
        <v>1975</v>
      </c>
      <c r="H228" s="28" t="s">
        <v>1976</v>
      </c>
      <c r="I228" s="27" t="s">
        <v>2111</v>
      </c>
      <c r="J228" s="27" t="s">
        <v>2111</v>
      </c>
      <c r="K228" s="34">
        <v>87.024228302446801</v>
      </c>
      <c r="L228" s="27">
        <f>L235-L234-L233-L232-L231-L230-L229</f>
        <v>9950</v>
      </c>
      <c r="M228" s="29">
        <f t="shared" si="289"/>
        <v>114.33597509672191</v>
      </c>
      <c r="N228" s="27">
        <f t="shared" ref="N228:AF228" si="339">N235-N234-N233-N232-N231-N230-N229</f>
        <v>3804</v>
      </c>
      <c r="O228" s="29">
        <f>P228/N228</f>
        <v>2.5920084121976865</v>
      </c>
      <c r="P228" s="27">
        <f t="shared" si="339"/>
        <v>9860</v>
      </c>
      <c r="Q228" s="27">
        <f t="shared" si="339"/>
        <v>185</v>
      </c>
      <c r="R228" s="27">
        <f t="shared" si="339"/>
        <v>147</v>
      </c>
      <c r="S228" s="27">
        <f t="shared" si="339"/>
        <v>165</v>
      </c>
      <c r="T228" s="27">
        <f t="shared" si="339"/>
        <v>141</v>
      </c>
      <c r="U228" s="27">
        <f t="shared" si="339"/>
        <v>209</v>
      </c>
      <c r="V228" s="27">
        <f t="shared" si="339"/>
        <v>164</v>
      </c>
      <c r="W228" s="27">
        <f t="shared" si="339"/>
        <v>224</v>
      </c>
      <c r="X228" s="27">
        <f t="shared" si="339"/>
        <v>300</v>
      </c>
      <c r="Y228" s="27">
        <f t="shared" si="339"/>
        <v>89</v>
      </c>
      <c r="Z228" s="27">
        <f t="shared" si="339"/>
        <v>213</v>
      </c>
      <c r="AA228" s="27">
        <f t="shared" si="339"/>
        <v>342</v>
      </c>
      <c r="AB228" s="27">
        <f t="shared" si="339"/>
        <v>388</v>
      </c>
      <c r="AC228" s="27">
        <f t="shared" si="339"/>
        <v>422</v>
      </c>
      <c r="AD228" s="27">
        <f t="shared" si="339"/>
        <v>301</v>
      </c>
      <c r="AE228" s="27">
        <f t="shared" si="339"/>
        <v>291</v>
      </c>
      <c r="AF228" s="27">
        <f t="shared" si="339"/>
        <v>222</v>
      </c>
      <c r="AG228" s="30">
        <f t="shared" si="325"/>
        <v>13.065194532071503</v>
      </c>
      <c r="AH228" s="30">
        <f t="shared" si="326"/>
        <v>9.2008412197686642</v>
      </c>
      <c r="AI228" s="30">
        <f t="shared" si="327"/>
        <v>20.425867507886437</v>
      </c>
      <c r="AJ228" s="30">
        <f t="shared" si="328"/>
        <v>5.5993690851735014</v>
      </c>
      <c r="AK228" s="30">
        <f t="shared" si="329"/>
        <v>51.682439537329131</v>
      </c>
      <c r="AL228" s="40">
        <v>29769</v>
      </c>
      <c r="AM228" s="40">
        <v>45777</v>
      </c>
      <c r="AN228" s="30">
        <f t="shared" ref="AN228:AN233" si="340">(Q228+R228+S228+T228+U228+V228+W228+X228)/N228*100</f>
        <v>40.352260778128283</v>
      </c>
      <c r="AO228" s="27">
        <f>AO235-AO234-AO233-AO232-AO231-AO230-AO229</f>
        <v>3804</v>
      </c>
      <c r="AP228" s="27">
        <f t="shared" ref="AP228:BG228" si="341">AP235-AP234-AP233-AP232-AP231-AP230-AP229</f>
        <v>500</v>
      </c>
      <c r="AQ228" s="27">
        <f t="shared" si="341"/>
        <v>3297</v>
      </c>
      <c r="AR228" s="27">
        <f t="shared" si="341"/>
        <v>507</v>
      </c>
      <c r="AS228" s="27">
        <f t="shared" si="341"/>
        <v>65</v>
      </c>
      <c r="AT228" s="27">
        <f t="shared" si="341"/>
        <v>92</v>
      </c>
      <c r="AU228" s="27">
        <f t="shared" si="341"/>
        <v>321</v>
      </c>
      <c r="AV228" s="27">
        <f t="shared" si="341"/>
        <v>214</v>
      </c>
      <c r="AW228" s="27">
        <f t="shared" si="341"/>
        <v>118</v>
      </c>
      <c r="AX228" s="27">
        <f t="shared" si="341"/>
        <v>172</v>
      </c>
      <c r="AY228" s="27">
        <f t="shared" si="341"/>
        <v>429</v>
      </c>
      <c r="AZ228" s="27">
        <f t="shared" si="341"/>
        <v>108</v>
      </c>
      <c r="BA228" s="27">
        <f t="shared" si="341"/>
        <v>75</v>
      </c>
      <c r="BB228" s="27">
        <f t="shared" si="341"/>
        <v>456</v>
      </c>
      <c r="BC228" s="27">
        <f t="shared" si="341"/>
        <v>58</v>
      </c>
      <c r="BD228" s="27">
        <f t="shared" si="341"/>
        <v>1</v>
      </c>
      <c r="BE228" s="27">
        <f t="shared" si="341"/>
        <v>1437</v>
      </c>
      <c r="BF228" s="27">
        <f t="shared" si="341"/>
        <v>106</v>
      </c>
      <c r="BG228" s="27">
        <f t="shared" si="341"/>
        <v>25</v>
      </c>
      <c r="BH228" s="30">
        <f t="shared" ref="BH228:BH233" si="342">(AU228+AX228+BA228+BD228+BG228)/N228*100</f>
        <v>15.615141955835963</v>
      </c>
      <c r="BI228" s="27">
        <v>5.2</v>
      </c>
      <c r="BJ228" s="27">
        <v>5.2</v>
      </c>
      <c r="BK228" s="27">
        <v>5.3</v>
      </c>
      <c r="BL228" s="27">
        <v>7</v>
      </c>
      <c r="BM228" s="27">
        <v>7</v>
      </c>
      <c r="BN228" s="27">
        <v>5.6</v>
      </c>
      <c r="BO228" s="27">
        <v>5.4</v>
      </c>
      <c r="BP228" s="27">
        <v>5.7</v>
      </c>
      <c r="BQ228" s="27">
        <v>5.4</v>
      </c>
      <c r="BR228" s="27">
        <v>5.8</v>
      </c>
      <c r="BS228" s="27">
        <v>6.6</v>
      </c>
      <c r="BT228" s="27">
        <v>7.7</v>
      </c>
      <c r="BU228" s="27">
        <v>7.9</v>
      </c>
      <c r="BV228" s="27">
        <v>6.5</v>
      </c>
      <c r="BW228" s="27">
        <v>4.3</v>
      </c>
      <c r="BX228" s="27">
        <v>3.6</v>
      </c>
      <c r="BY228" s="27">
        <v>2.8</v>
      </c>
      <c r="BZ228" s="27">
        <v>3.1</v>
      </c>
      <c r="CA228" s="27">
        <f t="shared" si="330"/>
        <v>15.7</v>
      </c>
      <c r="CB228" s="27">
        <f t="shared" si="331"/>
        <v>64.100000000000009</v>
      </c>
      <c r="CC228" s="27">
        <f t="shared" si="332"/>
        <v>20.3</v>
      </c>
    </row>
    <row r="229" spans="1:81" x14ac:dyDescent="0.25">
      <c r="A229" s="8" t="s">
        <v>678</v>
      </c>
      <c r="B229" t="s">
        <v>679</v>
      </c>
      <c r="C229" s="1" t="s">
        <v>680</v>
      </c>
      <c r="D229" t="s">
        <v>681</v>
      </c>
      <c r="E229" s="9" t="s">
        <v>682</v>
      </c>
      <c r="F229" s="9" t="s">
        <v>542</v>
      </c>
      <c r="G229" s="9" t="s">
        <v>683</v>
      </c>
      <c r="H229" s="9" t="s">
        <v>684</v>
      </c>
      <c r="I229" s="1">
        <v>5406940</v>
      </c>
      <c r="J229" s="1" t="s">
        <v>133</v>
      </c>
      <c r="K229" s="33">
        <v>3.5426706411873798</v>
      </c>
      <c r="L229" s="1">
        <v>2459</v>
      </c>
      <c r="M229" s="42">
        <f t="shared" si="289"/>
        <v>694.10911966002823</v>
      </c>
      <c r="N229" s="1">
        <v>1034</v>
      </c>
      <c r="O229" s="22">
        <v>2.38</v>
      </c>
      <c r="P229" s="1">
        <v>2459</v>
      </c>
      <c r="Q229" s="1">
        <v>54</v>
      </c>
      <c r="R229" s="1">
        <v>28</v>
      </c>
      <c r="S229" s="1">
        <v>47</v>
      </c>
      <c r="T229" s="1">
        <v>38</v>
      </c>
      <c r="U229" s="1">
        <v>36</v>
      </c>
      <c r="V229" s="1">
        <v>39</v>
      </c>
      <c r="W229" s="1">
        <v>38</v>
      </c>
      <c r="X229" s="1">
        <v>68</v>
      </c>
      <c r="Y229" s="1">
        <v>26</v>
      </c>
      <c r="Z229" s="1">
        <v>36</v>
      </c>
      <c r="AA229" s="1">
        <v>160</v>
      </c>
      <c r="AB229" s="1">
        <v>157</v>
      </c>
      <c r="AC229" s="1">
        <v>149</v>
      </c>
      <c r="AD229" s="1">
        <v>80</v>
      </c>
      <c r="AE229" s="1">
        <v>63</v>
      </c>
      <c r="AF229" s="1">
        <v>15</v>
      </c>
      <c r="AG229" s="6">
        <f t="shared" si="325"/>
        <v>12.475822050290136</v>
      </c>
      <c r="AH229" s="6">
        <f t="shared" si="326"/>
        <v>7.1566731141199229</v>
      </c>
      <c r="AI229" s="6">
        <f t="shared" si="327"/>
        <v>16.537717601547389</v>
      </c>
      <c r="AJ229" s="6">
        <f t="shared" si="328"/>
        <v>3.4816247582205029</v>
      </c>
      <c r="AK229" s="6">
        <f t="shared" si="329"/>
        <v>60.348162475822051</v>
      </c>
      <c r="AL229" s="39">
        <v>33044</v>
      </c>
      <c r="AM229" s="39">
        <v>70288</v>
      </c>
      <c r="AN229" s="6">
        <f t="shared" si="340"/>
        <v>33.65570599613153</v>
      </c>
      <c r="AO229" s="1">
        <v>1034</v>
      </c>
      <c r="AP229" s="1">
        <v>62</v>
      </c>
      <c r="AQ229" s="1">
        <v>853</v>
      </c>
      <c r="AR229" s="1">
        <v>181</v>
      </c>
      <c r="AS229" s="1">
        <v>34</v>
      </c>
      <c r="AT229" s="1">
        <v>14</v>
      </c>
      <c r="AU229" s="1">
        <v>57</v>
      </c>
      <c r="AV229" s="1">
        <v>24</v>
      </c>
      <c r="AW229" s="1">
        <v>32</v>
      </c>
      <c r="AX229" s="1">
        <v>57</v>
      </c>
      <c r="AY229" s="1">
        <v>78</v>
      </c>
      <c r="AZ229" s="1">
        <v>31</v>
      </c>
      <c r="BA229" s="1">
        <v>23</v>
      </c>
      <c r="BB229" s="1">
        <v>171</v>
      </c>
      <c r="BC229" s="1">
        <v>21</v>
      </c>
      <c r="BD229" s="1">
        <v>4</v>
      </c>
      <c r="BE229" s="1">
        <v>425</v>
      </c>
      <c r="BF229" s="1">
        <v>19</v>
      </c>
      <c r="BG229" s="1">
        <v>0</v>
      </c>
      <c r="BH229" s="6">
        <f t="shared" si="342"/>
        <v>13.636363636363635</v>
      </c>
      <c r="BI229" s="1">
        <v>5.4</v>
      </c>
      <c r="BJ229" s="1">
        <v>4.5</v>
      </c>
      <c r="BK229" s="1">
        <v>4.9000000000000004</v>
      </c>
      <c r="BL229" s="1">
        <v>5.3</v>
      </c>
      <c r="BM229" s="1">
        <v>3.2</v>
      </c>
      <c r="BN229" s="1">
        <v>5</v>
      </c>
      <c r="BO229" s="1">
        <v>8.5</v>
      </c>
      <c r="BP229" s="1">
        <v>6.2</v>
      </c>
      <c r="BQ229" s="1">
        <v>6.7</v>
      </c>
      <c r="BR229" s="1">
        <v>8</v>
      </c>
      <c r="BS229" s="1">
        <v>5.2</v>
      </c>
      <c r="BT229" s="1">
        <v>11.7</v>
      </c>
      <c r="BU229" s="1">
        <v>5.6</v>
      </c>
      <c r="BV229" s="1">
        <v>6.1</v>
      </c>
      <c r="BW229" s="1">
        <v>4.5</v>
      </c>
      <c r="BX229" s="1">
        <v>2.4</v>
      </c>
      <c r="BY229" s="1">
        <v>2.7</v>
      </c>
      <c r="BZ229" s="1">
        <v>4.0999999999999996</v>
      </c>
      <c r="CA229" s="1">
        <f t="shared" si="330"/>
        <v>14.8</v>
      </c>
      <c r="CB229" s="1">
        <f t="shared" si="331"/>
        <v>65.399999999999991</v>
      </c>
      <c r="CC229" s="1">
        <f t="shared" si="332"/>
        <v>19.799999999999997</v>
      </c>
    </row>
    <row r="230" spans="1:81" x14ac:dyDescent="0.25">
      <c r="A230" s="8" t="s">
        <v>837</v>
      </c>
      <c r="B230" t="s">
        <v>838</v>
      </c>
      <c r="C230" s="1" t="s">
        <v>839</v>
      </c>
      <c r="D230" t="s">
        <v>681</v>
      </c>
      <c r="E230" s="9" t="s">
        <v>682</v>
      </c>
      <c r="F230" s="9" t="s">
        <v>542</v>
      </c>
      <c r="G230" s="9" t="s">
        <v>840</v>
      </c>
      <c r="H230" s="9" t="s">
        <v>841</v>
      </c>
      <c r="I230" s="1">
        <v>5415916</v>
      </c>
      <c r="J230" s="1" t="s">
        <v>160</v>
      </c>
      <c r="K230" s="33">
        <v>0.40444391125880724</v>
      </c>
      <c r="L230" s="1">
        <v>560</v>
      </c>
      <c r="M230" s="42">
        <f t="shared" si="289"/>
        <v>1384.6172099785947</v>
      </c>
      <c r="N230" s="1">
        <v>196</v>
      </c>
      <c r="O230" s="22">
        <v>2.86</v>
      </c>
      <c r="P230" s="1">
        <v>560</v>
      </c>
      <c r="Q230" s="1">
        <v>4</v>
      </c>
      <c r="R230" s="1">
        <v>2</v>
      </c>
      <c r="S230" s="1">
        <v>2</v>
      </c>
      <c r="T230" s="1">
        <v>13</v>
      </c>
      <c r="U230" s="1">
        <v>10</v>
      </c>
      <c r="V230" s="1">
        <v>5</v>
      </c>
      <c r="W230" s="1">
        <v>6</v>
      </c>
      <c r="X230" s="1">
        <v>14</v>
      </c>
      <c r="Y230" s="1">
        <v>0</v>
      </c>
      <c r="Z230" s="1">
        <v>18</v>
      </c>
      <c r="AA230" s="1">
        <v>29</v>
      </c>
      <c r="AB230" s="1">
        <v>40</v>
      </c>
      <c r="AC230" s="1">
        <v>23</v>
      </c>
      <c r="AD230" s="1">
        <v>11</v>
      </c>
      <c r="AE230" s="1">
        <v>13</v>
      </c>
      <c r="AF230" s="1">
        <v>6</v>
      </c>
      <c r="AG230" s="6">
        <f t="shared" si="325"/>
        <v>4.0816326530612246</v>
      </c>
      <c r="AH230" s="6">
        <f t="shared" si="326"/>
        <v>11.73469387755102</v>
      </c>
      <c r="AI230" s="6">
        <f t="shared" si="327"/>
        <v>12.755102040816327</v>
      </c>
      <c r="AJ230" s="6">
        <f t="shared" si="328"/>
        <v>9.183673469387756</v>
      </c>
      <c r="AK230" s="6">
        <f t="shared" si="329"/>
        <v>62.244897959183675</v>
      </c>
      <c r="AL230" s="39">
        <v>34550</v>
      </c>
      <c r="AM230" s="39">
        <v>71364</v>
      </c>
      <c r="AN230" s="6">
        <f t="shared" si="340"/>
        <v>28.571428571428569</v>
      </c>
      <c r="AO230" s="1">
        <v>196</v>
      </c>
      <c r="AP230" s="1">
        <v>0</v>
      </c>
      <c r="AQ230" s="1">
        <v>171</v>
      </c>
      <c r="AR230" s="1">
        <v>25</v>
      </c>
      <c r="AS230" s="1">
        <v>4</v>
      </c>
      <c r="AT230" s="1">
        <v>0</v>
      </c>
      <c r="AU230" s="1">
        <v>3</v>
      </c>
      <c r="AV230" s="1">
        <v>16</v>
      </c>
      <c r="AW230" s="1">
        <v>8</v>
      </c>
      <c r="AX230" s="1">
        <v>4</v>
      </c>
      <c r="AY230" s="1">
        <v>20</v>
      </c>
      <c r="AZ230" s="1">
        <v>0</v>
      </c>
      <c r="BA230" s="1">
        <v>0</v>
      </c>
      <c r="BB230" s="1">
        <v>30</v>
      </c>
      <c r="BC230" s="1">
        <v>10</v>
      </c>
      <c r="BD230" s="1">
        <v>5</v>
      </c>
      <c r="BE230" s="1">
        <v>87</v>
      </c>
      <c r="BF230" s="1">
        <v>4</v>
      </c>
      <c r="BG230" s="1">
        <v>0</v>
      </c>
      <c r="BH230" s="6">
        <f t="shared" si="342"/>
        <v>6.1224489795918364</v>
      </c>
      <c r="BI230" s="1">
        <v>5.4</v>
      </c>
      <c r="BJ230" s="1">
        <v>7.9</v>
      </c>
      <c r="BK230" s="1">
        <v>7.3</v>
      </c>
      <c r="BL230" s="1">
        <v>7.5</v>
      </c>
      <c r="BM230" s="1">
        <v>3.9</v>
      </c>
      <c r="BN230" s="1">
        <v>7</v>
      </c>
      <c r="BO230" s="1">
        <v>5.4</v>
      </c>
      <c r="BP230" s="1">
        <v>9.1</v>
      </c>
      <c r="BQ230" s="1">
        <v>9.3000000000000007</v>
      </c>
      <c r="BR230" s="1">
        <v>3.2</v>
      </c>
      <c r="BS230" s="1">
        <v>5.5</v>
      </c>
      <c r="BT230" s="1">
        <v>4.3</v>
      </c>
      <c r="BU230" s="1">
        <v>5</v>
      </c>
      <c r="BV230" s="1">
        <v>8.9</v>
      </c>
      <c r="BW230" s="1">
        <v>3</v>
      </c>
      <c r="BX230" s="1">
        <v>1.8</v>
      </c>
      <c r="BY230" s="1">
        <v>3.8</v>
      </c>
      <c r="BZ230" s="1">
        <v>1.8</v>
      </c>
      <c r="CA230" s="1">
        <f t="shared" si="330"/>
        <v>20.6</v>
      </c>
      <c r="CB230" s="1">
        <f t="shared" si="331"/>
        <v>60.2</v>
      </c>
      <c r="CC230" s="1">
        <f t="shared" si="332"/>
        <v>19.3</v>
      </c>
    </row>
    <row r="231" spans="1:81" x14ac:dyDescent="0.25">
      <c r="A231" s="8" t="s">
        <v>1677</v>
      </c>
      <c r="B231" t="s">
        <v>1678</v>
      </c>
      <c r="C231" s="1" t="s">
        <v>1679</v>
      </c>
      <c r="D231" t="s">
        <v>681</v>
      </c>
      <c r="E231" s="9" t="s">
        <v>682</v>
      </c>
      <c r="F231" s="9" t="s">
        <v>542</v>
      </c>
      <c r="G231" s="9" t="s">
        <v>1680</v>
      </c>
      <c r="H231" s="9" t="s">
        <v>1681</v>
      </c>
      <c r="I231" s="1">
        <v>5480932</v>
      </c>
      <c r="J231" s="1" t="s">
        <v>317</v>
      </c>
      <c r="K231" s="33">
        <v>0.67414469078027839</v>
      </c>
      <c r="L231" s="1">
        <v>739</v>
      </c>
      <c r="M231" s="42">
        <f t="shared" si="289"/>
        <v>1096.2038418557534</v>
      </c>
      <c r="N231" s="1">
        <v>327</v>
      </c>
      <c r="O231" s="22">
        <v>2.2599999999999998</v>
      </c>
      <c r="P231" s="1">
        <v>739</v>
      </c>
      <c r="Q231" s="1">
        <v>15</v>
      </c>
      <c r="R231" s="1">
        <v>22</v>
      </c>
      <c r="S231" s="1">
        <v>53</v>
      </c>
      <c r="T231" s="1">
        <v>7</v>
      </c>
      <c r="U231" s="1">
        <v>33</v>
      </c>
      <c r="V231" s="1">
        <v>16</v>
      </c>
      <c r="W231" s="1">
        <v>8</v>
      </c>
      <c r="X231" s="1">
        <v>10</v>
      </c>
      <c r="Y231" s="1">
        <v>30</v>
      </c>
      <c r="Z231" s="1">
        <v>11</v>
      </c>
      <c r="AA231" s="1">
        <v>29</v>
      </c>
      <c r="AB231" s="1">
        <v>31</v>
      </c>
      <c r="AC231" s="1">
        <v>44</v>
      </c>
      <c r="AD231" s="1">
        <v>0</v>
      </c>
      <c r="AE231" s="1">
        <v>9</v>
      </c>
      <c r="AF231" s="1">
        <v>9</v>
      </c>
      <c r="AG231" s="6">
        <f t="shared" si="325"/>
        <v>27.522935779816514</v>
      </c>
      <c r="AH231" s="6">
        <f t="shared" si="326"/>
        <v>12.232415902140673</v>
      </c>
      <c r="AI231" s="6">
        <f t="shared" si="327"/>
        <v>19.571865443425075</v>
      </c>
      <c r="AJ231" s="6">
        <f t="shared" si="328"/>
        <v>3.3639143730886847</v>
      </c>
      <c r="AK231" s="6">
        <f t="shared" si="329"/>
        <v>37.308868501529055</v>
      </c>
      <c r="AL231" s="39">
        <v>25612</v>
      </c>
      <c r="AM231" s="39">
        <v>44750</v>
      </c>
      <c r="AN231" s="6">
        <f t="shared" si="340"/>
        <v>50.15290519877675</v>
      </c>
      <c r="AO231" s="1">
        <v>327</v>
      </c>
      <c r="AP231" s="1">
        <v>89</v>
      </c>
      <c r="AQ231" s="1">
        <v>202</v>
      </c>
      <c r="AR231" s="1">
        <v>125</v>
      </c>
      <c r="AS231" s="1">
        <v>17</v>
      </c>
      <c r="AT231" s="1">
        <v>18</v>
      </c>
      <c r="AU231" s="1">
        <v>46</v>
      </c>
      <c r="AV231" s="1">
        <v>29</v>
      </c>
      <c r="AW231" s="1">
        <v>13</v>
      </c>
      <c r="AX231" s="1">
        <v>14</v>
      </c>
      <c r="AY231" s="1">
        <v>38</v>
      </c>
      <c r="AZ231" s="1">
        <v>10</v>
      </c>
      <c r="BA231" s="1">
        <v>0</v>
      </c>
      <c r="BB231" s="1">
        <v>26</v>
      </c>
      <c r="BC231" s="1">
        <v>14</v>
      </c>
      <c r="BD231" s="1">
        <v>0</v>
      </c>
      <c r="BE231" s="1">
        <v>93</v>
      </c>
      <c r="BF231" s="1">
        <v>0</v>
      </c>
      <c r="BG231" s="1">
        <v>0</v>
      </c>
      <c r="BH231" s="6">
        <f t="shared" si="342"/>
        <v>18.348623853211009</v>
      </c>
      <c r="BI231" s="1">
        <v>6.4</v>
      </c>
      <c r="BJ231" s="1">
        <v>5.8</v>
      </c>
      <c r="BK231" s="1">
        <v>7.6</v>
      </c>
      <c r="BL231" s="1">
        <v>1.1000000000000001</v>
      </c>
      <c r="BM231" s="1">
        <v>5.0999999999999996</v>
      </c>
      <c r="BN231" s="1">
        <v>2.2000000000000002</v>
      </c>
      <c r="BO231" s="1">
        <v>6.8</v>
      </c>
      <c r="BP231" s="1">
        <v>1.8</v>
      </c>
      <c r="BQ231" s="1">
        <v>6.8</v>
      </c>
      <c r="BR231" s="1">
        <v>4.5</v>
      </c>
      <c r="BS231" s="1">
        <v>5.3</v>
      </c>
      <c r="BT231" s="1">
        <v>14.7</v>
      </c>
      <c r="BU231" s="1">
        <v>8.5</v>
      </c>
      <c r="BV231" s="1">
        <v>12.9</v>
      </c>
      <c r="BW231" s="1">
        <v>4.0999999999999996</v>
      </c>
      <c r="BX231" s="1">
        <v>3</v>
      </c>
      <c r="BY231" s="1">
        <v>0.7</v>
      </c>
      <c r="BZ231" s="1">
        <v>3</v>
      </c>
      <c r="CA231" s="1">
        <f t="shared" si="330"/>
        <v>19.799999999999997</v>
      </c>
      <c r="CB231" s="1">
        <f t="shared" si="331"/>
        <v>56.8</v>
      </c>
      <c r="CC231" s="1">
        <f t="shared" si="332"/>
        <v>23.7</v>
      </c>
    </row>
    <row r="232" spans="1:81" x14ac:dyDescent="0.25">
      <c r="A232" s="8" t="s">
        <v>1692</v>
      </c>
      <c r="B232" t="s">
        <v>1693</v>
      </c>
      <c r="C232" s="1" t="s">
        <v>1694</v>
      </c>
      <c r="D232" t="s">
        <v>681</v>
      </c>
      <c r="E232" s="9" t="s">
        <v>682</v>
      </c>
      <c r="F232" s="9" t="s">
        <v>542</v>
      </c>
      <c r="G232" s="9" t="s">
        <v>1695</v>
      </c>
      <c r="H232" s="9" t="s">
        <v>1696</v>
      </c>
      <c r="I232" s="1">
        <v>5482732</v>
      </c>
      <c r="J232" s="1" t="s">
        <v>320</v>
      </c>
      <c r="K232" s="33">
        <v>0.54631206420936484</v>
      </c>
      <c r="L232" s="1">
        <v>322</v>
      </c>
      <c r="M232" s="42">
        <f t="shared" si="289"/>
        <v>589.40671659156135</v>
      </c>
      <c r="N232" s="1">
        <v>136</v>
      </c>
      <c r="O232" s="22">
        <v>2.37</v>
      </c>
      <c r="P232" s="1">
        <v>322</v>
      </c>
      <c r="Q232" s="1">
        <v>9</v>
      </c>
      <c r="R232" s="1">
        <v>12</v>
      </c>
      <c r="S232" s="1">
        <v>11</v>
      </c>
      <c r="T232" s="1">
        <v>6</v>
      </c>
      <c r="U232" s="1">
        <v>18</v>
      </c>
      <c r="V232" s="1">
        <v>9</v>
      </c>
      <c r="W232" s="1">
        <v>15</v>
      </c>
      <c r="X232" s="1">
        <v>16</v>
      </c>
      <c r="Y232" s="1">
        <v>1</v>
      </c>
      <c r="Z232" s="1">
        <v>4</v>
      </c>
      <c r="AA232" s="1">
        <v>9</v>
      </c>
      <c r="AB232" s="1">
        <v>6</v>
      </c>
      <c r="AC232" s="1">
        <v>13</v>
      </c>
      <c r="AD232" s="1">
        <v>6</v>
      </c>
      <c r="AE232" s="1">
        <v>1</v>
      </c>
      <c r="AF232" s="1">
        <v>0</v>
      </c>
      <c r="AG232" s="6">
        <f t="shared" si="325"/>
        <v>23.52941176470588</v>
      </c>
      <c r="AH232" s="6">
        <f t="shared" si="326"/>
        <v>17.647058823529413</v>
      </c>
      <c r="AI232" s="6">
        <f t="shared" si="327"/>
        <v>30.147058823529409</v>
      </c>
      <c r="AJ232" s="6">
        <f t="shared" si="328"/>
        <v>2.9411764705882351</v>
      </c>
      <c r="AK232" s="6">
        <f t="shared" si="329"/>
        <v>25.735294117647058</v>
      </c>
      <c r="AL232" s="39">
        <v>20546</v>
      </c>
      <c r="AM232" s="39">
        <v>35682</v>
      </c>
      <c r="AN232" s="6">
        <f t="shared" si="340"/>
        <v>70.588235294117652</v>
      </c>
      <c r="AO232" s="1">
        <v>136</v>
      </c>
      <c r="AP232" s="1">
        <v>25</v>
      </c>
      <c r="AQ232" s="1">
        <v>91</v>
      </c>
      <c r="AR232" s="1">
        <v>45</v>
      </c>
      <c r="AS232" s="1">
        <v>0</v>
      </c>
      <c r="AT232" s="1">
        <v>6</v>
      </c>
      <c r="AU232" s="1">
        <v>26</v>
      </c>
      <c r="AV232" s="1">
        <v>3</v>
      </c>
      <c r="AW232" s="1">
        <v>7</v>
      </c>
      <c r="AX232" s="1">
        <v>23</v>
      </c>
      <c r="AY232" s="1">
        <v>13</v>
      </c>
      <c r="AZ232" s="1">
        <v>7</v>
      </c>
      <c r="BA232" s="1">
        <v>8</v>
      </c>
      <c r="BB232" s="1">
        <v>10</v>
      </c>
      <c r="BC232" s="1">
        <v>1</v>
      </c>
      <c r="BD232" s="1">
        <v>0</v>
      </c>
      <c r="BE232" s="1">
        <v>23</v>
      </c>
      <c r="BF232" s="1">
        <v>1</v>
      </c>
      <c r="BG232" s="1">
        <v>0</v>
      </c>
      <c r="BH232" s="6">
        <f t="shared" si="342"/>
        <v>41.911764705882355</v>
      </c>
      <c r="BI232" s="1">
        <v>5.9</v>
      </c>
      <c r="BJ232" s="1">
        <v>7.8</v>
      </c>
      <c r="BK232" s="1">
        <v>8.6999999999999993</v>
      </c>
      <c r="BL232" s="1">
        <v>5.3</v>
      </c>
      <c r="BM232" s="1">
        <v>2.8</v>
      </c>
      <c r="BN232" s="1">
        <v>8.1</v>
      </c>
      <c r="BO232" s="1">
        <v>7.1</v>
      </c>
      <c r="BP232" s="1">
        <v>7.5</v>
      </c>
      <c r="BQ232" s="1">
        <v>6.8</v>
      </c>
      <c r="BR232" s="1">
        <v>7.5</v>
      </c>
      <c r="BS232" s="1">
        <v>4.7</v>
      </c>
      <c r="BT232" s="1">
        <v>8.4</v>
      </c>
      <c r="BU232" s="1">
        <v>6.5</v>
      </c>
      <c r="BV232" s="1">
        <v>5.9</v>
      </c>
      <c r="BW232" s="1">
        <v>1.9</v>
      </c>
      <c r="BX232" s="1">
        <v>2.5</v>
      </c>
      <c r="BY232" s="1">
        <v>1.6</v>
      </c>
      <c r="BZ232" s="1">
        <v>1.2</v>
      </c>
      <c r="CA232" s="1">
        <f t="shared" si="330"/>
        <v>22.4</v>
      </c>
      <c r="CB232" s="1">
        <f t="shared" si="331"/>
        <v>64.699999999999989</v>
      </c>
      <c r="CC232" s="1">
        <f t="shared" si="332"/>
        <v>13.1</v>
      </c>
    </row>
    <row r="233" spans="1:81" s="11" customFormat="1" x14ac:dyDescent="0.25">
      <c r="A233" s="8" t="s">
        <v>1739</v>
      </c>
      <c r="B233" t="s">
        <v>1740</v>
      </c>
      <c r="C233" s="1" t="s">
        <v>1741</v>
      </c>
      <c r="D233" t="s">
        <v>681</v>
      </c>
      <c r="E233" s="9" t="s">
        <v>682</v>
      </c>
      <c r="F233" s="9" t="s">
        <v>542</v>
      </c>
      <c r="G233" s="9" t="s">
        <v>1742</v>
      </c>
      <c r="H233" s="9" t="s">
        <v>1743</v>
      </c>
      <c r="I233" s="1">
        <v>5485876</v>
      </c>
      <c r="J233" s="1" t="s">
        <v>329</v>
      </c>
      <c r="K233" s="33">
        <v>1.0927358616490319</v>
      </c>
      <c r="L233" s="1">
        <v>1714</v>
      </c>
      <c r="M233" s="42">
        <f t="shared" si="289"/>
        <v>1568.5400837979521</v>
      </c>
      <c r="N233" s="1">
        <v>276</v>
      </c>
      <c r="O233" s="22">
        <v>2.29</v>
      </c>
      <c r="P233" s="1">
        <v>632</v>
      </c>
      <c r="Q233" s="1">
        <v>60</v>
      </c>
      <c r="R233" s="1">
        <v>26</v>
      </c>
      <c r="S233" s="1">
        <v>14</v>
      </c>
      <c r="T233" s="1">
        <v>4</v>
      </c>
      <c r="U233" s="1">
        <v>5</v>
      </c>
      <c r="V233" s="1">
        <v>3</v>
      </c>
      <c r="W233" s="1">
        <v>13</v>
      </c>
      <c r="X233" s="1">
        <v>4</v>
      </c>
      <c r="Y233" s="1">
        <v>9</v>
      </c>
      <c r="Z233" s="1">
        <v>45</v>
      </c>
      <c r="AA233" s="1">
        <v>25</v>
      </c>
      <c r="AB233" s="1">
        <v>47</v>
      </c>
      <c r="AC233" s="1">
        <v>17</v>
      </c>
      <c r="AD233" s="1">
        <v>4</v>
      </c>
      <c r="AE233" s="1">
        <v>0</v>
      </c>
      <c r="AF233" s="1">
        <v>0</v>
      </c>
      <c r="AG233" s="6">
        <f t="shared" si="325"/>
        <v>36.231884057971016</v>
      </c>
      <c r="AH233" s="6">
        <f t="shared" si="326"/>
        <v>3.2608695652173911</v>
      </c>
      <c r="AI233" s="6">
        <f t="shared" si="327"/>
        <v>10.507246376811594</v>
      </c>
      <c r="AJ233" s="6">
        <f t="shared" si="328"/>
        <v>16.304347826086957</v>
      </c>
      <c r="AK233" s="6">
        <f t="shared" si="329"/>
        <v>33.695652173913047</v>
      </c>
      <c r="AL233" s="39">
        <v>10527</v>
      </c>
      <c r="AM233" s="39">
        <v>50000</v>
      </c>
      <c r="AN233" s="6">
        <f t="shared" si="340"/>
        <v>46.739130434782609</v>
      </c>
      <c r="AO233" s="1">
        <v>276</v>
      </c>
      <c r="AP233" s="1">
        <v>66</v>
      </c>
      <c r="AQ233" s="1">
        <v>139</v>
      </c>
      <c r="AR233" s="1">
        <v>137</v>
      </c>
      <c r="AS233" s="1">
        <v>5</v>
      </c>
      <c r="AT233" s="1">
        <v>0</v>
      </c>
      <c r="AU233" s="1">
        <v>82</v>
      </c>
      <c r="AV233" s="1">
        <v>7</v>
      </c>
      <c r="AW233" s="1">
        <v>0</v>
      </c>
      <c r="AX233" s="1">
        <v>2</v>
      </c>
      <c r="AY233" s="1">
        <v>12</v>
      </c>
      <c r="AZ233" s="1">
        <v>14</v>
      </c>
      <c r="BA233" s="1">
        <v>0</v>
      </c>
      <c r="BB233" s="1">
        <v>59</v>
      </c>
      <c r="BC233" s="1">
        <v>6</v>
      </c>
      <c r="BD233" s="1">
        <v>0</v>
      </c>
      <c r="BE233" s="1">
        <v>68</v>
      </c>
      <c r="BF233" s="1">
        <v>0</v>
      </c>
      <c r="BG233" s="1">
        <v>0</v>
      </c>
      <c r="BH233" s="6">
        <f t="shared" si="342"/>
        <v>30.434782608695656</v>
      </c>
      <c r="BI233" s="1">
        <v>0</v>
      </c>
      <c r="BJ233" s="1">
        <v>1.4</v>
      </c>
      <c r="BK233" s="1">
        <v>2.5</v>
      </c>
      <c r="BL233" s="1">
        <v>32.1</v>
      </c>
      <c r="BM233" s="1">
        <v>41.9</v>
      </c>
      <c r="BN233" s="1">
        <v>2.6</v>
      </c>
      <c r="BO233" s="1">
        <v>1</v>
      </c>
      <c r="BP233" s="1">
        <v>1.9</v>
      </c>
      <c r="BQ233" s="1">
        <v>2.5</v>
      </c>
      <c r="BR233" s="1">
        <v>4.0999999999999996</v>
      </c>
      <c r="BS233" s="1">
        <v>0.9</v>
      </c>
      <c r="BT233" s="1">
        <v>2</v>
      </c>
      <c r="BU233" s="1">
        <v>1.7</v>
      </c>
      <c r="BV233" s="1">
        <v>2.1</v>
      </c>
      <c r="BW233" s="1">
        <v>0.8</v>
      </c>
      <c r="BX233" s="1">
        <v>0.6</v>
      </c>
      <c r="BY233" s="1">
        <v>1.7</v>
      </c>
      <c r="BZ233" s="1">
        <v>0.2</v>
      </c>
      <c r="CA233" s="1">
        <f t="shared" si="330"/>
        <v>3.9</v>
      </c>
      <c r="CB233" s="1">
        <f t="shared" si="331"/>
        <v>90.7</v>
      </c>
      <c r="CC233" s="1">
        <f t="shared" si="332"/>
        <v>5.4</v>
      </c>
    </row>
    <row r="234" spans="1:81" s="11" customFormat="1" x14ac:dyDescent="0.25">
      <c r="A234" s="10" t="s">
        <v>1771</v>
      </c>
      <c r="B234" s="11" t="s">
        <v>1772</v>
      </c>
      <c r="C234" s="12" t="s">
        <v>1773</v>
      </c>
      <c r="D234" s="11" t="s">
        <v>681</v>
      </c>
      <c r="E234" s="13" t="s">
        <v>670</v>
      </c>
      <c r="F234" s="13" t="s">
        <v>542</v>
      </c>
      <c r="G234" s="13" t="s">
        <v>1774</v>
      </c>
      <c r="H234" s="13" t="s">
        <v>1775</v>
      </c>
      <c r="I234" s="12">
        <v>5486452</v>
      </c>
      <c r="J234" s="12" t="s">
        <v>335</v>
      </c>
      <c r="K234" s="36">
        <v>15.575156801829985</v>
      </c>
      <c r="L234" s="12">
        <v>27162</v>
      </c>
      <c r="M234" s="24">
        <f t="shared" si="289"/>
        <v>1743.9310785499529</v>
      </c>
      <c r="N234" s="12">
        <v>12073</v>
      </c>
      <c r="O234" s="24">
        <v>2.14</v>
      </c>
      <c r="P234" s="12">
        <v>25872</v>
      </c>
      <c r="Q234" s="12">
        <v>1361</v>
      </c>
      <c r="R234" s="12">
        <v>944</v>
      </c>
      <c r="S234" s="12">
        <v>773</v>
      </c>
      <c r="T234" s="12">
        <v>721</v>
      </c>
      <c r="U234" s="12">
        <v>691</v>
      </c>
      <c r="V234" s="12">
        <v>750</v>
      </c>
      <c r="W234" s="12">
        <v>599</v>
      </c>
      <c r="X234" s="12">
        <v>645</v>
      </c>
      <c r="Y234" s="12">
        <v>560</v>
      </c>
      <c r="Z234" s="12">
        <v>719</v>
      </c>
      <c r="AA234" s="12">
        <v>1147</v>
      </c>
      <c r="AB234" s="12">
        <v>1186</v>
      </c>
      <c r="AC234" s="12">
        <v>728</v>
      </c>
      <c r="AD234" s="12">
        <v>473</v>
      </c>
      <c r="AE234" s="12">
        <v>413</v>
      </c>
      <c r="AF234" s="12">
        <v>364</v>
      </c>
      <c r="AG234" s="14">
        <v>25.494905988569531</v>
      </c>
      <c r="AH234" s="14">
        <v>11.695518926530275</v>
      </c>
      <c r="AI234" s="14">
        <v>21.154642590905326</v>
      </c>
      <c r="AJ234" s="14">
        <v>5.955437753665203</v>
      </c>
      <c r="AK234" s="14">
        <v>35.70777768574505</v>
      </c>
      <c r="AL234" s="41">
        <v>28745</v>
      </c>
      <c r="AM234" s="41">
        <v>41171</v>
      </c>
      <c r="AN234" s="14">
        <v>53.706618073386892</v>
      </c>
      <c r="AO234" s="12">
        <v>12073</v>
      </c>
      <c r="AP234" s="12">
        <v>2387</v>
      </c>
      <c r="AQ234" s="12">
        <v>7629</v>
      </c>
      <c r="AR234" s="12">
        <v>4444</v>
      </c>
      <c r="AS234" s="12">
        <v>356</v>
      </c>
      <c r="AT234" s="12">
        <v>494</v>
      </c>
      <c r="AU234" s="12">
        <v>1930</v>
      </c>
      <c r="AV234" s="12">
        <v>842</v>
      </c>
      <c r="AW234" s="12">
        <v>424</v>
      </c>
      <c r="AX234" s="12">
        <v>840</v>
      </c>
      <c r="AY234" s="12">
        <v>933</v>
      </c>
      <c r="AZ234" s="12">
        <v>665</v>
      </c>
      <c r="BA234" s="12">
        <v>177</v>
      </c>
      <c r="BB234" s="12">
        <v>1572</v>
      </c>
      <c r="BC234" s="12">
        <v>231</v>
      </c>
      <c r="BD234" s="12">
        <v>46</v>
      </c>
      <c r="BE234" s="12">
        <v>2970</v>
      </c>
      <c r="BF234" s="12">
        <v>134</v>
      </c>
      <c r="BG234" s="12">
        <v>28</v>
      </c>
      <c r="BH234" s="14">
        <v>25.022778099892324</v>
      </c>
      <c r="BI234" s="12">
        <v>5.5</v>
      </c>
      <c r="BJ234" s="12">
        <v>4.8</v>
      </c>
      <c r="BK234" s="12">
        <v>5.2</v>
      </c>
      <c r="BL234" s="12">
        <v>6</v>
      </c>
      <c r="BM234" s="12">
        <v>5.9</v>
      </c>
      <c r="BN234" s="12">
        <v>5.6</v>
      </c>
      <c r="BO234" s="12">
        <v>5.5</v>
      </c>
      <c r="BP234" s="12">
        <v>5.8</v>
      </c>
      <c r="BQ234" s="12">
        <v>5.7</v>
      </c>
      <c r="BR234" s="12">
        <v>5.4</v>
      </c>
      <c r="BS234" s="12">
        <v>6.6</v>
      </c>
      <c r="BT234" s="12">
        <v>7.3</v>
      </c>
      <c r="BU234" s="12">
        <v>8.3000000000000007</v>
      </c>
      <c r="BV234" s="12">
        <v>6.7</v>
      </c>
      <c r="BW234" s="12">
        <v>4.5999999999999996</v>
      </c>
      <c r="BX234" s="12">
        <v>4</v>
      </c>
      <c r="BY234" s="12">
        <v>3.3</v>
      </c>
      <c r="BZ234" s="12">
        <v>3.9</v>
      </c>
      <c r="CA234" s="12">
        <v>15.5</v>
      </c>
      <c r="CB234" s="12">
        <v>62.099999999999994</v>
      </c>
      <c r="CC234" s="12">
        <v>22.5</v>
      </c>
    </row>
    <row r="235" spans="1:81" s="19" customFormat="1" x14ac:dyDescent="0.25">
      <c r="A235" s="18" t="s">
        <v>72</v>
      </c>
      <c r="B235" s="44" t="s">
        <v>2118</v>
      </c>
      <c r="I235" s="18">
        <v>54069</v>
      </c>
      <c r="J235" s="18" t="s">
        <v>71</v>
      </c>
      <c r="K235" s="35">
        <f>SUM(K228:K234)</f>
        <v>108.85969227336166</v>
      </c>
      <c r="L235" s="18">
        <v>42906</v>
      </c>
      <c r="M235" s="23">
        <f t="shared" si="289"/>
        <v>394.14037559703121</v>
      </c>
      <c r="N235" s="18">
        <v>17846</v>
      </c>
      <c r="O235" s="23">
        <v>2.27</v>
      </c>
      <c r="P235" s="18">
        <v>40444</v>
      </c>
      <c r="Q235" s="18">
        <v>1688</v>
      </c>
      <c r="R235" s="18">
        <v>1181</v>
      </c>
      <c r="S235" s="18">
        <v>1065</v>
      </c>
      <c r="T235" s="18">
        <v>930</v>
      </c>
      <c r="U235" s="18">
        <v>1002</v>
      </c>
      <c r="V235" s="18">
        <v>986</v>
      </c>
      <c r="W235" s="18">
        <v>903</v>
      </c>
      <c r="X235" s="18">
        <v>1057</v>
      </c>
      <c r="Y235" s="18">
        <v>715</v>
      </c>
      <c r="Z235" s="18">
        <v>1046</v>
      </c>
      <c r="AA235" s="18">
        <v>1741</v>
      </c>
      <c r="AB235" s="18">
        <v>1855</v>
      </c>
      <c r="AC235" s="18">
        <v>1396</v>
      </c>
      <c r="AD235" s="18">
        <v>875</v>
      </c>
      <c r="AE235" s="18">
        <v>790</v>
      </c>
      <c r="AF235" s="18">
        <v>616</v>
      </c>
      <c r="AG235" s="20">
        <f t="shared" ref="AG235:AG258" si="343">(Q235+R235+S235)/N235*100</f>
        <v>22.04415555306511</v>
      </c>
      <c r="AH235" s="20">
        <f t="shared" ref="AH235:AH258" si="344">(T235+U235)/N235*100</f>
        <v>10.825955396167208</v>
      </c>
      <c r="AI235" s="20">
        <f t="shared" ref="AI235:AI258" si="345">(V235+W235+X235+Y235)/N235*100</f>
        <v>20.514400986215399</v>
      </c>
      <c r="AJ235" s="20">
        <f t="shared" ref="AJ235:AJ258" si="346">Z235/N235*100</f>
        <v>5.8612574246329707</v>
      </c>
      <c r="AK235" s="20">
        <f t="shared" ref="AK235:AK258" si="347">(AA235+AB235+AC235+AD235+AE235+AF235)/N235*100</f>
        <v>40.754230639919307</v>
      </c>
      <c r="AL235" s="38">
        <v>29769</v>
      </c>
      <c r="AM235" s="38">
        <v>45777</v>
      </c>
      <c r="AN235" s="20">
        <f t="shared" si="333"/>
        <v>49.378011879412753</v>
      </c>
      <c r="AO235" s="18">
        <v>17846</v>
      </c>
      <c r="AP235" s="18">
        <v>3129</v>
      </c>
      <c r="AQ235" s="18">
        <v>12382</v>
      </c>
      <c r="AR235" s="18">
        <v>5464</v>
      </c>
      <c r="AS235" s="18">
        <v>481</v>
      </c>
      <c r="AT235" s="18">
        <v>624</v>
      </c>
      <c r="AU235" s="18">
        <v>2465</v>
      </c>
      <c r="AV235" s="18">
        <v>1135</v>
      </c>
      <c r="AW235" s="18">
        <v>602</v>
      </c>
      <c r="AX235" s="18">
        <v>1112</v>
      </c>
      <c r="AY235" s="18">
        <v>1523</v>
      </c>
      <c r="AZ235" s="18">
        <v>835</v>
      </c>
      <c r="BA235" s="18">
        <v>283</v>
      </c>
      <c r="BB235" s="18">
        <v>2324</v>
      </c>
      <c r="BC235" s="18">
        <v>341</v>
      </c>
      <c r="BD235" s="18">
        <v>56</v>
      </c>
      <c r="BE235" s="18">
        <v>5103</v>
      </c>
      <c r="BF235" s="18">
        <v>264</v>
      </c>
      <c r="BG235" s="18">
        <v>53</v>
      </c>
      <c r="BH235" s="20">
        <f t="shared" si="334"/>
        <v>22.240277933430459</v>
      </c>
      <c r="BI235" s="18">
        <v>5.2</v>
      </c>
      <c r="BJ235" s="18">
        <v>5.2</v>
      </c>
      <c r="BK235" s="18">
        <v>5.3</v>
      </c>
      <c r="BL235" s="18">
        <v>7</v>
      </c>
      <c r="BM235" s="18">
        <v>7</v>
      </c>
      <c r="BN235" s="18">
        <v>5.6</v>
      </c>
      <c r="BO235" s="18">
        <v>5.4</v>
      </c>
      <c r="BP235" s="18">
        <v>5.7</v>
      </c>
      <c r="BQ235" s="18">
        <v>5.4</v>
      </c>
      <c r="BR235" s="18">
        <v>5.8</v>
      </c>
      <c r="BS235" s="18">
        <v>6.6</v>
      </c>
      <c r="BT235" s="18">
        <v>7.7</v>
      </c>
      <c r="BU235" s="18">
        <v>7.9</v>
      </c>
      <c r="BV235" s="18">
        <v>6.5</v>
      </c>
      <c r="BW235" s="18">
        <v>4.3</v>
      </c>
      <c r="BX235" s="18">
        <v>3.6</v>
      </c>
      <c r="BY235" s="18">
        <v>2.8</v>
      </c>
      <c r="BZ235" s="18">
        <v>3.1</v>
      </c>
      <c r="CA235" s="18">
        <f t="shared" ref="CA235:CA247" si="348">BI235+BJ235+BK235</f>
        <v>15.7</v>
      </c>
      <c r="CB235" s="18">
        <f t="shared" ref="CB235:CB247" si="349">BL235+BM235+BN235+BO235+BP235+BQ235+BR235+BS235+BT235+BU235</f>
        <v>64.100000000000009</v>
      </c>
      <c r="CC235" s="18">
        <f t="shared" ref="CC235:CC247" si="350">BV235+BW235+BX235+BY235+BZ235</f>
        <v>20.3</v>
      </c>
    </row>
    <row r="236" spans="1:81" s="26" customFormat="1" x14ac:dyDescent="0.25">
      <c r="A236" s="25" t="s">
        <v>1977</v>
      </c>
      <c r="B236" s="26" t="s">
        <v>1978</v>
      </c>
      <c r="C236" s="27" t="s">
        <v>1979</v>
      </c>
      <c r="D236" s="26" t="s">
        <v>973</v>
      </c>
      <c r="E236" s="28" t="s">
        <v>974</v>
      </c>
      <c r="F236" s="28" t="s">
        <v>542</v>
      </c>
      <c r="G236" s="28" t="s">
        <v>1980</v>
      </c>
      <c r="H236" s="28" t="s">
        <v>1981</v>
      </c>
      <c r="I236" s="27" t="s">
        <v>2111</v>
      </c>
      <c r="J236" s="27" t="s">
        <v>2111</v>
      </c>
      <c r="K236" s="34">
        <v>697.32837471438722</v>
      </c>
      <c r="L236" s="27">
        <f>L238-L237</f>
        <v>6447</v>
      </c>
      <c r="M236" s="29">
        <f t="shared" si="289"/>
        <v>9.2452856269337556</v>
      </c>
      <c r="N236" s="27">
        <f t="shared" ref="N236:AF236" si="351">N238-N237</f>
        <v>2748</v>
      </c>
      <c r="O236" s="29">
        <f>P236/N236</f>
        <v>2.3231441048034935</v>
      </c>
      <c r="P236" s="27">
        <f t="shared" si="351"/>
        <v>6384</v>
      </c>
      <c r="Q236" s="27">
        <f t="shared" si="351"/>
        <v>276</v>
      </c>
      <c r="R236" s="27">
        <f t="shared" si="351"/>
        <v>111</v>
      </c>
      <c r="S236" s="27">
        <f t="shared" si="351"/>
        <v>281</v>
      </c>
      <c r="T236" s="27">
        <f t="shared" si="351"/>
        <v>231</v>
      </c>
      <c r="U236" s="27">
        <f t="shared" si="351"/>
        <v>155</v>
      </c>
      <c r="V236" s="27">
        <f t="shared" si="351"/>
        <v>157</v>
      </c>
      <c r="W236" s="27">
        <f t="shared" si="351"/>
        <v>180</v>
      </c>
      <c r="X236" s="27">
        <f t="shared" si="351"/>
        <v>175</v>
      </c>
      <c r="Y236" s="27">
        <f t="shared" si="351"/>
        <v>171</v>
      </c>
      <c r="Z236" s="27">
        <f t="shared" si="351"/>
        <v>234</v>
      </c>
      <c r="AA236" s="27">
        <f t="shared" si="351"/>
        <v>198</v>
      </c>
      <c r="AB236" s="27">
        <f t="shared" si="351"/>
        <v>215</v>
      </c>
      <c r="AC236" s="27">
        <f t="shared" si="351"/>
        <v>165</v>
      </c>
      <c r="AD236" s="27">
        <f t="shared" si="351"/>
        <v>65</v>
      </c>
      <c r="AE236" s="27">
        <f t="shared" si="351"/>
        <v>53</v>
      </c>
      <c r="AF236" s="27">
        <f t="shared" si="351"/>
        <v>81</v>
      </c>
      <c r="AG236" s="30">
        <f t="shared" si="343"/>
        <v>24.308588064046578</v>
      </c>
      <c r="AH236" s="30">
        <f t="shared" si="344"/>
        <v>14.046579330422126</v>
      </c>
      <c r="AI236" s="30">
        <f t="shared" si="345"/>
        <v>24.854439592430857</v>
      </c>
      <c r="AJ236" s="30">
        <f t="shared" si="346"/>
        <v>8.5152838427947604</v>
      </c>
      <c r="AK236" s="30">
        <f t="shared" si="347"/>
        <v>28.275109170305679</v>
      </c>
      <c r="AL236" s="40">
        <v>23697</v>
      </c>
      <c r="AM236" s="40">
        <v>39554</v>
      </c>
      <c r="AN236" s="30">
        <f t="shared" si="333"/>
        <v>56.986899563318779</v>
      </c>
      <c r="AO236" s="27">
        <f>AO238-AO237</f>
        <v>2748</v>
      </c>
      <c r="AP236" s="27">
        <f t="shared" ref="AP236:BG236" si="352">AP238-AP237</f>
        <v>2050</v>
      </c>
      <c r="AQ236" s="27">
        <f t="shared" si="352"/>
        <v>2241</v>
      </c>
      <c r="AR236" s="27">
        <f t="shared" si="352"/>
        <v>507</v>
      </c>
      <c r="AS236" s="27">
        <f t="shared" si="352"/>
        <v>184</v>
      </c>
      <c r="AT236" s="27">
        <f t="shared" si="352"/>
        <v>82</v>
      </c>
      <c r="AU236" s="27">
        <f t="shared" si="352"/>
        <v>331</v>
      </c>
      <c r="AV236" s="27">
        <f t="shared" si="352"/>
        <v>289</v>
      </c>
      <c r="AW236" s="27">
        <f t="shared" si="352"/>
        <v>81</v>
      </c>
      <c r="AX236" s="27">
        <f t="shared" si="352"/>
        <v>141</v>
      </c>
      <c r="AY236" s="27">
        <f t="shared" si="352"/>
        <v>380</v>
      </c>
      <c r="AZ236" s="27">
        <f t="shared" si="352"/>
        <v>40</v>
      </c>
      <c r="BA236" s="27">
        <f t="shared" si="352"/>
        <v>70</v>
      </c>
      <c r="BB236" s="27">
        <f t="shared" si="352"/>
        <v>352</v>
      </c>
      <c r="BC236" s="27">
        <f t="shared" si="352"/>
        <v>68</v>
      </c>
      <c r="BD236" s="27">
        <f t="shared" si="352"/>
        <v>0</v>
      </c>
      <c r="BE236" s="27">
        <f t="shared" si="352"/>
        <v>534</v>
      </c>
      <c r="BF236" s="27">
        <f t="shared" si="352"/>
        <v>38</v>
      </c>
      <c r="BG236" s="27">
        <f t="shared" si="352"/>
        <v>0</v>
      </c>
      <c r="BH236" s="30">
        <f t="shared" si="334"/>
        <v>19.723435225618633</v>
      </c>
      <c r="BI236" s="27">
        <v>4.4000000000000004</v>
      </c>
      <c r="BJ236" s="27">
        <v>4.8</v>
      </c>
      <c r="BK236" s="27">
        <v>5.3</v>
      </c>
      <c r="BL236" s="27">
        <v>5</v>
      </c>
      <c r="BM236" s="27">
        <v>5.6</v>
      </c>
      <c r="BN236" s="27">
        <v>4.5</v>
      </c>
      <c r="BO236" s="27">
        <v>4.3</v>
      </c>
      <c r="BP236" s="27">
        <v>3.7</v>
      </c>
      <c r="BQ236" s="27">
        <v>6.1</v>
      </c>
      <c r="BR236" s="27">
        <v>6.5</v>
      </c>
      <c r="BS236" s="27">
        <v>7.5</v>
      </c>
      <c r="BT236" s="27">
        <v>10</v>
      </c>
      <c r="BU236" s="27">
        <v>7.3</v>
      </c>
      <c r="BV236" s="27">
        <v>7.4</v>
      </c>
      <c r="BW236" s="27">
        <v>5.6</v>
      </c>
      <c r="BX236" s="27">
        <v>4.8</v>
      </c>
      <c r="BY236" s="27">
        <v>3</v>
      </c>
      <c r="BZ236" s="27">
        <v>4.2</v>
      </c>
      <c r="CA236" s="27">
        <f t="shared" si="348"/>
        <v>14.5</v>
      </c>
      <c r="CB236" s="27">
        <f t="shared" si="349"/>
        <v>60.499999999999993</v>
      </c>
      <c r="CC236" s="27">
        <f t="shared" si="350"/>
        <v>25</v>
      </c>
    </row>
    <row r="237" spans="1:81" x14ac:dyDescent="0.25">
      <c r="A237" s="8" t="s">
        <v>970</v>
      </c>
      <c r="B237" t="s">
        <v>971</v>
      </c>
      <c r="C237" s="1" t="s">
        <v>972</v>
      </c>
      <c r="D237" t="s">
        <v>973</v>
      </c>
      <c r="E237" s="9" t="s">
        <v>974</v>
      </c>
      <c r="F237" s="9" t="s">
        <v>542</v>
      </c>
      <c r="G237" s="9" t="s">
        <v>975</v>
      </c>
      <c r="H237" s="9" t="s">
        <v>976</v>
      </c>
      <c r="I237" s="1">
        <v>5429044</v>
      </c>
      <c r="J237" s="1" t="s">
        <v>184</v>
      </c>
      <c r="K237" s="33">
        <v>0.56335114509446349</v>
      </c>
      <c r="L237" s="1">
        <v>691</v>
      </c>
      <c r="M237" s="42">
        <f t="shared" si="289"/>
        <v>1226.5884360350988</v>
      </c>
      <c r="N237" s="1">
        <v>284</v>
      </c>
      <c r="O237" s="22">
        <v>2.08</v>
      </c>
      <c r="P237" s="1">
        <v>592</v>
      </c>
      <c r="Q237" s="1">
        <v>22</v>
      </c>
      <c r="R237" s="1">
        <v>23</v>
      </c>
      <c r="S237" s="1">
        <v>34</v>
      </c>
      <c r="T237" s="1">
        <v>33</v>
      </c>
      <c r="U237" s="1">
        <v>4</v>
      </c>
      <c r="V237" s="1">
        <v>27</v>
      </c>
      <c r="W237" s="1">
        <v>0</v>
      </c>
      <c r="X237" s="1">
        <v>17</v>
      </c>
      <c r="Y237" s="1">
        <v>16</v>
      </c>
      <c r="Z237" s="1">
        <v>26</v>
      </c>
      <c r="AA237" s="1">
        <v>16</v>
      </c>
      <c r="AB237" s="1">
        <v>32</v>
      </c>
      <c r="AC237" s="1">
        <v>20</v>
      </c>
      <c r="AD237" s="1">
        <v>2</v>
      </c>
      <c r="AE237" s="1">
        <v>12</v>
      </c>
      <c r="AF237" s="1">
        <v>0</v>
      </c>
      <c r="AG237" s="6">
        <f t="shared" si="343"/>
        <v>27.816901408450708</v>
      </c>
      <c r="AH237" s="6">
        <f t="shared" si="344"/>
        <v>13.028169014084506</v>
      </c>
      <c r="AI237" s="6">
        <f t="shared" si="345"/>
        <v>21.12676056338028</v>
      </c>
      <c r="AJ237" s="6">
        <f t="shared" si="346"/>
        <v>9.1549295774647899</v>
      </c>
      <c r="AK237" s="6">
        <f t="shared" si="347"/>
        <v>28.87323943661972</v>
      </c>
      <c r="AL237" s="39">
        <v>22040</v>
      </c>
      <c r="AM237" s="39">
        <v>34808</v>
      </c>
      <c r="AN237" s="6">
        <f t="shared" si="333"/>
        <v>56.338028169014088</v>
      </c>
      <c r="AO237" s="1">
        <v>284</v>
      </c>
      <c r="AP237" s="1">
        <v>114</v>
      </c>
      <c r="AQ237" s="1">
        <v>180</v>
      </c>
      <c r="AR237" s="1">
        <v>104</v>
      </c>
      <c r="AS237" s="1">
        <v>0</v>
      </c>
      <c r="AT237" s="1">
        <v>35</v>
      </c>
      <c r="AU237" s="1">
        <v>34</v>
      </c>
      <c r="AV237" s="1">
        <v>23</v>
      </c>
      <c r="AW237" s="1">
        <v>10</v>
      </c>
      <c r="AX237" s="1">
        <v>31</v>
      </c>
      <c r="AY237" s="1">
        <v>26</v>
      </c>
      <c r="AZ237" s="1">
        <v>0</v>
      </c>
      <c r="BA237" s="1">
        <v>7</v>
      </c>
      <c r="BB237" s="1">
        <v>37</v>
      </c>
      <c r="BC237" s="1">
        <v>5</v>
      </c>
      <c r="BD237" s="1">
        <v>0</v>
      </c>
      <c r="BE237" s="1">
        <v>55</v>
      </c>
      <c r="BF237" s="1">
        <v>5</v>
      </c>
      <c r="BG237" s="1">
        <v>6</v>
      </c>
      <c r="BH237" s="6">
        <f t="shared" si="334"/>
        <v>27.464788732394368</v>
      </c>
      <c r="BI237" s="1">
        <v>7.5</v>
      </c>
      <c r="BJ237" s="1">
        <v>4.9000000000000004</v>
      </c>
      <c r="BK237" s="1">
        <v>4.5999999999999996</v>
      </c>
      <c r="BL237" s="1">
        <v>0.6</v>
      </c>
      <c r="BM237" s="1">
        <v>1.2</v>
      </c>
      <c r="BN237" s="1">
        <v>5.4</v>
      </c>
      <c r="BO237" s="1">
        <v>7.4</v>
      </c>
      <c r="BP237" s="1">
        <v>5.4</v>
      </c>
      <c r="BQ237" s="1">
        <v>2.7</v>
      </c>
      <c r="BR237" s="1">
        <v>3.9</v>
      </c>
      <c r="BS237" s="1">
        <v>8.5</v>
      </c>
      <c r="BT237" s="1">
        <v>12.9</v>
      </c>
      <c r="BU237" s="1">
        <v>10</v>
      </c>
      <c r="BV237" s="1">
        <v>1.9</v>
      </c>
      <c r="BW237" s="1">
        <v>7.1</v>
      </c>
      <c r="BX237" s="1">
        <v>4.5999999999999996</v>
      </c>
      <c r="BY237" s="1">
        <v>1.4</v>
      </c>
      <c r="BZ237" s="1">
        <v>10</v>
      </c>
      <c r="CA237" s="1">
        <f t="shared" si="348"/>
        <v>17</v>
      </c>
      <c r="CB237" s="1">
        <f t="shared" si="349"/>
        <v>57.999999999999993</v>
      </c>
      <c r="CC237" s="1">
        <f t="shared" si="350"/>
        <v>25</v>
      </c>
    </row>
    <row r="238" spans="1:81" s="19" customFormat="1" x14ac:dyDescent="0.25">
      <c r="A238" s="18" t="s">
        <v>74</v>
      </c>
      <c r="B238" s="44" t="s">
        <v>2118</v>
      </c>
      <c r="I238" s="18">
        <v>54071</v>
      </c>
      <c r="J238" s="18" t="s">
        <v>73</v>
      </c>
      <c r="K238" s="35">
        <f>SUM(K236:K237)</f>
        <v>697.89172585948165</v>
      </c>
      <c r="L238" s="18">
        <v>7138</v>
      </c>
      <c r="M238" s="23">
        <f t="shared" si="289"/>
        <v>10.227947596325587</v>
      </c>
      <c r="N238" s="18">
        <v>3032</v>
      </c>
      <c r="O238" s="23">
        <v>2.2999999999999998</v>
      </c>
      <c r="P238" s="18">
        <v>6976</v>
      </c>
      <c r="Q238" s="18">
        <v>298</v>
      </c>
      <c r="R238" s="18">
        <v>134</v>
      </c>
      <c r="S238" s="18">
        <v>315</v>
      </c>
      <c r="T238" s="18">
        <v>264</v>
      </c>
      <c r="U238" s="18">
        <v>159</v>
      </c>
      <c r="V238" s="18">
        <v>184</v>
      </c>
      <c r="W238" s="18">
        <v>180</v>
      </c>
      <c r="X238" s="18">
        <v>192</v>
      </c>
      <c r="Y238" s="18">
        <v>187</v>
      </c>
      <c r="Z238" s="18">
        <v>260</v>
      </c>
      <c r="AA238" s="18">
        <v>214</v>
      </c>
      <c r="AB238" s="18">
        <v>247</v>
      </c>
      <c r="AC238" s="18">
        <v>185</v>
      </c>
      <c r="AD238" s="18">
        <v>67</v>
      </c>
      <c r="AE238" s="18">
        <v>65</v>
      </c>
      <c r="AF238" s="18">
        <v>81</v>
      </c>
      <c r="AG238" s="20">
        <f t="shared" si="343"/>
        <v>24.637203166226911</v>
      </c>
      <c r="AH238" s="20">
        <f t="shared" si="344"/>
        <v>13.951187335092349</v>
      </c>
      <c r="AI238" s="20">
        <f t="shared" si="345"/>
        <v>24.505277044854882</v>
      </c>
      <c r="AJ238" s="20">
        <f t="shared" si="346"/>
        <v>8.5751978891820588</v>
      </c>
      <c r="AK238" s="20">
        <f t="shared" si="347"/>
        <v>28.331134564643801</v>
      </c>
      <c r="AL238" s="38">
        <v>23697</v>
      </c>
      <c r="AM238" s="38">
        <v>39554</v>
      </c>
      <c r="AN238" s="20">
        <f t="shared" si="333"/>
        <v>56.926121372031659</v>
      </c>
      <c r="AO238" s="18">
        <v>3032</v>
      </c>
      <c r="AP238" s="18">
        <v>2164</v>
      </c>
      <c r="AQ238" s="18">
        <v>2421</v>
      </c>
      <c r="AR238" s="18">
        <v>611</v>
      </c>
      <c r="AS238" s="18">
        <v>184</v>
      </c>
      <c r="AT238" s="18">
        <v>117</v>
      </c>
      <c r="AU238" s="18">
        <v>365</v>
      </c>
      <c r="AV238" s="18">
        <v>312</v>
      </c>
      <c r="AW238" s="18">
        <v>91</v>
      </c>
      <c r="AX238" s="18">
        <v>172</v>
      </c>
      <c r="AY238" s="18">
        <v>406</v>
      </c>
      <c r="AZ238" s="18">
        <v>40</v>
      </c>
      <c r="BA238" s="18">
        <v>77</v>
      </c>
      <c r="BB238" s="18">
        <v>389</v>
      </c>
      <c r="BC238" s="18">
        <v>73</v>
      </c>
      <c r="BD238" s="18">
        <v>0</v>
      </c>
      <c r="BE238" s="18">
        <v>589</v>
      </c>
      <c r="BF238" s="18">
        <v>43</v>
      </c>
      <c r="BG238" s="18">
        <v>6</v>
      </c>
      <c r="BH238" s="20">
        <f t="shared" si="334"/>
        <v>20.448548812664907</v>
      </c>
      <c r="BI238" s="18">
        <v>4.4000000000000004</v>
      </c>
      <c r="BJ238" s="18">
        <v>4.8</v>
      </c>
      <c r="BK238" s="18">
        <v>5.3</v>
      </c>
      <c r="BL238" s="18">
        <v>5</v>
      </c>
      <c r="BM238" s="18">
        <v>5.6</v>
      </c>
      <c r="BN238" s="18">
        <v>4.5</v>
      </c>
      <c r="BO238" s="18">
        <v>4.3</v>
      </c>
      <c r="BP238" s="18">
        <v>3.7</v>
      </c>
      <c r="BQ238" s="18">
        <v>6.1</v>
      </c>
      <c r="BR238" s="18">
        <v>6.5</v>
      </c>
      <c r="BS238" s="18">
        <v>7.5</v>
      </c>
      <c r="BT238" s="18">
        <v>10</v>
      </c>
      <c r="BU238" s="18">
        <v>7.3</v>
      </c>
      <c r="BV238" s="18">
        <v>7.4</v>
      </c>
      <c r="BW238" s="18">
        <v>5.6</v>
      </c>
      <c r="BX238" s="18">
        <v>4.8</v>
      </c>
      <c r="BY238" s="18">
        <v>3</v>
      </c>
      <c r="BZ238" s="18">
        <v>4.2</v>
      </c>
      <c r="CA238" s="18">
        <f t="shared" si="348"/>
        <v>14.5</v>
      </c>
      <c r="CB238" s="18">
        <f t="shared" si="349"/>
        <v>60.499999999999993</v>
      </c>
      <c r="CC238" s="18">
        <f t="shared" si="350"/>
        <v>25</v>
      </c>
    </row>
    <row r="239" spans="1:81" s="26" customFormat="1" x14ac:dyDescent="0.25">
      <c r="A239" s="25" t="s">
        <v>2057</v>
      </c>
      <c r="B239" s="26" t="s">
        <v>2058</v>
      </c>
      <c r="C239" s="27" t="s">
        <v>2059</v>
      </c>
      <c r="D239" s="26" t="s">
        <v>662</v>
      </c>
      <c r="E239" s="28" t="s">
        <v>663</v>
      </c>
      <c r="F239" s="28" t="s">
        <v>542</v>
      </c>
      <c r="G239" s="28" t="s">
        <v>2060</v>
      </c>
      <c r="H239" s="28" t="s">
        <v>2061</v>
      </c>
      <c r="I239" s="27" t="s">
        <v>2111</v>
      </c>
      <c r="J239" s="27" t="s">
        <v>2111</v>
      </c>
      <c r="K239" s="34">
        <v>133.0167609989617</v>
      </c>
      <c r="L239" s="27">
        <f>L242-L241-L240</f>
        <v>4569</v>
      </c>
      <c r="M239" s="29">
        <f t="shared" si="289"/>
        <v>34.349054703231459</v>
      </c>
      <c r="N239" s="27">
        <f t="shared" ref="N239:AF239" si="353">N242-N241-N240</f>
        <v>1584</v>
      </c>
      <c r="O239" s="29">
        <f>P239/N239</f>
        <v>2.5694444444444446</v>
      </c>
      <c r="P239" s="27">
        <f t="shared" si="353"/>
        <v>4070</v>
      </c>
      <c r="Q239" s="27">
        <f t="shared" si="353"/>
        <v>76</v>
      </c>
      <c r="R239" s="27">
        <f t="shared" si="353"/>
        <v>57</v>
      </c>
      <c r="S239" s="27">
        <f t="shared" si="353"/>
        <v>109</v>
      </c>
      <c r="T239" s="27">
        <f t="shared" si="353"/>
        <v>69</v>
      </c>
      <c r="U239" s="27">
        <f t="shared" si="353"/>
        <v>137</v>
      </c>
      <c r="V239" s="27">
        <f t="shared" si="353"/>
        <v>114</v>
      </c>
      <c r="W239" s="27">
        <f t="shared" si="353"/>
        <v>110</v>
      </c>
      <c r="X239" s="27">
        <f t="shared" si="353"/>
        <v>110</v>
      </c>
      <c r="Y239" s="27">
        <f t="shared" si="353"/>
        <v>0</v>
      </c>
      <c r="Z239" s="27">
        <f t="shared" si="353"/>
        <v>131</v>
      </c>
      <c r="AA239" s="27">
        <f t="shared" si="353"/>
        <v>205</v>
      </c>
      <c r="AB239" s="27">
        <f t="shared" si="353"/>
        <v>151</v>
      </c>
      <c r="AC239" s="27">
        <f t="shared" si="353"/>
        <v>93</v>
      </c>
      <c r="AD239" s="27">
        <f t="shared" si="353"/>
        <v>88</v>
      </c>
      <c r="AE239" s="27">
        <f t="shared" si="353"/>
        <v>98</v>
      </c>
      <c r="AF239" s="27">
        <f t="shared" si="353"/>
        <v>36</v>
      </c>
      <c r="AG239" s="30">
        <f t="shared" si="343"/>
        <v>15.277777777777779</v>
      </c>
      <c r="AH239" s="30">
        <f t="shared" si="344"/>
        <v>13.005050505050505</v>
      </c>
      <c r="AI239" s="30">
        <f t="shared" si="345"/>
        <v>21.085858585858585</v>
      </c>
      <c r="AJ239" s="30">
        <f t="shared" si="346"/>
        <v>8.2702020202020208</v>
      </c>
      <c r="AK239" s="30">
        <f t="shared" si="347"/>
        <v>42.361111111111107</v>
      </c>
      <c r="AL239" s="40">
        <v>24605</v>
      </c>
      <c r="AM239" s="40">
        <v>45152</v>
      </c>
      <c r="AN239" s="30">
        <f>(Q239+R239+S239+T239+U239+V239+W239+X239)/N239*100</f>
        <v>49.368686868686865</v>
      </c>
      <c r="AO239" s="27">
        <f>AO242-AO241-AO240</f>
        <v>1584</v>
      </c>
      <c r="AP239" s="27">
        <f t="shared" ref="AP239:BG239" si="354">AP242-AP241-AP240</f>
        <v>329</v>
      </c>
      <c r="AQ239" s="27">
        <f t="shared" si="354"/>
        <v>1329</v>
      </c>
      <c r="AR239" s="27">
        <f t="shared" si="354"/>
        <v>255</v>
      </c>
      <c r="AS239" s="27">
        <f t="shared" si="354"/>
        <v>30</v>
      </c>
      <c r="AT239" s="27">
        <f t="shared" si="354"/>
        <v>50</v>
      </c>
      <c r="AU239" s="27">
        <f t="shared" si="354"/>
        <v>136</v>
      </c>
      <c r="AV239" s="27">
        <f t="shared" si="354"/>
        <v>194</v>
      </c>
      <c r="AW239" s="27">
        <f t="shared" si="354"/>
        <v>69</v>
      </c>
      <c r="AX239" s="27">
        <f t="shared" si="354"/>
        <v>57</v>
      </c>
      <c r="AY239" s="27">
        <f t="shared" si="354"/>
        <v>86</v>
      </c>
      <c r="AZ239" s="27">
        <f t="shared" si="354"/>
        <v>112</v>
      </c>
      <c r="BA239" s="27">
        <f t="shared" si="354"/>
        <v>22</v>
      </c>
      <c r="BB239" s="27">
        <f t="shared" si="354"/>
        <v>233</v>
      </c>
      <c r="BC239" s="27">
        <f t="shared" si="354"/>
        <v>29</v>
      </c>
      <c r="BD239" s="27">
        <f t="shared" si="354"/>
        <v>20</v>
      </c>
      <c r="BE239" s="27">
        <f t="shared" si="354"/>
        <v>449</v>
      </c>
      <c r="BF239" s="27">
        <f t="shared" si="354"/>
        <v>17</v>
      </c>
      <c r="BG239" s="27">
        <f t="shared" si="354"/>
        <v>0</v>
      </c>
      <c r="BH239" s="30">
        <f>(AU239+AX239+BA239+BD239+BG239)/N239*100</f>
        <v>14.835858585858585</v>
      </c>
      <c r="BI239" s="27">
        <v>4.5999999999999996</v>
      </c>
      <c r="BJ239" s="27">
        <v>5.0999999999999996</v>
      </c>
      <c r="BK239" s="27">
        <v>5.8</v>
      </c>
      <c r="BL239" s="27">
        <v>5.5</v>
      </c>
      <c r="BM239" s="27">
        <v>6.7</v>
      </c>
      <c r="BN239" s="27">
        <v>5.6</v>
      </c>
      <c r="BO239" s="27">
        <v>6</v>
      </c>
      <c r="BP239" s="27">
        <v>5.8</v>
      </c>
      <c r="BQ239" s="27">
        <v>7.6</v>
      </c>
      <c r="BR239" s="27">
        <v>7.3</v>
      </c>
      <c r="BS239" s="27">
        <v>7.9</v>
      </c>
      <c r="BT239" s="27">
        <v>7.7</v>
      </c>
      <c r="BU239" s="27">
        <v>6.5</v>
      </c>
      <c r="BV239" s="27">
        <v>5.4</v>
      </c>
      <c r="BW239" s="27">
        <v>5.2</v>
      </c>
      <c r="BX239" s="27">
        <v>3.2</v>
      </c>
      <c r="BY239" s="27">
        <v>2.2999999999999998</v>
      </c>
      <c r="BZ239" s="27">
        <v>1.8</v>
      </c>
      <c r="CA239" s="27">
        <f t="shared" si="348"/>
        <v>15.5</v>
      </c>
      <c r="CB239" s="27">
        <f t="shared" si="349"/>
        <v>66.599999999999994</v>
      </c>
      <c r="CC239" s="27">
        <f t="shared" si="350"/>
        <v>17.900000000000002</v>
      </c>
    </row>
    <row r="240" spans="1:81" x14ac:dyDescent="0.25">
      <c r="A240" s="8" t="s">
        <v>659</v>
      </c>
      <c r="B240" t="s">
        <v>660</v>
      </c>
      <c r="C240" s="1" t="s">
        <v>661</v>
      </c>
      <c r="D240" t="s">
        <v>662</v>
      </c>
      <c r="E240" s="9" t="s">
        <v>663</v>
      </c>
      <c r="F240" s="9" t="s">
        <v>542</v>
      </c>
      <c r="G240" s="9" t="s">
        <v>664</v>
      </c>
      <c r="H240" s="9" t="s">
        <v>665</v>
      </c>
      <c r="I240" s="1">
        <v>5406004</v>
      </c>
      <c r="J240" s="1" t="s">
        <v>130</v>
      </c>
      <c r="K240" s="33">
        <v>0.40933299118899941</v>
      </c>
      <c r="L240" s="1">
        <v>1119</v>
      </c>
      <c r="M240" s="42">
        <f t="shared" si="289"/>
        <v>2733.7156400455624</v>
      </c>
      <c r="N240" s="1">
        <v>452</v>
      </c>
      <c r="O240" s="22">
        <v>2.34</v>
      </c>
      <c r="P240" s="1">
        <v>1056</v>
      </c>
      <c r="Q240" s="1">
        <v>73</v>
      </c>
      <c r="R240" s="1">
        <v>23</v>
      </c>
      <c r="S240" s="1">
        <v>25</v>
      </c>
      <c r="T240" s="1">
        <v>27</v>
      </c>
      <c r="U240" s="1">
        <v>31</v>
      </c>
      <c r="V240" s="1">
        <v>38</v>
      </c>
      <c r="W240" s="1">
        <v>7</v>
      </c>
      <c r="X240" s="1">
        <v>36</v>
      </c>
      <c r="Y240" s="1">
        <v>17</v>
      </c>
      <c r="Z240" s="1">
        <v>29</v>
      </c>
      <c r="AA240" s="1">
        <v>38</v>
      </c>
      <c r="AB240" s="1">
        <v>58</v>
      </c>
      <c r="AC240" s="1">
        <v>21</v>
      </c>
      <c r="AD240" s="1">
        <v>12</v>
      </c>
      <c r="AE240" s="1">
        <v>14</v>
      </c>
      <c r="AF240" s="1">
        <v>3</v>
      </c>
      <c r="AG240" s="6">
        <f t="shared" si="343"/>
        <v>26.769911504424783</v>
      </c>
      <c r="AH240" s="6">
        <f t="shared" si="344"/>
        <v>12.831858407079647</v>
      </c>
      <c r="AI240" s="6">
        <f t="shared" si="345"/>
        <v>21.681415929203538</v>
      </c>
      <c r="AJ240" s="6">
        <f t="shared" si="346"/>
        <v>6.4159292035398234</v>
      </c>
      <c r="AK240" s="6">
        <f t="shared" si="347"/>
        <v>32.30088495575221</v>
      </c>
      <c r="AL240" s="39">
        <v>21856</v>
      </c>
      <c r="AM240" s="39">
        <v>40156</v>
      </c>
      <c r="AN240" s="6">
        <f>(Q240+R240+S240+T240+U240+V240+W240+X240)/N240*100</f>
        <v>57.522123893805308</v>
      </c>
      <c r="AO240" s="1">
        <v>452</v>
      </c>
      <c r="AP240" s="1">
        <v>28</v>
      </c>
      <c r="AQ240" s="1">
        <v>321</v>
      </c>
      <c r="AR240" s="1">
        <v>131</v>
      </c>
      <c r="AS240" s="1">
        <v>13</v>
      </c>
      <c r="AT240" s="1">
        <v>15</v>
      </c>
      <c r="AU240" s="1">
        <v>82</v>
      </c>
      <c r="AV240" s="1">
        <v>29</v>
      </c>
      <c r="AW240" s="1">
        <v>44</v>
      </c>
      <c r="AX240" s="1">
        <v>23</v>
      </c>
      <c r="AY240" s="1">
        <v>44</v>
      </c>
      <c r="AZ240" s="1">
        <v>13</v>
      </c>
      <c r="BA240" s="1">
        <v>0</v>
      </c>
      <c r="BB240" s="1">
        <v>56</v>
      </c>
      <c r="BC240" s="1">
        <v>11</v>
      </c>
      <c r="BD240" s="1">
        <v>0</v>
      </c>
      <c r="BE240" s="1">
        <v>100</v>
      </c>
      <c r="BF240" s="1">
        <v>8</v>
      </c>
      <c r="BG240" s="1">
        <v>0</v>
      </c>
      <c r="BH240" s="6">
        <f>(AU240+AX240+BA240+BD240+BG240)/N240*100</f>
        <v>23.23008849557522</v>
      </c>
      <c r="BI240" s="1">
        <v>6.3</v>
      </c>
      <c r="BJ240" s="1">
        <v>6.4</v>
      </c>
      <c r="BK240" s="1">
        <v>5.7</v>
      </c>
      <c r="BL240" s="1">
        <v>4.3</v>
      </c>
      <c r="BM240" s="1">
        <v>4.4000000000000004</v>
      </c>
      <c r="BN240" s="1">
        <v>4</v>
      </c>
      <c r="BO240" s="1">
        <v>5</v>
      </c>
      <c r="BP240" s="1">
        <v>5.3</v>
      </c>
      <c r="BQ240" s="1">
        <v>7.1</v>
      </c>
      <c r="BR240" s="1">
        <v>6.8</v>
      </c>
      <c r="BS240" s="1">
        <v>4.5</v>
      </c>
      <c r="BT240" s="1">
        <v>8.1</v>
      </c>
      <c r="BU240" s="1">
        <v>9.3000000000000007</v>
      </c>
      <c r="BV240" s="1">
        <v>9.5</v>
      </c>
      <c r="BW240" s="1">
        <v>5</v>
      </c>
      <c r="BX240" s="1">
        <v>3.6</v>
      </c>
      <c r="BY240" s="1">
        <v>3</v>
      </c>
      <c r="BZ240" s="1">
        <v>1.8</v>
      </c>
      <c r="CA240" s="1">
        <f t="shared" si="348"/>
        <v>18.399999999999999</v>
      </c>
      <c r="CB240" s="1">
        <f t="shared" si="349"/>
        <v>58.8</v>
      </c>
      <c r="CC240" s="1">
        <f t="shared" si="350"/>
        <v>22.900000000000002</v>
      </c>
    </row>
    <row r="241" spans="1:81" x14ac:dyDescent="0.25">
      <c r="A241" s="8" t="s">
        <v>1581</v>
      </c>
      <c r="B241" t="s">
        <v>1582</v>
      </c>
      <c r="C241" s="1" t="s">
        <v>1583</v>
      </c>
      <c r="D241" t="s">
        <v>662</v>
      </c>
      <c r="E241" s="9" t="s">
        <v>663</v>
      </c>
      <c r="F241" s="9" t="s">
        <v>542</v>
      </c>
      <c r="G241" s="9" t="s">
        <v>1584</v>
      </c>
      <c r="H241" s="9" t="s">
        <v>1585</v>
      </c>
      <c r="I241" s="1">
        <v>5471356</v>
      </c>
      <c r="J241" s="1" t="s">
        <v>298</v>
      </c>
      <c r="K241" s="33">
        <v>1.0256125133194001</v>
      </c>
      <c r="L241" s="1">
        <v>1839</v>
      </c>
      <c r="M241" s="42">
        <f t="shared" si="289"/>
        <v>1793.0748466085572</v>
      </c>
      <c r="N241" s="1">
        <v>832</v>
      </c>
      <c r="O241" s="22">
        <v>2.21</v>
      </c>
      <c r="P241" s="1">
        <v>1839</v>
      </c>
      <c r="Q241" s="1">
        <v>39</v>
      </c>
      <c r="R241" s="1">
        <v>74</v>
      </c>
      <c r="S241" s="1">
        <v>30</v>
      </c>
      <c r="T241" s="1">
        <v>42</v>
      </c>
      <c r="U241" s="1">
        <v>54</v>
      </c>
      <c r="V241" s="1">
        <v>69</v>
      </c>
      <c r="W241" s="1">
        <v>32</v>
      </c>
      <c r="X241" s="1">
        <v>50</v>
      </c>
      <c r="Y241" s="1">
        <v>40</v>
      </c>
      <c r="Z241" s="1">
        <v>44</v>
      </c>
      <c r="AA241" s="1">
        <v>104</v>
      </c>
      <c r="AB241" s="1">
        <v>85</v>
      </c>
      <c r="AC241" s="1">
        <v>62</v>
      </c>
      <c r="AD241" s="1">
        <v>42</v>
      </c>
      <c r="AE241" s="1">
        <v>53</v>
      </c>
      <c r="AF241" s="1">
        <v>12</v>
      </c>
      <c r="AG241" s="6">
        <f t="shared" si="343"/>
        <v>17.1875</v>
      </c>
      <c r="AH241" s="6">
        <f t="shared" si="344"/>
        <v>11.538461538461538</v>
      </c>
      <c r="AI241" s="6">
        <f t="shared" si="345"/>
        <v>22.956730769230766</v>
      </c>
      <c r="AJ241" s="6">
        <f t="shared" si="346"/>
        <v>5.2884615384615383</v>
      </c>
      <c r="AK241" s="6">
        <f t="shared" si="347"/>
        <v>43.028846153846153</v>
      </c>
      <c r="AL241" s="39">
        <v>28041</v>
      </c>
      <c r="AM241" s="39">
        <v>47941</v>
      </c>
      <c r="AN241" s="6">
        <f>(Q241+R241+S241+T241+U241+V241+W241+X241)/N241*100</f>
        <v>46.875</v>
      </c>
      <c r="AO241" s="1">
        <v>832</v>
      </c>
      <c r="AP241" s="1">
        <v>169</v>
      </c>
      <c r="AQ241" s="1">
        <v>690</v>
      </c>
      <c r="AR241" s="1">
        <v>142</v>
      </c>
      <c r="AS241" s="1">
        <v>15</v>
      </c>
      <c r="AT241" s="1">
        <v>27</v>
      </c>
      <c r="AU241" s="1">
        <v>88</v>
      </c>
      <c r="AV241" s="1">
        <v>61</v>
      </c>
      <c r="AW241" s="1">
        <v>42</v>
      </c>
      <c r="AX241" s="1">
        <v>62</v>
      </c>
      <c r="AY241" s="1">
        <v>68</v>
      </c>
      <c r="AZ241" s="1">
        <v>34</v>
      </c>
      <c r="BA241" s="1">
        <v>20</v>
      </c>
      <c r="BB241" s="1">
        <v>135</v>
      </c>
      <c r="BC241" s="1">
        <v>8</v>
      </c>
      <c r="BD241" s="1">
        <v>5</v>
      </c>
      <c r="BE241" s="1">
        <v>254</v>
      </c>
      <c r="BF241" s="1">
        <v>0</v>
      </c>
      <c r="BG241" s="1">
        <v>0</v>
      </c>
      <c r="BH241" s="6">
        <f>(AU241+AX241+BA241+BD241+BG241)/N241*100</f>
        <v>21.033653846153847</v>
      </c>
      <c r="BI241" s="1">
        <v>3.2</v>
      </c>
      <c r="BJ241" s="1">
        <v>6.1</v>
      </c>
      <c r="BK241" s="1">
        <v>3.7</v>
      </c>
      <c r="BL241" s="1">
        <v>5.0999999999999996</v>
      </c>
      <c r="BM241" s="1">
        <v>4.5999999999999996</v>
      </c>
      <c r="BN241" s="1">
        <v>5.2</v>
      </c>
      <c r="BO241" s="1">
        <v>6.3</v>
      </c>
      <c r="BP241" s="1">
        <v>4.5</v>
      </c>
      <c r="BQ241" s="1">
        <v>5.9</v>
      </c>
      <c r="BR241" s="1">
        <v>6.6</v>
      </c>
      <c r="BS241" s="1">
        <v>10.9</v>
      </c>
      <c r="BT241" s="1">
        <v>8.3000000000000007</v>
      </c>
      <c r="BU241" s="1">
        <v>8</v>
      </c>
      <c r="BV241" s="1">
        <v>5.8</v>
      </c>
      <c r="BW241" s="1">
        <v>5.2</v>
      </c>
      <c r="BX241" s="1">
        <v>4.2</v>
      </c>
      <c r="BY241" s="1">
        <v>2.2999999999999998</v>
      </c>
      <c r="BZ241" s="1">
        <v>4</v>
      </c>
      <c r="CA241" s="1">
        <f t="shared" si="348"/>
        <v>13</v>
      </c>
      <c r="CB241" s="1">
        <f t="shared" si="349"/>
        <v>65.400000000000006</v>
      </c>
      <c r="CC241" s="1">
        <f t="shared" si="350"/>
        <v>21.5</v>
      </c>
    </row>
    <row r="242" spans="1:81" s="19" customFormat="1" x14ac:dyDescent="0.25">
      <c r="A242" s="18" t="s">
        <v>76</v>
      </c>
      <c r="B242" s="44" t="s">
        <v>2118</v>
      </c>
      <c r="I242" s="18">
        <v>54073</v>
      </c>
      <c r="J242" s="18" t="s">
        <v>75</v>
      </c>
      <c r="K242" s="35">
        <f>SUM(K239:K241)</f>
        <v>134.45170650347009</v>
      </c>
      <c r="L242" s="18">
        <v>7527</v>
      </c>
      <c r="M242" s="23">
        <f t="shared" si="289"/>
        <v>55.982926477811077</v>
      </c>
      <c r="N242" s="18">
        <v>2868</v>
      </c>
      <c r="O242" s="23">
        <v>2.4300000000000002</v>
      </c>
      <c r="P242" s="18">
        <v>6965</v>
      </c>
      <c r="Q242" s="18">
        <v>188</v>
      </c>
      <c r="R242" s="18">
        <v>154</v>
      </c>
      <c r="S242" s="18">
        <v>164</v>
      </c>
      <c r="T242" s="18">
        <v>138</v>
      </c>
      <c r="U242" s="18">
        <v>222</v>
      </c>
      <c r="V242" s="18">
        <v>221</v>
      </c>
      <c r="W242" s="18">
        <v>149</v>
      </c>
      <c r="X242" s="18">
        <v>196</v>
      </c>
      <c r="Y242" s="18">
        <v>57</v>
      </c>
      <c r="Z242" s="18">
        <v>204</v>
      </c>
      <c r="AA242" s="18">
        <v>347</v>
      </c>
      <c r="AB242" s="18">
        <v>294</v>
      </c>
      <c r="AC242" s="18">
        <v>176</v>
      </c>
      <c r="AD242" s="18">
        <v>142</v>
      </c>
      <c r="AE242" s="18">
        <v>165</v>
      </c>
      <c r="AF242" s="18">
        <v>51</v>
      </c>
      <c r="AG242" s="20">
        <f t="shared" si="343"/>
        <v>17.642956764295675</v>
      </c>
      <c r="AH242" s="20">
        <f t="shared" si="344"/>
        <v>12.552301255230125</v>
      </c>
      <c r="AI242" s="20">
        <f t="shared" si="345"/>
        <v>21.722454672245465</v>
      </c>
      <c r="AJ242" s="20">
        <f t="shared" si="346"/>
        <v>7.1129707112970717</v>
      </c>
      <c r="AK242" s="20">
        <f t="shared" si="347"/>
        <v>40.969316596931662</v>
      </c>
      <c r="AL242" s="38">
        <v>24605</v>
      </c>
      <c r="AM242" s="38">
        <v>45152</v>
      </c>
      <c r="AN242" s="20">
        <f t="shared" si="333"/>
        <v>49.930264993026505</v>
      </c>
      <c r="AO242" s="18">
        <v>2868</v>
      </c>
      <c r="AP242" s="18">
        <v>526</v>
      </c>
      <c r="AQ242" s="18">
        <v>2340</v>
      </c>
      <c r="AR242" s="18">
        <v>528</v>
      </c>
      <c r="AS242" s="18">
        <v>58</v>
      </c>
      <c r="AT242" s="18">
        <v>92</v>
      </c>
      <c r="AU242" s="18">
        <v>306</v>
      </c>
      <c r="AV242" s="18">
        <v>284</v>
      </c>
      <c r="AW242" s="18">
        <v>155</v>
      </c>
      <c r="AX242" s="18">
        <v>142</v>
      </c>
      <c r="AY242" s="18">
        <v>198</v>
      </c>
      <c r="AZ242" s="18">
        <v>159</v>
      </c>
      <c r="BA242" s="18">
        <v>42</v>
      </c>
      <c r="BB242" s="18">
        <v>424</v>
      </c>
      <c r="BC242" s="18">
        <v>48</v>
      </c>
      <c r="BD242" s="18">
        <v>25</v>
      </c>
      <c r="BE242" s="18">
        <v>803</v>
      </c>
      <c r="BF242" s="18">
        <v>25</v>
      </c>
      <c r="BG242" s="18">
        <v>0</v>
      </c>
      <c r="BH242" s="20">
        <f t="shared" si="334"/>
        <v>17.956764295676429</v>
      </c>
      <c r="BI242" s="18">
        <v>4.5999999999999996</v>
      </c>
      <c r="BJ242" s="18">
        <v>5.0999999999999996</v>
      </c>
      <c r="BK242" s="18">
        <v>5.8</v>
      </c>
      <c r="BL242" s="18">
        <v>5.5</v>
      </c>
      <c r="BM242" s="18">
        <v>6.7</v>
      </c>
      <c r="BN242" s="18">
        <v>5.6</v>
      </c>
      <c r="BO242" s="18">
        <v>6</v>
      </c>
      <c r="BP242" s="18">
        <v>5.8</v>
      </c>
      <c r="BQ242" s="18">
        <v>7.6</v>
      </c>
      <c r="BR242" s="18">
        <v>7.3</v>
      </c>
      <c r="BS242" s="18">
        <v>7.9</v>
      </c>
      <c r="BT242" s="18">
        <v>7.7</v>
      </c>
      <c r="BU242" s="18">
        <v>6.5</v>
      </c>
      <c r="BV242" s="18">
        <v>5.4</v>
      </c>
      <c r="BW242" s="18">
        <v>5.2</v>
      </c>
      <c r="BX242" s="18">
        <v>3.2</v>
      </c>
      <c r="BY242" s="18">
        <v>2.2999999999999998</v>
      </c>
      <c r="BZ242" s="18">
        <v>1.8</v>
      </c>
      <c r="CA242" s="18">
        <f t="shared" si="348"/>
        <v>15.5</v>
      </c>
      <c r="CB242" s="18">
        <f t="shared" si="349"/>
        <v>66.599999999999994</v>
      </c>
      <c r="CC242" s="18">
        <f t="shared" si="350"/>
        <v>17.900000000000002</v>
      </c>
    </row>
    <row r="243" spans="1:81" s="26" customFormat="1" x14ac:dyDescent="0.25">
      <c r="A243" s="25" t="s">
        <v>2082</v>
      </c>
      <c r="B243" s="26" t="s">
        <v>2083</v>
      </c>
      <c r="C243" s="27" t="s">
        <v>2084</v>
      </c>
      <c r="D243" s="26" t="s">
        <v>886</v>
      </c>
      <c r="E243" s="28" t="s">
        <v>887</v>
      </c>
      <c r="F243" s="28" t="s">
        <v>542</v>
      </c>
      <c r="G243" s="28" t="s">
        <v>2085</v>
      </c>
      <c r="H243" s="28" t="s">
        <v>2086</v>
      </c>
      <c r="I243" s="27" t="s">
        <v>2111</v>
      </c>
      <c r="J243" s="27" t="s">
        <v>2111</v>
      </c>
      <c r="K243" s="34">
        <v>937.768538281264</v>
      </c>
      <c r="L243" s="27">
        <f>L247-L246-L245-L244</f>
        <v>6944</v>
      </c>
      <c r="M243" s="29">
        <f t="shared" si="289"/>
        <v>7.4048122927294164</v>
      </c>
      <c r="N243" s="27">
        <f t="shared" ref="N243:AF243" si="355">N247-N246-N245-N244</f>
        <v>2971</v>
      </c>
      <c r="O243" s="29">
        <f>P243/N243</f>
        <v>2.2558061258835407</v>
      </c>
      <c r="P243" s="27">
        <f t="shared" si="355"/>
        <v>6702</v>
      </c>
      <c r="Q243" s="27">
        <f t="shared" si="355"/>
        <v>170</v>
      </c>
      <c r="R243" s="27">
        <f t="shared" si="355"/>
        <v>145</v>
      </c>
      <c r="S243" s="27">
        <f t="shared" si="355"/>
        <v>317</v>
      </c>
      <c r="T243" s="27">
        <f t="shared" si="355"/>
        <v>254</v>
      </c>
      <c r="U243" s="27">
        <f t="shared" si="355"/>
        <v>254</v>
      </c>
      <c r="V243" s="27">
        <f t="shared" si="355"/>
        <v>208</v>
      </c>
      <c r="W243" s="27">
        <f t="shared" si="355"/>
        <v>119</v>
      </c>
      <c r="X243" s="27">
        <f t="shared" si="355"/>
        <v>133</v>
      </c>
      <c r="Y243" s="27">
        <f t="shared" si="355"/>
        <v>163</v>
      </c>
      <c r="Z243" s="27">
        <f t="shared" si="355"/>
        <v>210</v>
      </c>
      <c r="AA243" s="27">
        <f t="shared" si="355"/>
        <v>313</v>
      </c>
      <c r="AB243" s="27">
        <f t="shared" si="355"/>
        <v>280</v>
      </c>
      <c r="AC243" s="27">
        <f t="shared" si="355"/>
        <v>198</v>
      </c>
      <c r="AD243" s="27">
        <f t="shared" si="355"/>
        <v>131</v>
      </c>
      <c r="AE243" s="27">
        <f t="shared" si="355"/>
        <v>45</v>
      </c>
      <c r="AF243" s="27">
        <f t="shared" si="355"/>
        <v>31</v>
      </c>
      <c r="AG243" s="30">
        <f t="shared" si="343"/>
        <v>21.272298889262874</v>
      </c>
      <c r="AH243" s="30">
        <f t="shared" si="344"/>
        <v>17.098619993268262</v>
      </c>
      <c r="AI243" s="30">
        <f t="shared" si="345"/>
        <v>20.969370582295525</v>
      </c>
      <c r="AJ243" s="30">
        <f t="shared" si="346"/>
        <v>7.0683271625715252</v>
      </c>
      <c r="AK243" s="30">
        <f t="shared" si="347"/>
        <v>33.591383372601818</v>
      </c>
      <c r="AL243" s="40">
        <v>23219</v>
      </c>
      <c r="AM243" s="40">
        <v>37111</v>
      </c>
      <c r="AN243" s="30">
        <f>(Q243+R243+S243+T243+U243+V243+W243+X243)/N243*100</f>
        <v>53.85392123864019</v>
      </c>
      <c r="AO243" s="27">
        <f>AO247-AO246-AO245-AO244</f>
        <v>2971</v>
      </c>
      <c r="AP243" s="27">
        <f t="shared" ref="AP243:BG243" si="356">AP247-AP246-AP245-AP244</f>
        <v>4957</v>
      </c>
      <c r="AQ243" s="27">
        <f t="shared" si="356"/>
        <v>2565</v>
      </c>
      <c r="AR243" s="27">
        <f t="shared" si="356"/>
        <v>406</v>
      </c>
      <c r="AS243" s="27">
        <f t="shared" si="356"/>
        <v>185</v>
      </c>
      <c r="AT243" s="27">
        <f t="shared" si="356"/>
        <v>136</v>
      </c>
      <c r="AU243" s="27">
        <f t="shared" si="356"/>
        <v>222</v>
      </c>
      <c r="AV243" s="27">
        <f t="shared" si="356"/>
        <v>425</v>
      </c>
      <c r="AW243" s="27">
        <f t="shared" si="356"/>
        <v>107</v>
      </c>
      <c r="AX243" s="27">
        <f t="shared" si="356"/>
        <v>153</v>
      </c>
      <c r="AY243" s="27">
        <f t="shared" si="356"/>
        <v>268</v>
      </c>
      <c r="AZ243" s="27">
        <f t="shared" si="356"/>
        <v>98</v>
      </c>
      <c r="BA243" s="27">
        <f t="shared" si="356"/>
        <v>39</v>
      </c>
      <c r="BB243" s="27">
        <f t="shared" si="356"/>
        <v>479</v>
      </c>
      <c r="BC243" s="27">
        <f t="shared" si="356"/>
        <v>16</v>
      </c>
      <c r="BD243" s="27">
        <f t="shared" si="356"/>
        <v>20</v>
      </c>
      <c r="BE243" s="27">
        <f t="shared" si="356"/>
        <v>652</v>
      </c>
      <c r="BF243" s="27">
        <f t="shared" si="356"/>
        <v>16</v>
      </c>
      <c r="BG243" s="27">
        <f t="shared" si="356"/>
        <v>0</v>
      </c>
      <c r="BH243" s="30">
        <f>(AU243+AX243+BA243+BD243+BG243)/N243*100</f>
        <v>14.607876135981151</v>
      </c>
      <c r="BI243" s="27">
        <v>5</v>
      </c>
      <c r="BJ243" s="27">
        <v>4.4000000000000004</v>
      </c>
      <c r="BK243" s="27">
        <v>4.9000000000000004</v>
      </c>
      <c r="BL243" s="27">
        <v>4.3</v>
      </c>
      <c r="BM243" s="27">
        <v>5</v>
      </c>
      <c r="BN243" s="27">
        <v>5.3</v>
      </c>
      <c r="BO243" s="27">
        <v>5.4</v>
      </c>
      <c r="BP243" s="27">
        <v>6.6</v>
      </c>
      <c r="BQ243" s="27">
        <v>4.3</v>
      </c>
      <c r="BR243" s="27">
        <v>6.6</v>
      </c>
      <c r="BS243" s="27">
        <v>7.7</v>
      </c>
      <c r="BT243" s="27">
        <v>8.1</v>
      </c>
      <c r="BU243" s="27">
        <v>9.1</v>
      </c>
      <c r="BV243" s="27">
        <v>8.8000000000000007</v>
      </c>
      <c r="BW243" s="27">
        <v>5.0999999999999996</v>
      </c>
      <c r="BX243" s="27">
        <v>5.0999999999999996</v>
      </c>
      <c r="BY243" s="27">
        <v>2.4</v>
      </c>
      <c r="BZ243" s="27">
        <v>1.8</v>
      </c>
      <c r="CA243" s="27">
        <f t="shared" si="348"/>
        <v>14.3</v>
      </c>
      <c r="CB243" s="27">
        <f t="shared" si="349"/>
        <v>62.400000000000006</v>
      </c>
      <c r="CC243" s="27">
        <f t="shared" si="350"/>
        <v>23.2</v>
      </c>
    </row>
    <row r="244" spans="1:81" x14ac:dyDescent="0.25">
      <c r="A244" s="8" t="s">
        <v>883</v>
      </c>
      <c r="B244" t="s">
        <v>884</v>
      </c>
      <c r="C244" s="1" t="s">
        <v>885</v>
      </c>
      <c r="D244" t="s">
        <v>886</v>
      </c>
      <c r="E244" s="9" t="s">
        <v>887</v>
      </c>
      <c r="F244" s="9" t="s">
        <v>542</v>
      </c>
      <c r="G244" s="9" t="s">
        <v>888</v>
      </c>
      <c r="H244" s="9" t="s">
        <v>889</v>
      </c>
      <c r="I244" s="1">
        <v>5422852</v>
      </c>
      <c r="J244" s="1" t="s">
        <v>168</v>
      </c>
      <c r="K244" s="33">
        <v>0.57171139009904581</v>
      </c>
      <c r="L244" s="1">
        <v>260</v>
      </c>
      <c r="M244" s="42">
        <f t="shared" si="289"/>
        <v>454.77491703454859</v>
      </c>
      <c r="N244" s="1">
        <v>101</v>
      </c>
      <c r="O244" s="22">
        <v>2.57</v>
      </c>
      <c r="P244" s="1">
        <v>260</v>
      </c>
      <c r="Q244" s="1">
        <v>11</v>
      </c>
      <c r="R244" s="1">
        <v>0</v>
      </c>
      <c r="S244" s="1">
        <v>5</v>
      </c>
      <c r="T244" s="1">
        <v>10</v>
      </c>
      <c r="U244" s="1">
        <v>7</v>
      </c>
      <c r="V244" s="1">
        <v>19</v>
      </c>
      <c r="W244" s="1">
        <v>11</v>
      </c>
      <c r="X244" s="1">
        <v>2</v>
      </c>
      <c r="Y244" s="1">
        <v>7</v>
      </c>
      <c r="Z244" s="1">
        <v>8</v>
      </c>
      <c r="AA244" s="1">
        <v>11</v>
      </c>
      <c r="AB244" s="1">
        <v>4</v>
      </c>
      <c r="AC244" s="1">
        <v>0</v>
      </c>
      <c r="AD244" s="1">
        <v>0</v>
      </c>
      <c r="AE244" s="1">
        <v>6</v>
      </c>
      <c r="AF244" s="1">
        <v>0</v>
      </c>
      <c r="AG244" s="6">
        <f t="shared" si="343"/>
        <v>15.841584158415841</v>
      </c>
      <c r="AH244" s="6">
        <f t="shared" si="344"/>
        <v>16.831683168316832</v>
      </c>
      <c r="AI244" s="6">
        <f t="shared" si="345"/>
        <v>38.613861386138616</v>
      </c>
      <c r="AJ244" s="6">
        <f t="shared" si="346"/>
        <v>7.9207920792079207</v>
      </c>
      <c r="AK244" s="6">
        <f t="shared" si="347"/>
        <v>20.792079207920793</v>
      </c>
      <c r="AL244" s="39">
        <v>19804</v>
      </c>
      <c r="AM244" s="39">
        <v>33750</v>
      </c>
      <c r="AN244" s="6">
        <f>(Q244+R244+S244+T244+U244+V244+W244+X244)/N244*100</f>
        <v>64.356435643564353</v>
      </c>
      <c r="AO244" s="1">
        <v>101</v>
      </c>
      <c r="AP244" s="1">
        <v>63</v>
      </c>
      <c r="AQ244" s="1">
        <v>66</v>
      </c>
      <c r="AR244" s="1">
        <v>35</v>
      </c>
      <c r="AS244" s="1">
        <v>5</v>
      </c>
      <c r="AT244" s="1">
        <v>2</v>
      </c>
      <c r="AU244" s="1">
        <v>9</v>
      </c>
      <c r="AV244" s="1">
        <v>17</v>
      </c>
      <c r="AW244" s="1">
        <v>11</v>
      </c>
      <c r="AX244" s="1">
        <v>6</v>
      </c>
      <c r="AY244" s="1">
        <v>9</v>
      </c>
      <c r="AZ244" s="1">
        <v>2</v>
      </c>
      <c r="BA244" s="1">
        <v>9</v>
      </c>
      <c r="BB244" s="1">
        <v>17</v>
      </c>
      <c r="BC244" s="1">
        <v>0</v>
      </c>
      <c r="BD244" s="1">
        <v>2</v>
      </c>
      <c r="BE244" s="1">
        <v>10</v>
      </c>
      <c r="BF244" s="1">
        <v>0</v>
      </c>
      <c r="BG244" s="1">
        <v>0</v>
      </c>
      <c r="BH244" s="6">
        <f>(AU244+AX244+BA244+BD244+BG244)/N244*100</f>
        <v>25.742574257425744</v>
      </c>
      <c r="BI244" s="1">
        <v>1.5</v>
      </c>
      <c r="BJ244" s="1">
        <v>13.8</v>
      </c>
      <c r="BK244" s="1">
        <v>4.5999999999999996</v>
      </c>
      <c r="BL244" s="1">
        <v>7.3</v>
      </c>
      <c r="BM244" s="1">
        <v>15</v>
      </c>
      <c r="BN244" s="1">
        <v>5</v>
      </c>
      <c r="BO244" s="1">
        <v>6.2</v>
      </c>
      <c r="BP244" s="1">
        <v>6.5</v>
      </c>
      <c r="BQ244" s="1">
        <v>5.4</v>
      </c>
      <c r="BR244" s="1">
        <v>10</v>
      </c>
      <c r="BS244" s="1">
        <v>5.8</v>
      </c>
      <c r="BT244" s="1">
        <v>1.5</v>
      </c>
      <c r="BU244" s="1">
        <v>2.7</v>
      </c>
      <c r="BV244" s="1">
        <v>6.2</v>
      </c>
      <c r="BW244" s="1">
        <v>4.2</v>
      </c>
      <c r="BX244" s="1">
        <v>2.7</v>
      </c>
      <c r="BY244" s="1">
        <v>1.5</v>
      </c>
      <c r="BZ244" s="1">
        <v>0</v>
      </c>
      <c r="CA244" s="1">
        <f t="shared" si="348"/>
        <v>19.899999999999999</v>
      </c>
      <c r="CB244" s="1">
        <f t="shared" si="349"/>
        <v>65.399999999999991</v>
      </c>
      <c r="CC244" s="1">
        <f t="shared" si="350"/>
        <v>14.600000000000001</v>
      </c>
    </row>
    <row r="245" spans="1:81" s="19" customFormat="1" x14ac:dyDescent="0.25">
      <c r="A245" s="8" t="s">
        <v>1099</v>
      </c>
      <c r="B245" t="s">
        <v>1100</v>
      </c>
      <c r="C245" s="1" t="s">
        <v>1101</v>
      </c>
      <c r="D245" t="s">
        <v>886</v>
      </c>
      <c r="E245" s="9" t="s">
        <v>887</v>
      </c>
      <c r="F245" s="9" t="s">
        <v>542</v>
      </c>
      <c r="G245" s="9" t="s">
        <v>1102</v>
      </c>
      <c r="H245" s="9" t="s">
        <v>1103</v>
      </c>
      <c r="I245" s="1">
        <v>5437372</v>
      </c>
      <c r="J245" s="1" t="s">
        <v>207</v>
      </c>
      <c r="K245" s="33">
        <v>0.3588465276439109</v>
      </c>
      <c r="L245" s="1">
        <v>222</v>
      </c>
      <c r="M245" s="42">
        <f t="shared" si="289"/>
        <v>618.6488732595293</v>
      </c>
      <c r="N245" s="1">
        <v>99</v>
      </c>
      <c r="O245" s="22">
        <v>2.2400000000000002</v>
      </c>
      <c r="P245" s="1">
        <v>222</v>
      </c>
      <c r="Q245" s="1">
        <v>16</v>
      </c>
      <c r="R245" s="1">
        <v>15</v>
      </c>
      <c r="S245" s="1">
        <v>16</v>
      </c>
      <c r="T245" s="1">
        <v>0</v>
      </c>
      <c r="U245" s="1">
        <v>12</v>
      </c>
      <c r="V245" s="1">
        <v>10</v>
      </c>
      <c r="W245" s="1">
        <v>3</v>
      </c>
      <c r="X245" s="1">
        <v>10</v>
      </c>
      <c r="Y245" s="1">
        <v>3</v>
      </c>
      <c r="Z245" s="1">
        <v>7</v>
      </c>
      <c r="AA245" s="1">
        <v>1</v>
      </c>
      <c r="AB245" s="1">
        <v>6</v>
      </c>
      <c r="AC245" s="1">
        <v>0</v>
      </c>
      <c r="AD245" s="1">
        <v>0</v>
      </c>
      <c r="AE245" s="1">
        <v>0</v>
      </c>
      <c r="AF245" s="1">
        <v>0</v>
      </c>
      <c r="AG245" s="6">
        <f t="shared" si="343"/>
        <v>47.474747474747474</v>
      </c>
      <c r="AH245" s="6">
        <f t="shared" si="344"/>
        <v>12.121212121212121</v>
      </c>
      <c r="AI245" s="6">
        <f t="shared" si="345"/>
        <v>26.262626262626267</v>
      </c>
      <c r="AJ245" s="6">
        <f t="shared" si="346"/>
        <v>7.0707070707070701</v>
      </c>
      <c r="AK245" s="6">
        <f t="shared" si="347"/>
        <v>7.0707070707070701</v>
      </c>
      <c r="AL245" s="39">
        <v>12956</v>
      </c>
      <c r="AM245" s="39">
        <v>25781</v>
      </c>
      <c r="AN245" s="6">
        <f>(Q245+R245+S245+T245+U245+V245+W245+X245)/N245*100</f>
        <v>82.828282828282823</v>
      </c>
      <c r="AO245" s="1">
        <v>99</v>
      </c>
      <c r="AP245" s="1">
        <v>51</v>
      </c>
      <c r="AQ245" s="1">
        <v>65</v>
      </c>
      <c r="AR245" s="1">
        <v>34</v>
      </c>
      <c r="AS245" s="1">
        <v>21</v>
      </c>
      <c r="AT245" s="1">
        <v>0</v>
      </c>
      <c r="AU245" s="1">
        <v>19</v>
      </c>
      <c r="AV245" s="1">
        <v>10</v>
      </c>
      <c r="AW245" s="1">
        <v>7</v>
      </c>
      <c r="AX245" s="1">
        <v>2</v>
      </c>
      <c r="AY245" s="1">
        <v>11</v>
      </c>
      <c r="AZ245" s="1">
        <v>0</v>
      </c>
      <c r="BA245" s="1">
        <v>2</v>
      </c>
      <c r="BB245" s="1">
        <v>5</v>
      </c>
      <c r="BC245" s="1">
        <v>3</v>
      </c>
      <c r="BD245" s="1">
        <v>0</v>
      </c>
      <c r="BE245" s="1">
        <v>6</v>
      </c>
      <c r="BF245" s="1">
        <v>0</v>
      </c>
      <c r="BG245" s="1">
        <v>0</v>
      </c>
      <c r="BH245" s="6">
        <f>(AU245+AX245+BA245+BD245+BG245)/N245*100</f>
        <v>23.232323232323232</v>
      </c>
      <c r="BI245" s="1">
        <v>5.9</v>
      </c>
      <c r="BJ245" s="1">
        <v>2.7</v>
      </c>
      <c r="BK245" s="1">
        <v>10.8</v>
      </c>
      <c r="BL245" s="1">
        <v>5.9</v>
      </c>
      <c r="BM245" s="1">
        <v>5</v>
      </c>
      <c r="BN245" s="1">
        <v>3.2</v>
      </c>
      <c r="BO245" s="1">
        <v>11.3</v>
      </c>
      <c r="BP245" s="1">
        <v>9.9</v>
      </c>
      <c r="BQ245" s="1">
        <v>7.2</v>
      </c>
      <c r="BR245" s="1">
        <v>2.7</v>
      </c>
      <c r="BS245" s="1">
        <v>9</v>
      </c>
      <c r="BT245" s="1">
        <v>2.2999999999999998</v>
      </c>
      <c r="BU245" s="1">
        <v>4.0999999999999996</v>
      </c>
      <c r="BV245" s="1">
        <v>4.0999999999999996</v>
      </c>
      <c r="BW245" s="1">
        <v>5.4</v>
      </c>
      <c r="BX245" s="1">
        <v>5.4</v>
      </c>
      <c r="BY245" s="1">
        <v>4.5</v>
      </c>
      <c r="BZ245" s="1">
        <v>0.9</v>
      </c>
      <c r="CA245" s="1">
        <f t="shared" si="348"/>
        <v>19.400000000000002</v>
      </c>
      <c r="CB245" s="1">
        <f t="shared" si="349"/>
        <v>60.600000000000009</v>
      </c>
      <c r="CC245" s="1">
        <f t="shared" si="350"/>
        <v>20.299999999999997</v>
      </c>
    </row>
    <row r="246" spans="1:81" x14ac:dyDescent="0.25">
      <c r="A246" s="8" t="s">
        <v>1237</v>
      </c>
      <c r="B246" t="s">
        <v>1238</v>
      </c>
      <c r="C246" s="1" t="s">
        <v>1239</v>
      </c>
      <c r="D246" t="s">
        <v>886</v>
      </c>
      <c r="E246" s="9" t="s">
        <v>887</v>
      </c>
      <c r="F246" s="9" t="s">
        <v>542</v>
      </c>
      <c r="G246" s="9" t="s">
        <v>1240</v>
      </c>
      <c r="H246" s="9" t="s">
        <v>1241</v>
      </c>
      <c r="I246" s="1">
        <v>5451676</v>
      </c>
      <c r="J246" s="1" t="s">
        <v>233</v>
      </c>
      <c r="K246" s="33">
        <v>2.4454411820101085</v>
      </c>
      <c r="L246" s="1">
        <v>1148</v>
      </c>
      <c r="M246" s="42">
        <f t="shared" si="289"/>
        <v>469.44494451359679</v>
      </c>
      <c r="N246" s="1">
        <v>476</v>
      </c>
      <c r="O246" s="22">
        <v>2.29</v>
      </c>
      <c r="P246" s="1">
        <v>1091</v>
      </c>
      <c r="Q246" s="1">
        <v>106</v>
      </c>
      <c r="R246" s="1">
        <v>44</v>
      </c>
      <c r="S246" s="1">
        <v>18</v>
      </c>
      <c r="T246" s="1">
        <v>60</v>
      </c>
      <c r="U246" s="1">
        <v>51</v>
      </c>
      <c r="V246" s="1">
        <v>13</v>
      </c>
      <c r="W246" s="1">
        <v>32</v>
      </c>
      <c r="X246" s="1">
        <v>16</v>
      </c>
      <c r="Y246" s="1">
        <v>28</v>
      </c>
      <c r="Z246" s="1">
        <v>24</v>
      </c>
      <c r="AA246" s="1">
        <v>17</v>
      </c>
      <c r="AB246" s="1">
        <v>21</v>
      </c>
      <c r="AC246" s="1">
        <v>20</v>
      </c>
      <c r="AD246" s="1">
        <v>6</v>
      </c>
      <c r="AE246" s="1">
        <v>18</v>
      </c>
      <c r="AF246" s="1">
        <v>2</v>
      </c>
      <c r="AG246" s="6">
        <f t="shared" si="343"/>
        <v>35.294117647058826</v>
      </c>
      <c r="AH246" s="6">
        <f t="shared" si="344"/>
        <v>23.319327731092436</v>
      </c>
      <c r="AI246" s="6">
        <f t="shared" si="345"/>
        <v>18.69747899159664</v>
      </c>
      <c r="AJ246" s="6">
        <f t="shared" si="346"/>
        <v>5.0420168067226889</v>
      </c>
      <c r="AK246" s="6">
        <f t="shared" si="347"/>
        <v>17.647058823529413</v>
      </c>
      <c r="AL246" s="39">
        <v>17850</v>
      </c>
      <c r="AM246" s="39">
        <v>25833</v>
      </c>
      <c r="AN246" s="6">
        <f>(Q246+R246+S246+T246+U246+V246+W246+X246)/N246*100</f>
        <v>71.428571428571431</v>
      </c>
      <c r="AO246" s="1">
        <v>476</v>
      </c>
      <c r="AP246" s="1">
        <v>185</v>
      </c>
      <c r="AQ246" s="1">
        <v>284</v>
      </c>
      <c r="AR246" s="1">
        <v>192</v>
      </c>
      <c r="AS246" s="1">
        <v>0</v>
      </c>
      <c r="AT246" s="1">
        <v>47</v>
      </c>
      <c r="AU246" s="1">
        <v>109</v>
      </c>
      <c r="AV246" s="1">
        <v>28</v>
      </c>
      <c r="AW246" s="1">
        <v>27</v>
      </c>
      <c r="AX246" s="1">
        <v>51</v>
      </c>
      <c r="AY246" s="1">
        <v>30</v>
      </c>
      <c r="AZ246" s="1">
        <v>46</v>
      </c>
      <c r="BA246" s="1">
        <v>0</v>
      </c>
      <c r="BB246" s="1">
        <v>29</v>
      </c>
      <c r="BC246" s="1">
        <v>3</v>
      </c>
      <c r="BD246" s="1">
        <v>5</v>
      </c>
      <c r="BE246" s="1">
        <v>65</v>
      </c>
      <c r="BF246" s="1">
        <v>0</v>
      </c>
      <c r="BG246" s="1">
        <v>0</v>
      </c>
      <c r="BH246" s="6">
        <f>(AU246+AX246+BA246+BD246+BG246)/N246*100</f>
        <v>34.663865546218489</v>
      </c>
      <c r="BI246" s="1">
        <v>5.7</v>
      </c>
      <c r="BJ246" s="1">
        <v>4.7</v>
      </c>
      <c r="BK246" s="1">
        <v>7.1</v>
      </c>
      <c r="BL246" s="1">
        <v>6.3</v>
      </c>
      <c r="BM246" s="1">
        <v>5.0999999999999996</v>
      </c>
      <c r="BN246" s="1">
        <v>4.9000000000000004</v>
      </c>
      <c r="BO246" s="1">
        <v>9.1</v>
      </c>
      <c r="BP246" s="1">
        <v>5.3</v>
      </c>
      <c r="BQ246" s="1">
        <v>5.5</v>
      </c>
      <c r="BR246" s="1">
        <v>3.9</v>
      </c>
      <c r="BS246" s="1">
        <v>3.7</v>
      </c>
      <c r="BT246" s="1">
        <v>12.5</v>
      </c>
      <c r="BU246" s="1">
        <v>7.8</v>
      </c>
      <c r="BV246" s="1">
        <v>4.5999999999999996</v>
      </c>
      <c r="BW246" s="1">
        <v>4.4000000000000004</v>
      </c>
      <c r="BX246" s="1">
        <v>3.7</v>
      </c>
      <c r="BY246" s="1">
        <v>2.8</v>
      </c>
      <c r="BZ246" s="1">
        <v>2.7</v>
      </c>
      <c r="CA246" s="1">
        <f t="shared" si="348"/>
        <v>17.5</v>
      </c>
      <c r="CB246" s="1">
        <f t="shared" si="349"/>
        <v>64.100000000000009</v>
      </c>
      <c r="CC246" s="1">
        <f t="shared" si="350"/>
        <v>18.2</v>
      </c>
    </row>
    <row r="247" spans="1:81" s="19" customFormat="1" x14ac:dyDescent="0.25">
      <c r="A247" s="18" t="s">
        <v>78</v>
      </c>
      <c r="B247" s="44" t="s">
        <v>2118</v>
      </c>
      <c r="I247" s="18">
        <v>54075</v>
      </c>
      <c r="J247" s="18" t="s">
        <v>77</v>
      </c>
      <c r="K247" s="35">
        <f>SUM(K243:K246)</f>
        <v>941.14453738101702</v>
      </c>
      <c r="L247" s="18">
        <v>8574</v>
      </c>
      <c r="M247" s="23">
        <f t="shared" si="289"/>
        <v>9.1101840997339441</v>
      </c>
      <c r="N247" s="18">
        <v>3647</v>
      </c>
      <c r="O247" s="23">
        <v>2.27</v>
      </c>
      <c r="P247" s="18">
        <v>8275</v>
      </c>
      <c r="Q247" s="18">
        <v>303</v>
      </c>
      <c r="R247" s="18">
        <v>204</v>
      </c>
      <c r="S247" s="18">
        <v>356</v>
      </c>
      <c r="T247" s="18">
        <v>324</v>
      </c>
      <c r="U247" s="18">
        <v>324</v>
      </c>
      <c r="V247" s="18">
        <v>250</v>
      </c>
      <c r="W247" s="18">
        <v>165</v>
      </c>
      <c r="X247" s="18">
        <v>161</v>
      </c>
      <c r="Y247" s="18">
        <v>201</v>
      </c>
      <c r="Z247" s="18">
        <v>249</v>
      </c>
      <c r="AA247" s="18">
        <v>342</v>
      </c>
      <c r="AB247" s="18">
        <v>311</v>
      </c>
      <c r="AC247" s="18">
        <v>218</v>
      </c>
      <c r="AD247" s="18">
        <v>137</v>
      </c>
      <c r="AE247" s="18">
        <v>69</v>
      </c>
      <c r="AF247" s="18">
        <v>33</v>
      </c>
      <c r="AG247" s="20">
        <f t="shared" si="343"/>
        <v>23.663284891691802</v>
      </c>
      <c r="AH247" s="20">
        <f t="shared" si="344"/>
        <v>17.768028516588977</v>
      </c>
      <c r="AI247" s="20">
        <f t="shared" si="345"/>
        <v>21.305182341650671</v>
      </c>
      <c r="AJ247" s="20">
        <f t="shared" si="346"/>
        <v>6.8275294762818755</v>
      </c>
      <c r="AK247" s="20">
        <f t="shared" si="347"/>
        <v>30.435974773786672</v>
      </c>
      <c r="AL247" s="38">
        <v>23219</v>
      </c>
      <c r="AM247" s="38">
        <v>37111</v>
      </c>
      <c r="AN247" s="20">
        <f t="shared" si="333"/>
        <v>57.225116534137641</v>
      </c>
      <c r="AO247" s="18">
        <v>3647</v>
      </c>
      <c r="AP247" s="18">
        <v>5256</v>
      </c>
      <c r="AQ247" s="18">
        <v>2980</v>
      </c>
      <c r="AR247" s="18">
        <v>667</v>
      </c>
      <c r="AS247" s="18">
        <v>211</v>
      </c>
      <c r="AT247" s="18">
        <v>185</v>
      </c>
      <c r="AU247" s="18">
        <v>359</v>
      </c>
      <c r="AV247" s="18">
        <v>480</v>
      </c>
      <c r="AW247" s="18">
        <v>152</v>
      </c>
      <c r="AX247" s="18">
        <v>212</v>
      </c>
      <c r="AY247" s="18">
        <v>318</v>
      </c>
      <c r="AZ247" s="18">
        <v>146</v>
      </c>
      <c r="BA247" s="18">
        <v>50</v>
      </c>
      <c r="BB247" s="18">
        <v>530</v>
      </c>
      <c r="BC247" s="18">
        <v>22</v>
      </c>
      <c r="BD247" s="18">
        <v>27</v>
      </c>
      <c r="BE247" s="18">
        <v>733</v>
      </c>
      <c r="BF247" s="18">
        <v>16</v>
      </c>
      <c r="BG247" s="18">
        <v>0</v>
      </c>
      <c r="BH247" s="20">
        <f t="shared" si="334"/>
        <v>17.768028516588977</v>
      </c>
      <c r="BI247" s="18">
        <v>5</v>
      </c>
      <c r="BJ247" s="18">
        <v>4.4000000000000004</v>
      </c>
      <c r="BK247" s="18">
        <v>4.9000000000000004</v>
      </c>
      <c r="BL247" s="18">
        <v>4.3</v>
      </c>
      <c r="BM247" s="18">
        <v>5</v>
      </c>
      <c r="BN247" s="18">
        <v>5.3</v>
      </c>
      <c r="BO247" s="18">
        <v>5.4</v>
      </c>
      <c r="BP247" s="18">
        <v>6.6</v>
      </c>
      <c r="BQ247" s="18">
        <v>4.3</v>
      </c>
      <c r="BR247" s="18">
        <v>6.6</v>
      </c>
      <c r="BS247" s="18">
        <v>7.7</v>
      </c>
      <c r="BT247" s="18">
        <v>8.1</v>
      </c>
      <c r="BU247" s="18">
        <v>9.1</v>
      </c>
      <c r="BV247" s="18">
        <v>8.8000000000000007</v>
      </c>
      <c r="BW247" s="18">
        <v>5.0999999999999996</v>
      </c>
      <c r="BX247" s="18">
        <v>5.0999999999999996</v>
      </c>
      <c r="BY247" s="18">
        <v>2.4</v>
      </c>
      <c r="BZ247" s="18">
        <v>1.8</v>
      </c>
      <c r="CA247" s="18">
        <f t="shared" si="348"/>
        <v>14.3</v>
      </c>
      <c r="CB247" s="18">
        <f t="shared" si="349"/>
        <v>62.400000000000006</v>
      </c>
      <c r="CC247" s="18">
        <f t="shared" si="350"/>
        <v>23.2</v>
      </c>
    </row>
    <row r="248" spans="1:81" s="26" customFormat="1" x14ac:dyDescent="0.25">
      <c r="A248" s="25" t="s">
        <v>1982</v>
      </c>
      <c r="B248" s="26" t="s">
        <v>1983</v>
      </c>
      <c r="C248" s="27" t="s">
        <v>1984</v>
      </c>
      <c r="D248" s="26" t="s">
        <v>548</v>
      </c>
      <c r="E248" s="28" t="s">
        <v>549</v>
      </c>
      <c r="F248" s="28" t="s">
        <v>542</v>
      </c>
      <c r="G248" s="28" t="s">
        <v>1985</v>
      </c>
      <c r="H248" s="28" t="s">
        <v>1986</v>
      </c>
      <c r="I248" s="27" t="s">
        <v>2111</v>
      </c>
      <c r="J248" s="27" t="s">
        <v>2111</v>
      </c>
      <c r="K248" s="34">
        <v>643.55286492031939</v>
      </c>
      <c r="L248" s="27">
        <f>L259-L258-L257-L256-L255-L254-L253-L252-L251-L250-L249</f>
        <v>26538</v>
      </c>
      <c r="M248" s="29">
        <f t="shared" si="289"/>
        <v>41.236705555317144</v>
      </c>
      <c r="N248" s="27">
        <f t="shared" ref="N248:AF248" si="357">N259-N258-N257-N256-N255-N254-N253-N252-N251-N250-N249</f>
        <v>9516</v>
      </c>
      <c r="O248" s="29">
        <f>P248/N248</f>
        <v>2.512084909625893</v>
      </c>
      <c r="P248" s="27">
        <f t="shared" si="357"/>
        <v>23905</v>
      </c>
      <c r="Q248" s="27">
        <f t="shared" si="357"/>
        <v>701</v>
      </c>
      <c r="R248" s="27">
        <f t="shared" si="357"/>
        <v>626</v>
      </c>
      <c r="S248" s="27">
        <f t="shared" si="357"/>
        <v>633</v>
      </c>
      <c r="T248" s="27">
        <f t="shared" si="357"/>
        <v>500</v>
      </c>
      <c r="U248" s="27">
        <f t="shared" si="357"/>
        <v>339</v>
      </c>
      <c r="V248" s="27">
        <f t="shared" si="357"/>
        <v>466</v>
      </c>
      <c r="W248" s="27">
        <f t="shared" si="357"/>
        <v>622</v>
      </c>
      <c r="X248" s="27">
        <f t="shared" si="357"/>
        <v>586</v>
      </c>
      <c r="Y248" s="27">
        <f t="shared" si="357"/>
        <v>444</v>
      </c>
      <c r="Z248" s="27">
        <f t="shared" si="357"/>
        <v>789</v>
      </c>
      <c r="AA248" s="27">
        <f t="shared" si="357"/>
        <v>1079</v>
      </c>
      <c r="AB248" s="27">
        <f t="shared" si="357"/>
        <v>1075</v>
      </c>
      <c r="AC248" s="27">
        <f t="shared" si="357"/>
        <v>754</v>
      </c>
      <c r="AD248" s="27">
        <f t="shared" si="357"/>
        <v>445</v>
      </c>
      <c r="AE248" s="27">
        <f t="shared" si="357"/>
        <v>308</v>
      </c>
      <c r="AF248" s="27">
        <f t="shared" si="357"/>
        <v>149</v>
      </c>
      <c r="AG248" s="30">
        <f t="shared" si="343"/>
        <v>20.596889449348467</v>
      </c>
      <c r="AH248" s="30">
        <f t="shared" si="344"/>
        <v>8.8167297183690625</v>
      </c>
      <c r="AI248" s="30">
        <f t="shared" si="345"/>
        <v>22.257250945775535</v>
      </c>
      <c r="AJ248" s="30">
        <f t="shared" si="346"/>
        <v>8.2912988650693578</v>
      </c>
      <c r="AK248" s="30">
        <f t="shared" si="347"/>
        <v>40.037831021437583</v>
      </c>
      <c r="AL248" s="40">
        <v>22540</v>
      </c>
      <c r="AM248" s="40">
        <v>46673</v>
      </c>
      <c r="AN248" s="30">
        <f t="shared" ref="AN248:AN258" si="358">(Q248+R248+S248+T248+U248+V248+W248+X248)/N248*100</f>
        <v>47.005044136191678</v>
      </c>
      <c r="AO248" s="27">
        <f>AO259-AO258-AO257-AO256-AO255-AO254-AO253-AO252-AO251-AO250-AO249</f>
        <v>9516</v>
      </c>
      <c r="AP248" s="27">
        <f t="shared" ref="AP248:BG248" si="359">AP259-AP258-AP257-AP256-AP255-AP254-AP253-AP252-AP251-AP250-AP249</f>
        <v>2145</v>
      </c>
      <c r="AQ248" s="27">
        <f t="shared" si="359"/>
        <v>8005</v>
      </c>
      <c r="AR248" s="27">
        <f t="shared" si="359"/>
        <v>1511</v>
      </c>
      <c r="AS248" s="27">
        <f t="shared" si="359"/>
        <v>525</v>
      </c>
      <c r="AT248" s="27">
        <f t="shared" si="359"/>
        <v>249</v>
      </c>
      <c r="AU248" s="27">
        <f t="shared" si="359"/>
        <v>971</v>
      </c>
      <c r="AV248" s="27">
        <f t="shared" si="359"/>
        <v>702</v>
      </c>
      <c r="AW248" s="27">
        <f t="shared" si="359"/>
        <v>228</v>
      </c>
      <c r="AX248" s="27">
        <f t="shared" si="359"/>
        <v>322</v>
      </c>
      <c r="AY248" s="27">
        <f t="shared" si="359"/>
        <v>1062</v>
      </c>
      <c r="AZ248" s="27">
        <f t="shared" si="359"/>
        <v>323</v>
      </c>
      <c r="BA248" s="27">
        <f t="shared" si="359"/>
        <v>174</v>
      </c>
      <c r="BB248" s="27">
        <f t="shared" si="359"/>
        <v>1457</v>
      </c>
      <c r="BC248" s="27">
        <f t="shared" si="359"/>
        <v>286</v>
      </c>
      <c r="BD248" s="27">
        <f t="shared" si="359"/>
        <v>51</v>
      </c>
      <c r="BE248" s="27">
        <f t="shared" si="359"/>
        <v>2347</v>
      </c>
      <c r="BF248" s="27">
        <f t="shared" si="359"/>
        <v>254</v>
      </c>
      <c r="BG248" s="27">
        <f t="shared" si="359"/>
        <v>51</v>
      </c>
      <c r="BH248" s="30">
        <f t="shared" ref="BH248:BH258" si="360">(AU248+AX248+BA248+BD248+BG248)/N248*100</f>
        <v>16.488020176544765</v>
      </c>
      <c r="BI248" s="27">
        <v>5.2</v>
      </c>
      <c r="BJ248" s="27">
        <v>6</v>
      </c>
      <c r="BK248" s="27">
        <v>4.9000000000000004</v>
      </c>
      <c r="BL248" s="27">
        <v>5.0999999999999996</v>
      </c>
      <c r="BM248" s="27">
        <v>5.4</v>
      </c>
      <c r="BN248" s="27">
        <v>6.7</v>
      </c>
      <c r="BO248" s="27">
        <v>6.6</v>
      </c>
      <c r="BP248" s="27">
        <v>7.2</v>
      </c>
      <c r="BQ248" s="27">
        <v>5.8</v>
      </c>
      <c r="BR248" s="27">
        <v>6.8</v>
      </c>
      <c r="BS248" s="27">
        <v>7.4</v>
      </c>
      <c r="BT248" s="27">
        <v>7</v>
      </c>
      <c r="BU248" s="27">
        <v>7.7</v>
      </c>
      <c r="BV248" s="27">
        <v>6.5</v>
      </c>
      <c r="BW248" s="27">
        <v>4.4000000000000004</v>
      </c>
      <c r="BX248" s="27">
        <v>3.8</v>
      </c>
      <c r="BY248" s="27">
        <v>1.5</v>
      </c>
      <c r="BZ248" s="27">
        <v>2.1</v>
      </c>
      <c r="CA248" s="27">
        <f t="shared" ref="CA248" si="361">BI248+BJ248+BK248</f>
        <v>16.100000000000001</v>
      </c>
      <c r="CB248" s="27">
        <f t="shared" ref="CB248" si="362">BL248+BM248+BN248+BO248+BP248+BQ248+BR248+BS248+BT248+BU248</f>
        <v>65.699999999999989</v>
      </c>
      <c r="CC248" s="27">
        <f t="shared" ref="CC248" si="363">BV248+BW248+BX248+BY248+BZ248</f>
        <v>18.3</v>
      </c>
    </row>
    <row r="249" spans="1:81" x14ac:dyDescent="0.25">
      <c r="A249" s="8" t="s">
        <v>545</v>
      </c>
      <c r="B249" t="s">
        <v>546</v>
      </c>
      <c r="C249" s="1" t="s">
        <v>547</v>
      </c>
      <c r="D249" t="s">
        <v>548</v>
      </c>
      <c r="E249" s="9" t="s">
        <v>549</v>
      </c>
      <c r="F249" s="9" t="s">
        <v>542</v>
      </c>
      <c r="G249" s="9" t="s">
        <v>550</v>
      </c>
      <c r="H249" s="9" t="s">
        <v>551</v>
      </c>
      <c r="I249" s="1">
        <v>5400748</v>
      </c>
      <c r="J249" s="1" t="s">
        <v>114</v>
      </c>
      <c r="K249" s="33">
        <v>0.27309986812686976</v>
      </c>
      <c r="L249" s="1">
        <v>314</v>
      </c>
      <c r="M249" s="42">
        <f t="shared" si="289"/>
        <v>1149.7625471357969</v>
      </c>
      <c r="N249" s="1">
        <v>109</v>
      </c>
      <c r="O249" s="22">
        <v>2.88</v>
      </c>
      <c r="P249" s="1">
        <v>314</v>
      </c>
      <c r="Q249" s="1">
        <v>13</v>
      </c>
      <c r="R249" s="1">
        <v>18</v>
      </c>
      <c r="S249" s="1">
        <v>10</v>
      </c>
      <c r="T249" s="1">
        <v>9</v>
      </c>
      <c r="U249" s="1">
        <v>7</v>
      </c>
      <c r="V249" s="1">
        <v>2</v>
      </c>
      <c r="W249" s="1">
        <v>1</v>
      </c>
      <c r="X249" s="1">
        <v>9</v>
      </c>
      <c r="Y249" s="1">
        <v>10</v>
      </c>
      <c r="Z249" s="1">
        <v>14</v>
      </c>
      <c r="AA249" s="1">
        <v>3</v>
      </c>
      <c r="AB249" s="1">
        <v>8</v>
      </c>
      <c r="AC249" s="1">
        <v>4</v>
      </c>
      <c r="AD249" s="1">
        <v>1</v>
      </c>
      <c r="AE249" s="1">
        <v>0</v>
      </c>
      <c r="AF249" s="1">
        <v>0</v>
      </c>
      <c r="AG249" s="6">
        <f t="shared" si="343"/>
        <v>37.61467889908257</v>
      </c>
      <c r="AH249" s="6">
        <f t="shared" si="344"/>
        <v>14.678899082568808</v>
      </c>
      <c r="AI249" s="6">
        <f t="shared" si="345"/>
        <v>20.183486238532112</v>
      </c>
      <c r="AJ249" s="6">
        <f t="shared" si="346"/>
        <v>12.844036697247708</v>
      </c>
      <c r="AK249" s="6">
        <f t="shared" si="347"/>
        <v>14.678899082568808</v>
      </c>
      <c r="AL249" s="39">
        <v>13346</v>
      </c>
      <c r="AM249" s="39">
        <v>27917</v>
      </c>
      <c r="AN249" s="6">
        <f t="shared" si="358"/>
        <v>63.302752293577981</v>
      </c>
      <c r="AO249" s="1">
        <v>109</v>
      </c>
      <c r="AP249" s="1">
        <v>0</v>
      </c>
      <c r="AQ249" s="1">
        <v>77</v>
      </c>
      <c r="AR249" s="1">
        <v>32</v>
      </c>
      <c r="AS249" s="1">
        <v>2</v>
      </c>
      <c r="AT249" s="1">
        <v>13</v>
      </c>
      <c r="AU249" s="1">
        <v>23</v>
      </c>
      <c r="AV249" s="1">
        <v>6</v>
      </c>
      <c r="AW249" s="1">
        <v>10</v>
      </c>
      <c r="AX249" s="1">
        <v>2</v>
      </c>
      <c r="AY249" s="1">
        <v>13</v>
      </c>
      <c r="AZ249" s="1">
        <v>2</v>
      </c>
      <c r="BA249" s="1">
        <v>5</v>
      </c>
      <c r="BB249" s="1">
        <v>17</v>
      </c>
      <c r="BC249" s="1">
        <v>0</v>
      </c>
      <c r="BD249" s="1">
        <v>0</v>
      </c>
      <c r="BE249" s="1">
        <v>13</v>
      </c>
      <c r="BF249" s="1">
        <v>0</v>
      </c>
      <c r="BG249" s="1">
        <v>0</v>
      </c>
      <c r="BH249" s="6">
        <f t="shared" si="360"/>
        <v>27.522935779816514</v>
      </c>
      <c r="BI249" s="1">
        <v>6.1</v>
      </c>
      <c r="BJ249" s="1">
        <v>7</v>
      </c>
      <c r="BK249" s="1">
        <v>6.4</v>
      </c>
      <c r="BL249" s="1">
        <v>9.9</v>
      </c>
      <c r="BM249" s="1">
        <v>9.1999999999999993</v>
      </c>
      <c r="BN249" s="1">
        <v>8</v>
      </c>
      <c r="BO249" s="1">
        <v>3.5</v>
      </c>
      <c r="BP249" s="1">
        <v>8.9</v>
      </c>
      <c r="BQ249" s="1">
        <v>12.4</v>
      </c>
      <c r="BR249" s="1">
        <v>1</v>
      </c>
      <c r="BS249" s="1">
        <v>5.0999999999999996</v>
      </c>
      <c r="BT249" s="1">
        <v>7</v>
      </c>
      <c r="BU249" s="1">
        <v>3.2</v>
      </c>
      <c r="BV249" s="1">
        <v>4.0999999999999996</v>
      </c>
      <c r="BW249" s="1">
        <v>6.7</v>
      </c>
      <c r="BX249" s="1">
        <v>0.6</v>
      </c>
      <c r="BY249" s="1">
        <v>0.6</v>
      </c>
      <c r="BZ249" s="1">
        <v>0.3</v>
      </c>
      <c r="CA249" s="1">
        <f t="shared" ref="CA249:CA258" si="364">BI249+BJ249+BK249</f>
        <v>19.5</v>
      </c>
      <c r="CB249" s="1">
        <f t="shared" ref="CB249:CB258" si="365">BL249+BM249+BN249+BO249+BP249+BQ249+BR249+BS249+BT249+BU249</f>
        <v>68.2</v>
      </c>
      <c r="CC249" s="1">
        <f t="shared" ref="CC249:CC258" si="366">BV249+BW249+BX249+BY249+BZ249</f>
        <v>12.3</v>
      </c>
    </row>
    <row r="250" spans="1:81" x14ac:dyDescent="0.25">
      <c r="A250" s="8" t="s">
        <v>721</v>
      </c>
      <c r="B250" t="s">
        <v>722</v>
      </c>
      <c r="C250" s="1" t="s">
        <v>723</v>
      </c>
      <c r="D250" t="s">
        <v>548</v>
      </c>
      <c r="E250" s="9" t="s">
        <v>549</v>
      </c>
      <c r="F250" s="9" t="s">
        <v>542</v>
      </c>
      <c r="G250" s="9" t="s">
        <v>724</v>
      </c>
      <c r="H250" s="9" t="s">
        <v>725</v>
      </c>
      <c r="I250" s="1">
        <v>5409844</v>
      </c>
      <c r="J250" s="1" t="s">
        <v>140</v>
      </c>
      <c r="K250" s="33">
        <v>0.38521879721306118</v>
      </c>
      <c r="L250" s="1">
        <v>117</v>
      </c>
      <c r="M250" s="42">
        <f t="shared" si="289"/>
        <v>303.72349648163276</v>
      </c>
      <c r="N250" s="1">
        <v>61</v>
      </c>
      <c r="O250" s="22">
        <v>1.92</v>
      </c>
      <c r="P250" s="1">
        <v>117</v>
      </c>
      <c r="Q250" s="1">
        <v>4</v>
      </c>
      <c r="R250" s="1">
        <v>1</v>
      </c>
      <c r="S250" s="1">
        <v>2</v>
      </c>
      <c r="T250" s="1">
        <v>0</v>
      </c>
      <c r="U250" s="1">
        <v>2</v>
      </c>
      <c r="V250" s="1">
        <v>0</v>
      </c>
      <c r="W250" s="1">
        <v>0</v>
      </c>
      <c r="X250" s="1">
        <v>3</v>
      </c>
      <c r="Y250" s="1">
        <v>1</v>
      </c>
      <c r="Z250" s="1">
        <v>5</v>
      </c>
      <c r="AA250" s="1">
        <v>28</v>
      </c>
      <c r="AB250" s="1">
        <v>1</v>
      </c>
      <c r="AC250" s="1">
        <v>0</v>
      </c>
      <c r="AD250" s="1">
        <v>13</v>
      </c>
      <c r="AE250" s="1">
        <v>0</v>
      </c>
      <c r="AF250" s="1">
        <v>1</v>
      </c>
      <c r="AG250" s="6">
        <f t="shared" si="343"/>
        <v>11.475409836065573</v>
      </c>
      <c r="AH250" s="6">
        <f t="shared" si="344"/>
        <v>3.278688524590164</v>
      </c>
      <c r="AI250" s="6">
        <f t="shared" si="345"/>
        <v>6.557377049180328</v>
      </c>
      <c r="AJ250" s="6">
        <f t="shared" si="346"/>
        <v>8.1967213114754092</v>
      </c>
      <c r="AK250" s="6">
        <f t="shared" si="347"/>
        <v>70.491803278688522</v>
      </c>
      <c r="AL250" s="39">
        <v>40932</v>
      </c>
      <c r="AM250" s="39">
        <v>70515</v>
      </c>
      <c r="AN250" s="6">
        <f t="shared" si="358"/>
        <v>19.672131147540984</v>
      </c>
      <c r="AO250" s="1">
        <v>61</v>
      </c>
      <c r="AP250" s="1">
        <v>8</v>
      </c>
      <c r="AQ250" s="1">
        <v>26</v>
      </c>
      <c r="AR250" s="1">
        <v>35</v>
      </c>
      <c r="AS250" s="1">
        <v>0</v>
      </c>
      <c r="AT250" s="1">
        <v>0</v>
      </c>
      <c r="AU250" s="1">
        <v>7</v>
      </c>
      <c r="AV250" s="1">
        <v>2</v>
      </c>
      <c r="AW250" s="1">
        <v>0</v>
      </c>
      <c r="AX250" s="1">
        <v>0</v>
      </c>
      <c r="AY250" s="1">
        <v>1</v>
      </c>
      <c r="AZ250" s="1">
        <v>3</v>
      </c>
      <c r="BA250" s="1">
        <v>0</v>
      </c>
      <c r="BB250" s="1">
        <v>24</v>
      </c>
      <c r="BC250" s="1">
        <v>4</v>
      </c>
      <c r="BD250" s="1">
        <v>0</v>
      </c>
      <c r="BE250" s="1">
        <v>14</v>
      </c>
      <c r="BF250" s="1">
        <v>0</v>
      </c>
      <c r="BG250" s="1">
        <v>0</v>
      </c>
      <c r="BH250" s="6">
        <f t="shared" si="360"/>
        <v>11.475409836065573</v>
      </c>
      <c r="BI250" s="1">
        <v>8.5</v>
      </c>
      <c r="BJ250" s="1">
        <v>8.5</v>
      </c>
      <c r="BK250" s="1">
        <v>5.0999999999999996</v>
      </c>
      <c r="BL250" s="1">
        <v>3.4</v>
      </c>
      <c r="BM250" s="1">
        <v>0</v>
      </c>
      <c r="BN250" s="1">
        <v>0</v>
      </c>
      <c r="BO250" s="1">
        <v>0</v>
      </c>
      <c r="BP250" s="1">
        <v>23.1</v>
      </c>
      <c r="BQ250" s="1">
        <v>3.4</v>
      </c>
      <c r="BR250" s="1">
        <v>0</v>
      </c>
      <c r="BS250" s="1">
        <v>3.4</v>
      </c>
      <c r="BT250" s="1">
        <v>16.2</v>
      </c>
      <c r="BU250" s="1">
        <v>8.5</v>
      </c>
      <c r="BV250" s="1">
        <v>10.3</v>
      </c>
      <c r="BW250" s="1">
        <v>1.7</v>
      </c>
      <c r="BX250" s="1">
        <v>2.6</v>
      </c>
      <c r="BY250" s="1">
        <v>0</v>
      </c>
      <c r="BZ250" s="1">
        <v>5.0999999999999996</v>
      </c>
      <c r="CA250" s="1">
        <f t="shared" si="364"/>
        <v>22.1</v>
      </c>
      <c r="CB250" s="1">
        <f t="shared" si="365"/>
        <v>58</v>
      </c>
      <c r="CC250" s="1">
        <f t="shared" si="366"/>
        <v>19.7</v>
      </c>
    </row>
    <row r="251" spans="1:81" x14ac:dyDescent="0.25">
      <c r="A251" s="8" t="s">
        <v>731</v>
      </c>
      <c r="B251" t="s">
        <v>732</v>
      </c>
      <c r="C251" s="1" t="s">
        <v>733</v>
      </c>
      <c r="D251" t="s">
        <v>548</v>
      </c>
      <c r="E251" s="9" t="s">
        <v>549</v>
      </c>
      <c r="F251" s="9" t="s">
        <v>542</v>
      </c>
      <c r="G251" s="9" t="s">
        <v>734</v>
      </c>
      <c r="H251" s="9" t="s">
        <v>735</v>
      </c>
      <c r="I251" s="1">
        <v>5410852</v>
      </c>
      <c r="J251" s="1" t="s">
        <v>142</v>
      </c>
      <c r="K251" s="33">
        <v>5.5427232805478087E-2</v>
      </c>
      <c r="L251" s="1">
        <v>50</v>
      </c>
      <c r="M251" s="42">
        <f t="shared" si="289"/>
        <v>902.08364136587943</v>
      </c>
      <c r="N251" s="1">
        <v>25</v>
      </c>
      <c r="O251" s="22">
        <v>2</v>
      </c>
      <c r="P251" s="1">
        <v>50</v>
      </c>
      <c r="Q251" s="1">
        <v>1</v>
      </c>
      <c r="R251" s="1">
        <v>1</v>
      </c>
      <c r="S251" s="1">
        <v>1</v>
      </c>
      <c r="T251" s="1">
        <v>0</v>
      </c>
      <c r="U251" s="1">
        <v>4</v>
      </c>
      <c r="V251" s="1">
        <v>2</v>
      </c>
      <c r="W251" s="1">
        <v>0</v>
      </c>
      <c r="X251" s="1">
        <v>3</v>
      </c>
      <c r="Y251" s="1">
        <v>2</v>
      </c>
      <c r="Z251" s="1">
        <v>6</v>
      </c>
      <c r="AA251" s="1">
        <v>0</v>
      </c>
      <c r="AB251" s="1">
        <v>5</v>
      </c>
      <c r="AC251" s="1">
        <v>0</v>
      </c>
      <c r="AD251" s="1">
        <v>0</v>
      </c>
      <c r="AE251" s="1">
        <v>0</v>
      </c>
      <c r="AF251" s="1">
        <v>0</v>
      </c>
      <c r="AG251" s="6">
        <f t="shared" si="343"/>
        <v>12</v>
      </c>
      <c r="AH251" s="6">
        <f t="shared" si="344"/>
        <v>16</v>
      </c>
      <c r="AI251" s="6">
        <f t="shared" si="345"/>
        <v>28.000000000000004</v>
      </c>
      <c r="AJ251" s="6">
        <f t="shared" si="346"/>
        <v>24</v>
      </c>
      <c r="AK251" s="6">
        <f t="shared" si="347"/>
        <v>20</v>
      </c>
      <c r="AL251" s="39">
        <v>25230</v>
      </c>
      <c r="AM251" s="39">
        <v>48125</v>
      </c>
      <c r="AN251" s="6">
        <f t="shared" si="358"/>
        <v>48</v>
      </c>
      <c r="AO251" s="1">
        <v>25</v>
      </c>
      <c r="AP251" s="1">
        <v>0</v>
      </c>
      <c r="AQ251" s="1">
        <v>14</v>
      </c>
      <c r="AR251" s="1">
        <v>11</v>
      </c>
      <c r="AS251" s="1">
        <v>0</v>
      </c>
      <c r="AT251" s="1">
        <v>0</v>
      </c>
      <c r="AU251" s="1">
        <v>1</v>
      </c>
      <c r="AV251" s="1">
        <v>4</v>
      </c>
      <c r="AW251" s="1">
        <v>0</v>
      </c>
      <c r="AX251" s="1">
        <v>2</v>
      </c>
      <c r="AY251" s="1">
        <v>3</v>
      </c>
      <c r="AZ251" s="1">
        <v>0</v>
      </c>
      <c r="BA251" s="1">
        <v>0</v>
      </c>
      <c r="BB251" s="1">
        <v>4</v>
      </c>
      <c r="BC251" s="1">
        <v>2</v>
      </c>
      <c r="BD251" s="1">
        <v>0</v>
      </c>
      <c r="BE251" s="1">
        <v>5</v>
      </c>
      <c r="BF251" s="1">
        <v>0</v>
      </c>
      <c r="BG251" s="1">
        <v>0</v>
      </c>
      <c r="BH251" s="6">
        <f t="shared" si="360"/>
        <v>12</v>
      </c>
      <c r="BI251" s="1">
        <v>0</v>
      </c>
      <c r="BJ251" s="1">
        <v>0</v>
      </c>
      <c r="BK251" s="1">
        <v>6</v>
      </c>
      <c r="BL251" s="1">
        <v>10</v>
      </c>
      <c r="BM251" s="1">
        <v>0</v>
      </c>
      <c r="BN251" s="1">
        <v>6</v>
      </c>
      <c r="BO251" s="1">
        <v>0</v>
      </c>
      <c r="BP251" s="1">
        <v>4</v>
      </c>
      <c r="BQ251" s="1">
        <v>8</v>
      </c>
      <c r="BR251" s="1">
        <v>2</v>
      </c>
      <c r="BS251" s="1">
        <v>6</v>
      </c>
      <c r="BT251" s="1">
        <v>28</v>
      </c>
      <c r="BU251" s="1">
        <v>10</v>
      </c>
      <c r="BV251" s="1">
        <v>2</v>
      </c>
      <c r="BW251" s="1">
        <v>0</v>
      </c>
      <c r="BX251" s="1">
        <v>8</v>
      </c>
      <c r="BY251" s="1">
        <v>10</v>
      </c>
      <c r="BZ251" s="1">
        <v>0</v>
      </c>
      <c r="CA251" s="1">
        <f t="shared" si="364"/>
        <v>6</v>
      </c>
      <c r="CB251" s="1">
        <f t="shared" si="365"/>
        <v>74</v>
      </c>
      <c r="CC251" s="1">
        <f t="shared" si="366"/>
        <v>20</v>
      </c>
    </row>
    <row r="252" spans="1:81" s="19" customFormat="1" x14ac:dyDescent="0.25">
      <c r="A252" s="8" t="s">
        <v>1177</v>
      </c>
      <c r="B252" t="s">
        <v>1178</v>
      </c>
      <c r="C252" s="1" t="s">
        <v>1179</v>
      </c>
      <c r="D252" t="s">
        <v>548</v>
      </c>
      <c r="E252" s="9" t="s">
        <v>549</v>
      </c>
      <c r="F252" s="9" t="s">
        <v>542</v>
      </c>
      <c r="G252" s="9" t="s">
        <v>1180</v>
      </c>
      <c r="H252" s="9" t="s">
        <v>1181</v>
      </c>
      <c r="I252" s="1">
        <v>5444044</v>
      </c>
      <c r="J252" s="1" t="s">
        <v>221</v>
      </c>
      <c r="K252" s="33">
        <v>2.4281168116605856</v>
      </c>
      <c r="L252" s="1">
        <v>2942</v>
      </c>
      <c r="M252" s="42">
        <f t="shared" si="289"/>
        <v>1211.6385776300319</v>
      </c>
      <c r="N252" s="1">
        <v>1180</v>
      </c>
      <c r="O252" s="22">
        <v>2.4900000000000002</v>
      </c>
      <c r="P252" s="1">
        <v>2942</v>
      </c>
      <c r="Q252" s="1">
        <v>100</v>
      </c>
      <c r="R252" s="1">
        <v>60</v>
      </c>
      <c r="S252" s="1">
        <v>93</v>
      </c>
      <c r="T252" s="1">
        <v>75</v>
      </c>
      <c r="U252" s="1">
        <v>41</v>
      </c>
      <c r="V252" s="1">
        <v>91</v>
      </c>
      <c r="W252" s="1">
        <v>55</v>
      </c>
      <c r="X252" s="1">
        <v>32</v>
      </c>
      <c r="Y252" s="1">
        <v>90</v>
      </c>
      <c r="Z252" s="1">
        <v>87</v>
      </c>
      <c r="AA252" s="1">
        <v>94</v>
      </c>
      <c r="AB252" s="1">
        <v>196</v>
      </c>
      <c r="AC252" s="1">
        <v>62</v>
      </c>
      <c r="AD252" s="1">
        <v>58</v>
      </c>
      <c r="AE252" s="1">
        <v>18</v>
      </c>
      <c r="AF252" s="1">
        <v>28</v>
      </c>
      <c r="AG252" s="6">
        <f t="shared" si="343"/>
        <v>21.440677966101696</v>
      </c>
      <c r="AH252" s="6">
        <f t="shared" si="344"/>
        <v>9.8305084745762716</v>
      </c>
      <c r="AI252" s="6">
        <f t="shared" si="345"/>
        <v>22.711864406779661</v>
      </c>
      <c r="AJ252" s="6">
        <f t="shared" si="346"/>
        <v>7.3728813559322042</v>
      </c>
      <c r="AK252" s="6">
        <f t="shared" si="347"/>
        <v>38.644067796610173</v>
      </c>
      <c r="AL252" s="39">
        <v>23872</v>
      </c>
      <c r="AM252" s="39">
        <v>47337</v>
      </c>
      <c r="AN252" s="6">
        <f t="shared" si="358"/>
        <v>46.355932203389834</v>
      </c>
      <c r="AO252" s="1">
        <v>1180</v>
      </c>
      <c r="AP252" s="1">
        <v>186</v>
      </c>
      <c r="AQ252" s="1">
        <v>875</v>
      </c>
      <c r="AR252" s="1">
        <v>305</v>
      </c>
      <c r="AS252" s="1">
        <v>13</v>
      </c>
      <c r="AT252" s="1">
        <v>41</v>
      </c>
      <c r="AU252" s="1">
        <v>138</v>
      </c>
      <c r="AV252" s="1">
        <v>90</v>
      </c>
      <c r="AW252" s="1">
        <v>21</v>
      </c>
      <c r="AX252" s="1">
        <v>96</v>
      </c>
      <c r="AY252" s="1">
        <v>92</v>
      </c>
      <c r="AZ252" s="1">
        <v>37</v>
      </c>
      <c r="BA252" s="1">
        <v>48</v>
      </c>
      <c r="BB252" s="1">
        <v>117</v>
      </c>
      <c r="BC252" s="1">
        <v>37</v>
      </c>
      <c r="BD252" s="1">
        <v>13</v>
      </c>
      <c r="BE252" s="1">
        <v>352</v>
      </c>
      <c r="BF252" s="1">
        <v>10</v>
      </c>
      <c r="BG252" s="1">
        <v>0</v>
      </c>
      <c r="BH252" s="6">
        <f t="shared" si="360"/>
        <v>25</v>
      </c>
      <c r="BI252" s="1">
        <v>7.2</v>
      </c>
      <c r="BJ252" s="1">
        <v>7.4</v>
      </c>
      <c r="BK252" s="1">
        <v>6.9</v>
      </c>
      <c r="BL252" s="1">
        <v>4.7</v>
      </c>
      <c r="BM252" s="1">
        <v>3.6</v>
      </c>
      <c r="BN252" s="1">
        <v>8.1</v>
      </c>
      <c r="BO252" s="1">
        <v>5.5</v>
      </c>
      <c r="BP252" s="1">
        <v>9.3000000000000007</v>
      </c>
      <c r="BQ252" s="1">
        <v>5.2</v>
      </c>
      <c r="BR252" s="1">
        <v>4</v>
      </c>
      <c r="BS252" s="1">
        <v>5.4</v>
      </c>
      <c r="BT252" s="1">
        <v>7.2</v>
      </c>
      <c r="BU252" s="1">
        <v>7.3</v>
      </c>
      <c r="BV252" s="1">
        <v>4.5999999999999996</v>
      </c>
      <c r="BW252" s="1">
        <v>2.2000000000000002</v>
      </c>
      <c r="BX252" s="1">
        <v>6.5</v>
      </c>
      <c r="BY252" s="1">
        <v>2.1</v>
      </c>
      <c r="BZ252" s="1">
        <v>2.7</v>
      </c>
      <c r="CA252" s="1">
        <f t="shared" si="364"/>
        <v>21.5</v>
      </c>
      <c r="CB252" s="1">
        <f t="shared" si="365"/>
        <v>60.3</v>
      </c>
      <c r="CC252" s="1">
        <f t="shared" si="366"/>
        <v>18.100000000000001</v>
      </c>
    </row>
    <row r="253" spans="1:81" x14ac:dyDescent="0.25">
      <c r="A253" s="8" t="s">
        <v>1257</v>
      </c>
      <c r="B253" t="s">
        <v>1258</v>
      </c>
      <c r="C253" s="1" t="s">
        <v>1259</v>
      </c>
      <c r="D253" t="s">
        <v>548</v>
      </c>
      <c r="E253" s="9" t="s">
        <v>549</v>
      </c>
      <c r="F253" s="9" t="s">
        <v>542</v>
      </c>
      <c r="G253" s="9" t="s">
        <v>1260</v>
      </c>
      <c r="H253" s="9" t="s">
        <v>1261</v>
      </c>
      <c r="I253" s="1">
        <v>5452228</v>
      </c>
      <c r="J253" s="1" t="s">
        <v>237</v>
      </c>
      <c r="K253" s="33">
        <v>0.27793685816747238</v>
      </c>
      <c r="L253" s="1">
        <v>611</v>
      </c>
      <c r="M253" s="42">
        <f t="shared" si="289"/>
        <v>2198.3410333862184</v>
      </c>
      <c r="N253" s="1">
        <v>289</v>
      </c>
      <c r="O253" s="22">
        <v>2.11</v>
      </c>
      <c r="P253" s="1">
        <v>611</v>
      </c>
      <c r="Q253" s="1">
        <v>13</v>
      </c>
      <c r="R253" s="1">
        <v>6</v>
      </c>
      <c r="S253" s="1">
        <v>8</v>
      </c>
      <c r="T253" s="1">
        <v>14</v>
      </c>
      <c r="U253" s="1">
        <v>29</v>
      </c>
      <c r="V253" s="1">
        <v>47</v>
      </c>
      <c r="W253" s="1">
        <v>9</v>
      </c>
      <c r="X253" s="1">
        <v>15</v>
      </c>
      <c r="Y253" s="1">
        <v>32</v>
      </c>
      <c r="Z253" s="1">
        <v>58</v>
      </c>
      <c r="AA253" s="1">
        <v>18</v>
      </c>
      <c r="AB253" s="1">
        <v>22</v>
      </c>
      <c r="AC253" s="1">
        <v>15</v>
      </c>
      <c r="AD253" s="1">
        <v>0</v>
      </c>
      <c r="AE253" s="1">
        <v>3</v>
      </c>
      <c r="AF253" s="1">
        <v>0</v>
      </c>
      <c r="AG253" s="6">
        <f t="shared" si="343"/>
        <v>9.3425605536332181</v>
      </c>
      <c r="AH253" s="6">
        <f t="shared" si="344"/>
        <v>14.878892733564014</v>
      </c>
      <c r="AI253" s="6">
        <f t="shared" si="345"/>
        <v>35.640138408304502</v>
      </c>
      <c r="AJ253" s="6">
        <f t="shared" si="346"/>
        <v>20.069204152249135</v>
      </c>
      <c r="AK253" s="6">
        <f t="shared" si="347"/>
        <v>20.069204152249135</v>
      </c>
      <c r="AL253" s="39">
        <v>22836</v>
      </c>
      <c r="AM253" s="39">
        <v>46250</v>
      </c>
      <c r="AN253" s="6">
        <f t="shared" si="358"/>
        <v>48.788927335640139</v>
      </c>
      <c r="AO253" s="1">
        <v>289</v>
      </c>
      <c r="AP253" s="1">
        <v>52</v>
      </c>
      <c r="AQ253" s="1">
        <v>234</v>
      </c>
      <c r="AR253" s="1">
        <v>55</v>
      </c>
      <c r="AS253" s="1">
        <v>0</v>
      </c>
      <c r="AT253" s="1">
        <v>8</v>
      </c>
      <c r="AU253" s="1">
        <v>19</v>
      </c>
      <c r="AV253" s="1">
        <v>39</v>
      </c>
      <c r="AW253" s="1">
        <v>31</v>
      </c>
      <c r="AX253" s="1">
        <v>20</v>
      </c>
      <c r="AY253" s="1">
        <v>45</v>
      </c>
      <c r="AZ253" s="1">
        <v>6</v>
      </c>
      <c r="BA253" s="1">
        <v>0</v>
      </c>
      <c r="BB253" s="1">
        <v>58</v>
      </c>
      <c r="BC253" s="1">
        <v>13</v>
      </c>
      <c r="BD253" s="1">
        <v>5</v>
      </c>
      <c r="BE253" s="1">
        <v>38</v>
      </c>
      <c r="BF253" s="1">
        <v>0</v>
      </c>
      <c r="BG253" s="1">
        <v>0</v>
      </c>
      <c r="BH253" s="6">
        <f t="shared" si="360"/>
        <v>15.224913494809689</v>
      </c>
      <c r="BI253" s="1">
        <v>6.5</v>
      </c>
      <c r="BJ253" s="1">
        <v>4.7</v>
      </c>
      <c r="BK253" s="1">
        <v>3.8</v>
      </c>
      <c r="BL253" s="1">
        <v>8.5</v>
      </c>
      <c r="BM253" s="1">
        <v>4.9000000000000004</v>
      </c>
      <c r="BN253" s="1">
        <v>10.1</v>
      </c>
      <c r="BO253" s="1">
        <v>4.9000000000000004</v>
      </c>
      <c r="BP253" s="1">
        <v>5.6</v>
      </c>
      <c r="BQ253" s="1">
        <v>6.1</v>
      </c>
      <c r="BR253" s="1">
        <v>5.2</v>
      </c>
      <c r="BS253" s="1">
        <v>6.5</v>
      </c>
      <c r="BT253" s="1">
        <v>2.6</v>
      </c>
      <c r="BU253" s="1">
        <v>5.7</v>
      </c>
      <c r="BV253" s="1">
        <v>11.9</v>
      </c>
      <c r="BW253" s="1">
        <v>4.3</v>
      </c>
      <c r="BX253" s="1">
        <v>1.5</v>
      </c>
      <c r="BY253" s="1">
        <v>3.1</v>
      </c>
      <c r="BZ253" s="1">
        <v>3.9</v>
      </c>
      <c r="CA253" s="1">
        <f t="shared" si="364"/>
        <v>15</v>
      </c>
      <c r="CB253" s="1">
        <f t="shared" si="365"/>
        <v>60.100000000000009</v>
      </c>
      <c r="CC253" s="1">
        <f t="shared" si="366"/>
        <v>24.7</v>
      </c>
    </row>
    <row r="254" spans="1:81" x14ac:dyDescent="0.25">
      <c r="A254" s="8" t="s">
        <v>1343</v>
      </c>
      <c r="B254" t="s">
        <v>1344</v>
      </c>
      <c r="C254" s="1" t="s">
        <v>1345</v>
      </c>
      <c r="D254" t="s">
        <v>548</v>
      </c>
      <c r="E254" s="9" t="s">
        <v>549</v>
      </c>
      <c r="F254" s="9" t="s">
        <v>542</v>
      </c>
      <c r="G254" s="9" t="s">
        <v>1346</v>
      </c>
      <c r="H254" s="9" t="s">
        <v>1347</v>
      </c>
      <c r="I254" s="1">
        <v>5458300</v>
      </c>
      <c r="J254" s="1" t="s">
        <v>253</v>
      </c>
      <c r="K254" s="33">
        <v>0.78456188383452652</v>
      </c>
      <c r="L254" s="1">
        <v>408</v>
      </c>
      <c r="M254" s="42">
        <f t="shared" si="289"/>
        <v>520.03545979816181</v>
      </c>
      <c r="N254" s="1">
        <v>139</v>
      </c>
      <c r="O254" s="22">
        <v>2.94</v>
      </c>
      <c r="P254" s="1">
        <v>408</v>
      </c>
      <c r="Q254" s="1">
        <v>0</v>
      </c>
      <c r="R254" s="1">
        <v>7</v>
      </c>
      <c r="S254" s="1">
        <v>16</v>
      </c>
      <c r="T254" s="1">
        <v>9</v>
      </c>
      <c r="U254" s="1">
        <v>11</v>
      </c>
      <c r="V254" s="1">
        <v>10</v>
      </c>
      <c r="W254" s="1">
        <v>6</v>
      </c>
      <c r="X254" s="1">
        <v>13</v>
      </c>
      <c r="Y254" s="1">
        <v>4</v>
      </c>
      <c r="Z254" s="1">
        <v>5</v>
      </c>
      <c r="AA254" s="1">
        <v>30</v>
      </c>
      <c r="AB254" s="1">
        <v>16</v>
      </c>
      <c r="AC254" s="1">
        <v>6</v>
      </c>
      <c r="AD254" s="1">
        <v>2</v>
      </c>
      <c r="AE254" s="1">
        <v>4</v>
      </c>
      <c r="AF254" s="1">
        <v>0</v>
      </c>
      <c r="AG254" s="6">
        <f t="shared" si="343"/>
        <v>16.546762589928058</v>
      </c>
      <c r="AH254" s="6">
        <f t="shared" si="344"/>
        <v>14.388489208633093</v>
      </c>
      <c r="AI254" s="6">
        <f t="shared" si="345"/>
        <v>23.741007194244602</v>
      </c>
      <c r="AJ254" s="6">
        <f t="shared" si="346"/>
        <v>3.5971223021582732</v>
      </c>
      <c r="AK254" s="6">
        <f t="shared" si="347"/>
        <v>41.726618705035975</v>
      </c>
      <c r="AL254" s="39">
        <v>18623</v>
      </c>
      <c r="AM254" s="39">
        <v>43438</v>
      </c>
      <c r="AN254" s="6">
        <f t="shared" si="358"/>
        <v>51.798561151079134</v>
      </c>
      <c r="AO254" s="1">
        <v>139</v>
      </c>
      <c r="AP254" s="1">
        <v>26</v>
      </c>
      <c r="AQ254" s="1">
        <v>109</v>
      </c>
      <c r="AR254" s="1">
        <v>30</v>
      </c>
      <c r="AS254" s="1">
        <v>3</v>
      </c>
      <c r="AT254" s="1">
        <v>2</v>
      </c>
      <c r="AU254" s="1">
        <v>11</v>
      </c>
      <c r="AV254" s="1">
        <v>22</v>
      </c>
      <c r="AW254" s="1">
        <v>1</v>
      </c>
      <c r="AX254" s="1">
        <v>7</v>
      </c>
      <c r="AY254" s="1">
        <v>20</v>
      </c>
      <c r="AZ254" s="1">
        <v>1</v>
      </c>
      <c r="BA254" s="1">
        <v>0</v>
      </c>
      <c r="BB254" s="1">
        <v>28</v>
      </c>
      <c r="BC254" s="1">
        <v>6</v>
      </c>
      <c r="BD254" s="1">
        <v>1</v>
      </c>
      <c r="BE254" s="1">
        <v>28</v>
      </c>
      <c r="BF254" s="1">
        <v>0</v>
      </c>
      <c r="BG254" s="1">
        <v>0</v>
      </c>
      <c r="BH254" s="6">
        <f t="shared" si="360"/>
        <v>13.669064748201439</v>
      </c>
      <c r="BI254" s="1">
        <v>2.9</v>
      </c>
      <c r="BJ254" s="1">
        <v>7.1</v>
      </c>
      <c r="BK254" s="1">
        <v>5.6</v>
      </c>
      <c r="BL254" s="1">
        <v>7.1</v>
      </c>
      <c r="BM254" s="1">
        <v>9.6</v>
      </c>
      <c r="BN254" s="1">
        <v>7.1</v>
      </c>
      <c r="BO254" s="1">
        <v>2.2000000000000002</v>
      </c>
      <c r="BP254" s="1">
        <v>5.0999999999999996</v>
      </c>
      <c r="BQ254" s="1">
        <v>5.6</v>
      </c>
      <c r="BR254" s="1">
        <v>7.6</v>
      </c>
      <c r="BS254" s="1">
        <v>4.9000000000000004</v>
      </c>
      <c r="BT254" s="1">
        <v>10.3</v>
      </c>
      <c r="BU254" s="1">
        <v>8.8000000000000007</v>
      </c>
      <c r="BV254" s="1">
        <v>6.9</v>
      </c>
      <c r="BW254" s="1">
        <v>3.4</v>
      </c>
      <c r="BX254" s="1">
        <v>2.7</v>
      </c>
      <c r="BY254" s="1">
        <v>2.2000000000000002</v>
      </c>
      <c r="BZ254" s="1">
        <v>0.7</v>
      </c>
      <c r="CA254" s="1">
        <f t="shared" si="364"/>
        <v>15.6</v>
      </c>
      <c r="CB254" s="1">
        <f t="shared" si="365"/>
        <v>68.3</v>
      </c>
      <c r="CC254" s="1">
        <f t="shared" si="366"/>
        <v>15.899999999999999</v>
      </c>
    </row>
    <row r="255" spans="1:81" x14ac:dyDescent="0.25">
      <c r="A255" s="8" t="s">
        <v>1517</v>
      </c>
      <c r="B255" t="s">
        <v>1518</v>
      </c>
      <c r="C255" s="1" t="s">
        <v>1519</v>
      </c>
      <c r="D255" t="s">
        <v>548</v>
      </c>
      <c r="E255" s="9" t="s">
        <v>549</v>
      </c>
      <c r="F255" s="9" t="s">
        <v>542</v>
      </c>
      <c r="G255" s="9" t="s">
        <v>1520</v>
      </c>
      <c r="H255" s="9" t="s">
        <v>1521</v>
      </c>
      <c r="I255" s="1">
        <v>5467636</v>
      </c>
      <c r="J255" s="1" t="s">
        <v>286</v>
      </c>
      <c r="K255" s="33">
        <v>0.64864578642977511</v>
      </c>
      <c r="L255" s="1">
        <v>427</v>
      </c>
      <c r="M255" s="42">
        <f t="shared" si="289"/>
        <v>658.29457144901789</v>
      </c>
      <c r="N255" s="1">
        <v>195</v>
      </c>
      <c r="O255" s="22">
        <v>2.19</v>
      </c>
      <c r="P255" s="1">
        <v>427</v>
      </c>
      <c r="Q255" s="1">
        <v>6</v>
      </c>
      <c r="R255" s="1">
        <v>5</v>
      </c>
      <c r="S255" s="1">
        <v>0</v>
      </c>
      <c r="T255" s="1">
        <v>16</v>
      </c>
      <c r="U255" s="1">
        <v>20</v>
      </c>
      <c r="V255" s="1">
        <v>3</v>
      </c>
      <c r="W255" s="1">
        <v>12</v>
      </c>
      <c r="X255" s="1">
        <v>22</v>
      </c>
      <c r="Y255" s="1">
        <v>9</v>
      </c>
      <c r="Z255" s="1">
        <v>24</v>
      </c>
      <c r="AA255" s="1">
        <v>36</v>
      </c>
      <c r="AB255" s="1">
        <v>26</v>
      </c>
      <c r="AC255" s="1">
        <v>11</v>
      </c>
      <c r="AD255" s="1">
        <v>0</v>
      </c>
      <c r="AE255" s="1">
        <v>2</v>
      </c>
      <c r="AF255" s="1">
        <v>3</v>
      </c>
      <c r="AG255" s="6">
        <f t="shared" si="343"/>
        <v>5.6410256410256414</v>
      </c>
      <c r="AH255" s="6">
        <f t="shared" si="344"/>
        <v>18.461538461538463</v>
      </c>
      <c r="AI255" s="6">
        <f t="shared" si="345"/>
        <v>23.589743589743588</v>
      </c>
      <c r="AJ255" s="6">
        <f t="shared" si="346"/>
        <v>12.307692307692308</v>
      </c>
      <c r="AK255" s="6">
        <f t="shared" si="347"/>
        <v>40</v>
      </c>
      <c r="AL255" s="39">
        <v>26841</v>
      </c>
      <c r="AM255" s="39">
        <v>53438</v>
      </c>
      <c r="AN255" s="6">
        <f t="shared" si="358"/>
        <v>43.07692307692308</v>
      </c>
      <c r="AO255" s="1">
        <v>195</v>
      </c>
      <c r="AP255" s="1">
        <v>30</v>
      </c>
      <c r="AQ255" s="1">
        <v>123</v>
      </c>
      <c r="AR255" s="1">
        <v>72</v>
      </c>
      <c r="AS255" s="1">
        <v>0</v>
      </c>
      <c r="AT255" s="1">
        <v>2</v>
      </c>
      <c r="AU255" s="1">
        <v>9</v>
      </c>
      <c r="AV255" s="1">
        <v>14</v>
      </c>
      <c r="AW255" s="1">
        <v>25</v>
      </c>
      <c r="AX255" s="1">
        <v>0</v>
      </c>
      <c r="AY255" s="1">
        <v>37</v>
      </c>
      <c r="AZ255" s="1">
        <v>4</v>
      </c>
      <c r="BA255" s="1">
        <v>2</v>
      </c>
      <c r="BB255" s="1">
        <v>42</v>
      </c>
      <c r="BC255" s="1">
        <v>14</v>
      </c>
      <c r="BD255" s="1">
        <v>4</v>
      </c>
      <c r="BE255" s="1">
        <v>37</v>
      </c>
      <c r="BF255" s="1">
        <v>5</v>
      </c>
      <c r="BG255" s="1">
        <v>0</v>
      </c>
      <c r="BH255" s="6">
        <f t="shared" si="360"/>
        <v>7.6923076923076925</v>
      </c>
      <c r="BI255" s="1">
        <v>6.8</v>
      </c>
      <c r="BJ255" s="1">
        <v>7</v>
      </c>
      <c r="BK255" s="1">
        <v>2.6</v>
      </c>
      <c r="BL255" s="1">
        <v>3</v>
      </c>
      <c r="BM255" s="1">
        <v>11.9</v>
      </c>
      <c r="BN255" s="1">
        <v>8.9</v>
      </c>
      <c r="BO255" s="1">
        <v>3.7</v>
      </c>
      <c r="BP255" s="1">
        <v>6.3</v>
      </c>
      <c r="BQ255" s="1">
        <v>4.9000000000000004</v>
      </c>
      <c r="BR255" s="1">
        <v>4.4000000000000004</v>
      </c>
      <c r="BS255" s="1">
        <v>8</v>
      </c>
      <c r="BT255" s="1">
        <v>5.2</v>
      </c>
      <c r="BU255" s="1">
        <v>6.8</v>
      </c>
      <c r="BV255" s="1">
        <v>8.6999999999999993</v>
      </c>
      <c r="BW255" s="1">
        <v>5.4</v>
      </c>
      <c r="BX255" s="1">
        <v>3</v>
      </c>
      <c r="BY255" s="1">
        <v>1.4</v>
      </c>
      <c r="BZ255" s="1">
        <v>1.9</v>
      </c>
      <c r="CA255" s="1">
        <f t="shared" si="364"/>
        <v>16.400000000000002</v>
      </c>
      <c r="CB255" s="1">
        <f t="shared" si="365"/>
        <v>63.099999999999994</v>
      </c>
      <c r="CC255" s="1">
        <f t="shared" si="366"/>
        <v>20.399999999999999</v>
      </c>
    </row>
    <row r="256" spans="1:81" x14ac:dyDescent="0.25">
      <c r="A256" s="8" t="s">
        <v>1566</v>
      </c>
      <c r="B256" t="s">
        <v>1567</v>
      </c>
      <c r="C256" s="1" t="s">
        <v>1568</v>
      </c>
      <c r="D256" t="s">
        <v>548</v>
      </c>
      <c r="E256" s="9" t="s">
        <v>549</v>
      </c>
      <c r="F256" s="9" t="s">
        <v>542</v>
      </c>
      <c r="G256" s="9" t="s">
        <v>1569</v>
      </c>
      <c r="H256" s="9" t="s">
        <v>1570</v>
      </c>
      <c r="I256" s="1">
        <v>5470588</v>
      </c>
      <c r="J256" s="1" t="s">
        <v>295</v>
      </c>
      <c r="K256" s="33">
        <v>1.0965657857927189</v>
      </c>
      <c r="L256" s="1">
        <v>518</v>
      </c>
      <c r="M256" s="42">
        <f t="shared" si="289"/>
        <v>472.38387948200699</v>
      </c>
      <c r="N256" s="1">
        <v>204</v>
      </c>
      <c r="O256" s="22">
        <v>2.54</v>
      </c>
      <c r="P256" s="1">
        <v>518</v>
      </c>
      <c r="Q256" s="1">
        <v>17</v>
      </c>
      <c r="R256" s="1">
        <v>17</v>
      </c>
      <c r="S256" s="1">
        <v>10</v>
      </c>
      <c r="T256" s="1">
        <v>10</v>
      </c>
      <c r="U256" s="1">
        <v>28</v>
      </c>
      <c r="V256" s="1">
        <v>24</v>
      </c>
      <c r="W256" s="1">
        <v>9</v>
      </c>
      <c r="X256" s="1">
        <v>23</v>
      </c>
      <c r="Y256" s="1">
        <v>14</v>
      </c>
      <c r="Z256" s="1">
        <v>14</v>
      </c>
      <c r="AA256" s="1">
        <v>14</v>
      </c>
      <c r="AB256" s="1">
        <v>12</v>
      </c>
      <c r="AC256" s="1">
        <v>12</v>
      </c>
      <c r="AD256" s="1">
        <v>0</v>
      </c>
      <c r="AE256" s="1">
        <v>0</v>
      </c>
      <c r="AF256" s="1">
        <v>0</v>
      </c>
      <c r="AG256" s="6">
        <f t="shared" si="343"/>
        <v>21.568627450980394</v>
      </c>
      <c r="AH256" s="6">
        <f t="shared" si="344"/>
        <v>18.627450980392158</v>
      </c>
      <c r="AI256" s="6">
        <f t="shared" si="345"/>
        <v>34.313725490196077</v>
      </c>
      <c r="AJ256" s="6">
        <f t="shared" si="346"/>
        <v>6.8627450980392162</v>
      </c>
      <c r="AK256" s="6">
        <f t="shared" si="347"/>
        <v>18.627450980392158</v>
      </c>
      <c r="AL256" s="39">
        <v>16253</v>
      </c>
      <c r="AM256" s="39">
        <v>34091</v>
      </c>
      <c r="AN256" s="6">
        <f t="shared" si="358"/>
        <v>67.64705882352942</v>
      </c>
      <c r="AO256" s="1">
        <v>204</v>
      </c>
      <c r="AP256" s="1">
        <v>118</v>
      </c>
      <c r="AQ256" s="1">
        <v>166</v>
      </c>
      <c r="AR256" s="1">
        <v>38</v>
      </c>
      <c r="AS256" s="1">
        <v>4</v>
      </c>
      <c r="AT256" s="1">
        <v>16</v>
      </c>
      <c r="AU256" s="1">
        <v>24</v>
      </c>
      <c r="AV256" s="1">
        <v>26</v>
      </c>
      <c r="AW256" s="1">
        <v>12</v>
      </c>
      <c r="AX256" s="1">
        <v>14</v>
      </c>
      <c r="AY256" s="1">
        <v>38</v>
      </c>
      <c r="AZ256" s="1">
        <v>3</v>
      </c>
      <c r="BA256" s="1">
        <v>0</v>
      </c>
      <c r="BB256" s="1">
        <v>25</v>
      </c>
      <c r="BC256" s="1">
        <v>0</v>
      </c>
      <c r="BD256" s="1">
        <v>0</v>
      </c>
      <c r="BE256" s="1">
        <v>24</v>
      </c>
      <c r="BF256" s="1">
        <v>0</v>
      </c>
      <c r="BG256" s="1">
        <v>0</v>
      </c>
      <c r="BH256" s="6">
        <f t="shared" si="360"/>
        <v>18.627450980392158</v>
      </c>
      <c r="BI256" s="1">
        <v>6</v>
      </c>
      <c r="BJ256" s="1">
        <v>6.8</v>
      </c>
      <c r="BK256" s="1">
        <v>6.2</v>
      </c>
      <c r="BL256" s="1">
        <v>7.7</v>
      </c>
      <c r="BM256" s="1">
        <v>2.1</v>
      </c>
      <c r="BN256" s="1">
        <v>6.4</v>
      </c>
      <c r="BO256" s="1">
        <v>3.7</v>
      </c>
      <c r="BP256" s="1">
        <v>1.5</v>
      </c>
      <c r="BQ256" s="1">
        <v>4.4000000000000004</v>
      </c>
      <c r="BR256" s="1">
        <v>7.9</v>
      </c>
      <c r="BS256" s="1">
        <v>6.4</v>
      </c>
      <c r="BT256" s="1">
        <v>8.6999999999999993</v>
      </c>
      <c r="BU256" s="1">
        <v>6.8</v>
      </c>
      <c r="BV256" s="1">
        <v>8.3000000000000007</v>
      </c>
      <c r="BW256" s="1">
        <v>4.0999999999999996</v>
      </c>
      <c r="BX256" s="1">
        <v>4.4000000000000004</v>
      </c>
      <c r="BY256" s="1">
        <v>5.8</v>
      </c>
      <c r="BZ256" s="1">
        <v>2.9</v>
      </c>
      <c r="CA256" s="1">
        <f t="shared" si="364"/>
        <v>19</v>
      </c>
      <c r="CB256" s="1">
        <f t="shared" si="365"/>
        <v>55.599999999999994</v>
      </c>
      <c r="CC256" s="1">
        <f t="shared" si="366"/>
        <v>25.5</v>
      </c>
    </row>
    <row r="257" spans="1:81" x14ac:dyDescent="0.25">
      <c r="A257" s="8" t="s">
        <v>1662</v>
      </c>
      <c r="B257" t="s">
        <v>1663</v>
      </c>
      <c r="C257" s="1" t="s">
        <v>1664</v>
      </c>
      <c r="D257" t="s">
        <v>548</v>
      </c>
      <c r="E257" s="9" t="s">
        <v>549</v>
      </c>
      <c r="F257" s="9" t="s">
        <v>542</v>
      </c>
      <c r="G257" s="9" t="s">
        <v>1665</v>
      </c>
      <c r="H257" s="9" t="s">
        <v>1666</v>
      </c>
      <c r="I257" s="1">
        <v>5479708</v>
      </c>
      <c r="J257" s="1" t="s">
        <v>314</v>
      </c>
      <c r="K257" s="33">
        <v>1.184742505933404</v>
      </c>
      <c r="L257" s="1">
        <v>1566</v>
      </c>
      <c r="M257" s="42">
        <f t="shared" si="289"/>
        <v>1321.8062086547834</v>
      </c>
      <c r="N257" s="1">
        <v>613</v>
      </c>
      <c r="O257" s="22">
        <v>2.5499999999999998</v>
      </c>
      <c r="P257" s="1">
        <v>1561</v>
      </c>
      <c r="Q257" s="1">
        <v>73</v>
      </c>
      <c r="R257" s="1">
        <v>59</v>
      </c>
      <c r="S257" s="1">
        <v>48</v>
      </c>
      <c r="T257" s="1">
        <v>81</v>
      </c>
      <c r="U257" s="1">
        <v>28</v>
      </c>
      <c r="V257" s="1">
        <v>15</v>
      </c>
      <c r="W257" s="1">
        <v>27</v>
      </c>
      <c r="X257" s="1">
        <v>18</v>
      </c>
      <c r="Y257" s="1">
        <v>52</v>
      </c>
      <c r="Z257" s="1">
        <v>69</v>
      </c>
      <c r="AA257" s="1">
        <v>52</v>
      </c>
      <c r="AB257" s="1">
        <v>56</v>
      </c>
      <c r="AC257" s="1">
        <v>30</v>
      </c>
      <c r="AD257" s="1">
        <v>5</v>
      </c>
      <c r="AE257" s="1">
        <v>0</v>
      </c>
      <c r="AF257" s="1">
        <v>0</v>
      </c>
      <c r="AG257" s="6">
        <f t="shared" si="343"/>
        <v>29.363784665579118</v>
      </c>
      <c r="AH257" s="6">
        <f t="shared" si="344"/>
        <v>17.781402936378466</v>
      </c>
      <c r="AI257" s="6">
        <f t="shared" si="345"/>
        <v>18.270799347471453</v>
      </c>
      <c r="AJ257" s="6">
        <f t="shared" si="346"/>
        <v>11.256117455138662</v>
      </c>
      <c r="AK257" s="6">
        <f t="shared" si="347"/>
        <v>23.327895595432299</v>
      </c>
      <c r="AL257" s="39">
        <v>16713</v>
      </c>
      <c r="AM257" s="39">
        <v>35417</v>
      </c>
      <c r="AN257" s="6">
        <f t="shared" si="358"/>
        <v>56.933115823817296</v>
      </c>
      <c r="AO257" s="1">
        <v>613</v>
      </c>
      <c r="AP257" s="1">
        <v>114</v>
      </c>
      <c r="AQ257" s="1">
        <v>462</v>
      </c>
      <c r="AR257" s="1">
        <v>151</v>
      </c>
      <c r="AS257" s="1">
        <v>34</v>
      </c>
      <c r="AT257" s="1">
        <v>14</v>
      </c>
      <c r="AU257" s="1">
        <v>127</v>
      </c>
      <c r="AV257" s="1">
        <v>39</v>
      </c>
      <c r="AW257" s="1">
        <v>39</v>
      </c>
      <c r="AX257" s="1">
        <v>33</v>
      </c>
      <c r="AY257" s="1">
        <v>62</v>
      </c>
      <c r="AZ257" s="1">
        <v>25</v>
      </c>
      <c r="BA257" s="1">
        <v>3</v>
      </c>
      <c r="BB257" s="1">
        <v>117</v>
      </c>
      <c r="BC257" s="1">
        <v>0</v>
      </c>
      <c r="BD257" s="1">
        <v>0</v>
      </c>
      <c r="BE257" s="1">
        <v>88</v>
      </c>
      <c r="BF257" s="1">
        <v>3</v>
      </c>
      <c r="BG257" s="1">
        <v>0</v>
      </c>
      <c r="BH257" s="6">
        <f t="shared" si="360"/>
        <v>26.590538336052198</v>
      </c>
      <c r="BI257" s="1">
        <v>4.7</v>
      </c>
      <c r="BJ257" s="1">
        <v>7.3</v>
      </c>
      <c r="BK257" s="1">
        <v>6.8</v>
      </c>
      <c r="BL257" s="1">
        <v>6.8</v>
      </c>
      <c r="BM257" s="1">
        <v>8.3000000000000007</v>
      </c>
      <c r="BN257" s="1">
        <v>7.5</v>
      </c>
      <c r="BO257" s="1">
        <v>5.7</v>
      </c>
      <c r="BP257" s="1">
        <v>8.1999999999999993</v>
      </c>
      <c r="BQ257" s="1">
        <v>5.6</v>
      </c>
      <c r="BR257" s="1">
        <v>6.3</v>
      </c>
      <c r="BS257" s="1">
        <v>4.7</v>
      </c>
      <c r="BT257" s="1">
        <v>6.3</v>
      </c>
      <c r="BU257" s="1">
        <v>6.3</v>
      </c>
      <c r="BV257" s="1">
        <v>5.6</v>
      </c>
      <c r="BW257" s="1">
        <v>4</v>
      </c>
      <c r="BX257" s="1">
        <v>3.1</v>
      </c>
      <c r="BY257" s="1">
        <v>1</v>
      </c>
      <c r="BZ257" s="1">
        <v>1.7</v>
      </c>
      <c r="CA257" s="1">
        <f t="shared" si="364"/>
        <v>18.8</v>
      </c>
      <c r="CB257" s="1">
        <f t="shared" si="365"/>
        <v>65.7</v>
      </c>
      <c r="CC257" s="1">
        <f t="shared" si="366"/>
        <v>15.399999999999999</v>
      </c>
    </row>
    <row r="258" spans="1:81" s="19" customFormat="1" x14ac:dyDescent="0.25">
      <c r="A258" s="8" t="s">
        <v>1682</v>
      </c>
      <c r="B258" t="s">
        <v>1683</v>
      </c>
      <c r="C258" s="1" t="s">
        <v>1684</v>
      </c>
      <c r="D258" t="s">
        <v>548</v>
      </c>
      <c r="E258" s="9" t="s">
        <v>549</v>
      </c>
      <c r="F258" s="9" t="s">
        <v>542</v>
      </c>
      <c r="G258" s="9" t="s">
        <v>1685</v>
      </c>
      <c r="H258" s="9" t="s">
        <v>1686</v>
      </c>
      <c r="I258" s="1">
        <v>5481268</v>
      </c>
      <c r="J258" s="1" t="s">
        <v>318</v>
      </c>
      <c r="K258" s="33">
        <v>0.33465727543715046</v>
      </c>
      <c r="L258" s="1">
        <v>269</v>
      </c>
      <c r="M258" s="42">
        <f t="shared" si="289"/>
        <v>803.8074165535927</v>
      </c>
      <c r="N258" s="1">
        <v>89</v>
      </c>
      <c r="O258" s="22">
        <v>3.02</v>
      </c>
      <c r="P258" s="1">
        <v>269</v>
      </c>
      <c r="Q258" s="1">
        <v>5</v>
      </c>
      <c r="R258" s="1">
        <v>5</v>
      </c>
      <c r="S258" s="1">
        <v>11</v>
      </c>
      <c r="T258" s="1">
        <v>2</v>
      </c>
      <c r="U258" s="1">
        <v>2</v>
      </c>
      <c r="V258" s="1">
        <v>11</v>
      </c>
      <c r="W258" s="1">
        <v>7</v>
      </c>
      <c r="X258" s="1">
        <v>7</v>
      </c>
      <c r="Y258" s="1">
        <v>10</v>
      </c>
      <c r="Z258" s="1">
        <v>10</v>
      </c>
      <c r="AA258" s="1">
        <v>13</v>
      </c>
      <c r="AB258" s="1">
        <v>3</v>
      </c>
      <c r="AC258" s="1">
        <v>0</v>
      </c>
      <c r="AD258" s="1">
        <v>1</v>
      </c>
      <c r="AE258" s="1">
        <v>0</v>
      </c>
      <c r="AF258" s="1">
        <v>2</v>
      </c>
      <c r="AG258" s="6">
        <f t="shared" si="343"/>
        <v>23.595505617977526</v>
      </c>
      <c r="AH258" s="6">
        <f t="shared" si="344"/>
        <v>4.4943820224719104</v>
      </c>
      <c r="AI258" s="6">
        <f t="shared" si="345"/>
        <v>39.325842696629216</v>
      </c>
      <c r="AJ258" s="6">
        <f t="shared" si="346"/>
        <v>11.235955056179774</v>
      </c>
      <c r="AK258" s="6">
        <f t="shared" si="347"/>
        <v>21.348314606741571</v>
      </c>
      <c r="AL258" s="39">
        <v>15608</v>
      </c>
      <c r="AM258" s="39">
        <v>40750</v>
      </c>
      <c r="AN258" s="6">
        <f t="shared" si="358"/>
        <v>56.17977528089888</v>
      </c>
      <c r="AO258" s="1">
        <v>89</v>
      </c>
      <c r="AP258" s="1">
        <v>14</v>
      </c>
      <c r="AQ258" s="1">
        <v>69</v>
      </c>
      <c r="AR258" s="1">
        <v>20</v>
      </c>
      <c r="AS258" s="1">
        <v>4</v>
      </c>
      <c r="AT258" s="1">
        <v>8</v>
      </c>
      <c r="AU258" s="1">
        <v>9</v>
      </c>
      <c r="AV258" s="1">
        <v>0</v>
      </c>
      <c r="AW258" s="1">
        <v>6</v>
      </c>
      <c r="AX258" s="1">
        <v>8</v>
      </c>
      <c r="AY258" s="1">
        <v>21</v>
      </c>
      <c r="AZ258" s="1">
        <v>3</v>
      </c>
      <c r="BA258" s="1">
        <v>0</v>
      </c>
      <c r="BB258" s="1">
        <v>15</v>
      </c>
      <c r="BC258" s="1">
        <v>1</v>
      </c>
      <c r="BD258" s="1">
        <v>1</v>
      </c>
      <c r="BE258" s="1">
        <v>6</v>
      </c>
      <c r="BF258" s="1">
        <v>0</v>
      </c>
      <c r="BG258" s="1">
        <v>0</v>
      </c>
      <c r="BH258" s="6">
        <f t="shared" si="360"/>
        <v>20.224719101123593</v>
      </c>
      <c r="BI258" s="1">
        <v>4.8</v>
      </c>
      <c r="BJ258" s="1">
        <v>7.8</v>
      </c>
      <c r="BK258" s="1">
        <v>10</v>
      </c>
      <c r="BL258" s="1">
        <v>11.9</v>
      </c>
      <c r="BM258" s="1">
        <v>3.3</v>
      </c>
      <c r="BN258" s="1">
        <v>2.6</v>
      </c>
      <c r="BO258" s="1">
        <v>7.4</v>
      </c>
      <c r="BP258" s="1">
        <v>10.4</v>
      </c>
      <c r="BQ258" s="1">
        <v>10.4</v>
      </c>
      <c r="BR258" s="1">
        <v>3.3</v>
      </c>
      <c r="BS258" s="1">
        <v>7.4</v>
      </c>
      <c r="BT258" s="1">
        <v>5.9</v>
      </c>
      <c r="BU258" s="1">
        <v>1.9</v>
      </c>
      <c r="BV258" s="1">
        <v>3.3</v>
      </c>
      <c r="BW258" s="1">
        <v>4.5</v>
      </c>
      <c r="BX258" s="1">
        <v>1.9</v>
      </c>
      <c r="BY258" s="1">
        <v>0</v>
      </c>
      <c r="BZ258" s="1">
        <v>3</v>
      </c>
      <c r="CA258" s="1">
        <f t="shared" si="364"/>
        <v>22.6</v>
      </c>
      <c r="CB258" s="1">
        <f t="shared" si="365"/>
        <v>64.5</v>
      </c>
      <c r="CC258" s="1">
        <f t="shared" si="366"/>
        <v>12.7</v>
      </c>
    </row>
    <row r="259" spans="1:81" s="19" customFormat="1" x14ac:dyDescent="0.25">
      <c r="A259" s="18" t="s">
        <v>80</v>
      </c>
      <c r="B259" s="44" t="s">
        <v>2118</v>
      </c>
      <c r="I259" s="18">
        <v>54077</v>
      </c>
      <c r="J259" s="18" t="s">
        <v>79</v>
      </c>
      <c r="K259" s="35">
        <f>SUM(K248:K258)</f>
        <v>651.0218377257205</v>
      </c>
      <c r="L259" s="18">
        <v>33760</v>
      </c>
      <c r="M259" s="23">
        <f t="shared" si="289"/>
        <v>51.856939419938932</v>
      </c>
      <c r="N259" s="18">
        <v>12420</v>
      </c>
      <c r="O259" s="23">
        <v>2.5099999999999998</v>
      </c>
      <c r="P259" s="18">
        <v>31122</v>
      </c>
      <c r="Q259" s="18">
        <v>933</v>
      </c>
      <c r="R259" s="18">
        <v>805</v>
      </c>
      <c r="S259" s="18">
        <v>832</v>
      </c>
      <c r="T259" s="18">
        <v>716</v>
      </c>
      <c r="U259" s="18">
        <v>511</v>
      </c>
      <c r="V259" s="18">
        <v>671</v>
      </c>
      <c r="W259" s="18">
        <v>748</v>
      </c>
      <c r="X259" s="18">
        <v>731</v>
      </c>
      <c r="Y259" s="18">
        <v>668</v>
      </c>
      <c r="Z259" s="18">
        <v>1081</v>
      </c>
      <c r="AA259" s="18">
        <v>1367</v>
      </c>
      <c r="AB259" s="18">
        <v>1420</v>
      </c>
      <c r="AC259" s="18">
        <v>894</v>
      </c>
      <c r="AD259" s="18">
        <v>525</v>
      </c>
      <c r="AE259" s="18">
        <v>335</v>
      </c>
      <c r="AF259" s="18">
        <v>183</v>
      </c>
      <c r="AG259" s="20">
        <f t="shared" ref="AG259" si="367">(Q259+R259+S259)/N259*100</f>
        <v>20.692431561996781</v>
      </c>
      <c r="AH259" s="20">
        <f t="shared" ref="AH259" si="368">(T259+U259)/N259*100</f>
        <v>9.879227053140097</v>
      </c>
      <c r="AI259" s="20">
        <f t="shared" ref="AI259" si="369">(V259+W259+X259+Y259)/N259*100</f>
        <v>22.689210950080515</v>
      </c>
      <c r="AJ259" s="20">
        <f t="shared" ref="AJ259" si="370">Z259/N259*100</f>
        <v>8.7037037037037042</v>
      </c>
      <c r="AK259" s="20">
        <f t="shared" ref="AK259" si="371">(AA259+AB259+AC259+AD259+AE259+AF259)/N259*100</f>
        <v>38.0354267310789</v>
      </c>
      <c r="AL259" s="38">
        <v>22540</v>
      </c>
      <c r="AM259" s="38">
        <v>46673</v>
      </c>
      <c r="AN259" s="20">
        <f t="shared" si="333"/>
        <v>47.882447665056361</v>
      </c>
      <c r="AO259" s="18">
        <v>12420</v>
      </c>
      <c r="AP259" s="18">
        <v>2693</v>
      </c>
      <c r="AQ259" s="18">
        <v>10160</v>
      </c>
      <c r="AR259" s="18">
        <v>2260</v>
      </c>
      <c r="AS259" s="18">
        <v>585</v>
      </c>
      <c r="AT259" s="18">
        <v>353</v>
      </c>
      <c r="AU259" s="18">
        <v>1339</v>
      </c>
      <c r="AV259" s="18">
        <v>944</v>
      </c>
      <c r="AW259" s="18">
        <v>373</v>
      </c>
      <c r="AX259" s="18">
        <v>504</v>
      </c>
      <c r="AY259" s="18">
        <v>1394</v>
      </c>
      <c r="AZ259" s="18">
        <v>407</v>
      </c>
      <c r="BA259" s="18">
        <v>232</v>
      </c>
      <c r="BB259" s="18">
        <v>1904</v>
      </c>
      <c r="BC259" s="18">
        <v>363</v>
      </c>
      <c r="BD259" s="18">
        <v>75</v>
      </c>
      <c r="BE259" s="18">
        <v>2952</v>
      </c>
      <c r="BF259" s="18">
        <v>272</v>
      </c>
      <c r="BG259" s="18">
        <v>51</v>
      </c>
      <c r="BH259" s="20">
        <f t="shared" si="334"/>
        <v>17.721417069243156</v>
      </c>
      <c r="BI259" s="18">
        <v>5.2</v>
      </c>
      <c r="BJ259" s="18">
        <v>6</v>
      </c>
      <c r="BK259" s="18">
        <v>4.9000000000000004</v>
      </c>
      <c r="BL259" s="18">
        <v>5.0999999999999996</v>
      </c>
      <c r="BM259" s="18">
        <v>5.4</v>
      </c>
      <c r="BN259" s="18">
        <v>6.7</v>
      </c>
      <c r="BO259" s="18">
        <v>6.6</v>
      </c>
      <c r="BP259" s="18">
        <v>7.2</v>
      </c>
      <c r="BQ259" s="18">
        <v>5.8</v>
      </c>
      <c r="BR259" s="18">
        <v>6.8</v>
      </c>
      <c r="BS259" s="18">
        <v>7.4</v>
      </c>
      <c r="BT259" s="18">
        <v>7</v>
      </c>
      <c r="BU259" s="18">
        <v>7.7</v>
      </c>
      <c r="BV259" s="18">
        <v>6.5</v>
      </c>
      <c r="BW259" s="18">
        <v>4.4000000000000004</v>
      </c>
      <c r="BX259" s="18">
        <v>3.8</v>
      </c>
      <c r="BY259" s="18">
        <v>1.5</v>
      </c>
      <c r="BZ259" s="18">
        <v>2.1</v>
      </c>
      <c r="CA259" s="18">
        <f t="shared" ref="CA259" si="372">BI259+BJ259+BK259</f>
        <v>16.100000000000001</v>
      </c>
      <c r="CB259" s="18">
        <f t="shared" ref="CB259" si="373">BL259+BM259+BN259+BO259+BP259+BQ259+BR259+BS259+BT259+BU259</f>
        <v>65.699999999999989</v>
      </c>
      <c r="CC259" s="18">
        <f t="shared" ref="CC259" si="374">BV259+BW259+BX259+BY259+BZ259</f>
        <v>18.3</v>
      </c>
    </row>
    <row r="260" spans="1:81" s="26" customFormat="1" x14ac:dyDescent="0.25">
      <c r="A260" s="25" t="s">
        <v>1987</v>
      </c>
      <c r="B260" s="26" t="s">
        <v>1988</v>
      </c>
      <c r="C260" s="27" t="s">
        <v>1989</v>
      </c>
      <c r="D260" s="26" t="s">
        <v>599</v>
      </c>
      <c r="E260" s="28" t="s">
        <v>656</v>
      </c>
      <c r="F260" s="28" t="s">
        <v>542</v>
      </c>
      <c r="G260" s="28" t="s">
        <v>1990</v>
      </c>
      <c r="H260" s="28" t="s">
        <v>1991</v>
      </c>
      <c r="I260" s="27" t="s">
        <v>2111</v>
      </c>
      <c r="J260" s="27" t="s">
        <v>2111</v>
      </c>
      <c r="K260" s="34">
        <v>338.25529556675787</v>
      </c>
      <c r="L260" s="27">
        <f>L268-L267-L266-L265-L264-L263-L262-L261</f>
        <v>42182</v>
      </c>
      <c r="M260" s="29">
        <f t="shared" ref="M260:M323" si="375">L260/K260</f>
        <v>124.7046256269918</v>
      </c>
      <c r="N260" s="27">
        <f t="shared" ref="N260:AF260" si="376">N268-N267-N266-N265-N264-N263-N262-N261</f>
        <v>15936</v>
      </c>
      <c r="O260" s="29">
        <f>P260/N260</f>
        <v>2.6327183734939759</v>
      </c>
      <c r="P260" s="27">
        <f t="shared" si="376"/>
        <v>41955</v>
      </c>
      <c r="Q260" s="27">
        <f t="shared" si="376"/>
        <v>749</v>
      </c>
      <c r="R260" s="27">
        <f t="shared" si="376"/>
        <v>752</v>
      </c>
      <c r="S260" s="27">
        <f t="shared" si="376"/>
        <v>599</v>
      </c>
      <c r="T260" s="27">
        <f t="shared" si="376"/>
        <v>849</v>
      </c>
      <c r="U260" s="27">
        <f t="shared" si="376"/>
        <v>686</v>
      </c>
      <c r="V260" s="27">
        <f t="shared" si="376"/>
        <v>741</v>
      </c>
      <c r="W260" s="27">
        <f t="shared" si="376"/>
        <v>566</v>
      </c>
      <c r="X260" s="27">
        <f t="shared" si="376"/>
        <v>937</v>
      </c>
      <c r="Y260" s="27">
        <f t="shared" si="376"/>
        <v>766</v>
      </c>
      <c r="Z260" s="27">
        <f t="shared" si="376"/>
        <v>1102</v>
      </c>
      <c r="AA260" s="27">
        <f t="shared" si="376"/>
        <v>1879</v>
      </c>
      <c r="AB260" s="27">
        <f t="shared" si="376"/>
        <v>2286</v>
      </c>
      <c r="AC260" s="27">
        <f t="shared" si="376"/>
        <v>1415</v>
      </c>
      <c r="AD260" s="27">
        <f t="shared" si="376"/>
        <v>787</v>
      </c>
      <c r="AE260" s="27">
        <f t="shared" si="376"/>
        <v>1013</v>
      </c>
      <c r="AF260" s="27">
        <f t="shared" si="376"/>
        <v>809</v>
      </c>
      <c r="AG260" s="30">
        <f t="shared" ref="AG260" si="377">(Q260+R260+S260)/N260*100</f>
        <v>13.177710843373495</v>
      </c>
      <c r="AH260" s="30">
        <f t="shared" ref="AH260" si="378">(T260+U260)/N260*100</f>
        <v>9.6322791164658632</v>
      </c>
      <c r="AI260" s="30">
        <f t="shared" ref="AI260" si="379">(V260+W260+X260+Y260)/N260*100</f>
        <v>18.88805220883534</v>
      </c>
      <c r="AJ260" s="30">
        <f t="shared" ref="AJ260" si="380">Z260/N260*100</f>
        <v>6.9151606425702807</v>
      </c>
      <c r="AK260" s="30">
        <f t="shared" ref="AK260" si="381">(AA260+AB260+AC260+AD260+AE260+AF260)/N260*100</f>
        <v>51.386797188755018</v>
      </c>
      <c r="AL260" s="40">
        <v>30690</v>
      </c>
      <c r="AM260" s="40">
        <v>59113</v>
      </c>
      <c r="AN260" s="30">
        <f t="shared" si="333"/>
        <v>36.891315261044177</v>
      </c>
      <c r="AO260" s="27">
        <f>AO268-AO267-AO266-AO265-AO264-AO263-AO262-AO261</f>
        <v>15936</v>
      </c>
      <c r="AP260" s="27">
        <f t="shared" ref="AP260:BG260" si="382">AP268-AP267-AP266-AP265-AP264-AP263-AP262-AP261</f>
        <v>1569</v>
      </c>
      <c r="AQ260" s="27">
        <f t="shared" si="382"/>
        <v>13321</v>
      </c>
      <c r="AR260" s="27">
        <f t="shared" si="382"/>
        <v>2615</v>
      </c>
      <c r="AS260" s="27">
        <f t="shared" si="382"/>
        <v>290</v>
      </c>
      <c r="AT260" s="27">
        <f t="shared" si="382"/>
        <v>406</v>
      </c>
      <c r="AU260" s="27">
        <f t="shared" si="382"/>
        <v>1107</v>
      </c>
      <c r="AV260" s="27">
        <f t="shared" si="382"/>
        <v>1065</v>
      </c>
      <c r="AW260" s="27">
        <f t="shared" si="382"/>
        <v>547</v>
      </c>
      <c r="AX260" s="27">
        <f t="shared" si="382"/>
        <v>537</v>
      </c>
      <c r="AY260" s="27">
        <f t="shared" si="382"/>
        <v>1314</v>
      </c>
      <c r="AZ260" s="27">
        <f t="shared" si="382"/>
        <v>560</v>
      </c>
      <c r="BA260" s="27">
        <f t="shared" si="382"/>
        <v>332</v>
      </c>
      <c r="BB260" s="27">
        <f t="shared" si="382"/>
        <v>1887</v>
      </c>
      <c r="BC260" s="27">
        <f t="shared" si="382"/>
        <v>661</v>
      </c>
      <c r="BD260" s="27">
        <f t="shared" si="382"/>
        <v>318</v>
      </c>
      <c r="BE260" s="27">
        <f t="shared" si="382"/>
        <v>5470</v>
      </c>
      <c r="BF260" s="27">
        <f t="shared" si="382"/>
        <v>546</v>
      </c>
      <c r="BG260" s="27">
        <f t="shared" si="382"/>
        <v>187</v>
      </c>
      <c r="BH260" s="30">
        <f t="shared" si="334"/>
        <v>15.568524096385541</v>
      </c>
      <c r="BI260" s="27">
        <v>5.8</v>
      </c>
      <c r="BJ260" s="27">
        <v>6.4</v>
      </c>
      <c r="BK260" s="27">
        <v>6.5</v>
      </c>
      <c r="BL260" s="27">
        <v>6.1</v>
      </c>
      <c r="BM260" s="27">
        <v>4.9000000000000004</v>
      </c>
      <c r="BN260" s="27">
        <v>5.2</v>
      </c>
      <c r="BO260" s="27">
        <v>6.4</v>
      </c>
      <c r="BP260" s="27">
        <v>6.6</v>
      </c>
      <c r="BQ260" s="27">
        <v>6.9</v>
      </c>
      <c r="BR260" s="27">
        <v>6.9</v>
      </c>
      <c r="BS260" s="27">
        <v>7.3</v>
      </c>
      <c r="BT260" s="27">
        <v>6.9</v>
      </c>
      <c r="BU260" s="27">
        <v>7.3</v>
      </c>
      <c r="BV260" s="27">
        <v>5.7</v>
      </c>
      <c r="BW260" s="27">
        <v>4.4000000000000004</v>
      </c>
      <c r="BX260" s="27">
        <v>3.3</v>
      </c>
      <c r="BY260" s="27">
        <v>2.1</v>
      </c>
      <c r="BZ260" s="27">
        <v>1.3</v>
      </c>
      <c r="CA260" s="27">
        <f>BI260+BJ260+BK260</f>
        <v>18.7</v>
      </c>
      <c r="CB260" s="27">
        <f>BL260+BM260+BN260+BO260+BP260+BQ260+BR260+BS260+BT260+BU260</f>
        <v>64.5</v>
      </c>
      <c r="CC260" s="27">
        <f>BV260+BW260+BX260+BY260+BZ260</f>
        <v>16.8</v>
      </c>
    </row>
    <row r="261" spans="1:81" x14ac:dyDescent="0.25">
      <c r="A261" s="8" t="s">
        <v>596</v>
      </c>
      <c r="B261" t="s">
        <v>597</v>
      </c>
      <c r="C261" s="1" t="s">
        <v>598</v>
      </c>
      <c r="D261" t="s">
        <v>599</v>
      </c>
      <c r="E261" s="9" t="s">
        <v>600</v>
      </c>
      <c r="F261" s="9" t="s">
        <v>542</v>
      </c>
      <c r="G261" s="9" t="s">
        <v>601</v>
      </c>
      <c r="H261" s="9" t="s">
        <v>602</v>
      </c>
      <c r="I261" s="1">
        <v>5404204</v>
      </c>
      <c r="J261" s="1" t="s">
        <v>121</v>
      </c>
      <c r="K261" s="33">
        <v>0.14476671090962401</v>
      </c>
      <c r="L261" s="1">
        <v>750</v>
      </c>
      <c r="M261" s="42">
        <f t="shared" si="375"/>
        <v>5180.7490498849238</v>
      </c>
      <c r="N261" s="1">
        <v>267</v>
      </c>
      <c r="O261" s="22">
        <v>2.81</v>
      </c>
      <c r="P261" s="1">
        <v>750</v>
      </c>
      <c r="Q261" s="1">
        <v>15</v>
      </c>
      <c r="R261" s="1">
        <v>19</v>
      </c>
      <c r="S261" s="1">
        <v>10</v>
      </c>
      <c r="T261" s="1">
        <v>11</v>
      </c>
      <c r="U261" s="1">
        <v>0</v>
      </c>
      <c r="V261" s="1">
        <v>17</v>
      </c>
      <c r="W261" s="1">
        <v>27</v>
      </c>
      <c r="X261" s="1">
        <v>5</v>
      </c>
      <c r="Y261" s="1">
        <v>0</v>
      </c>
      <c r="Z261" s="1">
        <v>24</v>
      </c>
      <c r="AA261" s="1">
        <v>4</v>
      </c>
      <c r="AB261" s="1">
        <v>103</v>
      </c>
      <c r="AC261" s="1">
        <v>17</v>
      </c>
      <c r="AD261" s="1">
        <v>4</v>
      </c>
      <c r="AE261" s="1">
        <v>11</v>
      </c>
      <c r="AF261" s="1">
        <v>0</v>
      </c>
      <c r="AG261" s="6">
        <f>(Q261+R261+S261)/N261*100</f>
        <v>16.479400749063668</v>
      </c>
      <c r="AH261" s="6">
        <f>(T261+U261)/N261*100</f>
        <v>4.119850187265917</v>
      </c>
      <c r="AI261" s="6">
        <f>(V261+W261+X261+Y261)/N261*100</f>
        <v>18.352059925093634</v>
      </c>
      <c r="AJ261" s="6">
        <f>Z261/N261*100</f>
        <v>8.9887640449438209</v>
      </c>
      <c r="AK261" s="6">
        <f>(AA261+AB261+AC261+AD261+AE261+AF261)/N261*100</f>
        <v>52.059925093632963</v>
      </c>
      <c r="AL261" s="39">
        <v>25454</v>
      </c>
      <c r="AM261" s="39">
        <v>75750</v>
      </c>
      <c r="AN261" s="6">
        <f>(Q261+R261+S261+T261+U261+V261+W261+X261)/N261*100</f>
        <v>38.951310861423224</v>
      </c>
      <c r="AO261" s="1">
        <v>267</v>
      </c>
      <c r="AP261" s="1">
        <v>31</v>
      </c>
      <c r="AQ261" s="1">
        <v>207</v>
      </c>
      <c r="AR261" s="1">
        <v>60</v>
      </c>
      <c r="AS261" s="1">
        <v>1</v>
      </c>
      <c r="AT261" s="1">
        <v>1</v>
      </c>
      <c r="AU261" s="1">
        <v>34</v>
      </c>
      <c r="AV261" s="1">
        <v>15</v>
      </c>
      <c r="AW261" s="1">
        <v>11</v>
      </c>
      <c r="AX261" s="1">
        <v>2</v>
      </c>
      <c r="AY261" s="1">
        <v>24</v>
      </c>
      <c r="AZ261" s="1">
        <v>3</v>
      </c>
      <c r="BA261" s="1">
        <v>2</v>
      </c>
      <c r="BB261" s="1">
        <v>23</v>
      </c>
      <c r="BC261" s="1">
        <v>5</v>
      </c>
      <c r="BD261" s="1">
        <v>0</v>
      </c>
      <c r="BE261" s="1">
        <v>130</v>
      </c>
      <c r="BF261" s="1">
        <v>5</v>
      </c>
      <c r="BG261" s="1">
        <v>0</v>
      </c>
      <c r="BH261" s="6">
        <f>(AU261+AX261+BA261+BD261+BG261)/N261*100</f>
        <v>14.232209737827715</v>
      </c>
      <c r="BI261" s="1">
        <v>5.0999999999999996</v>
      </c>
      <c r="BJ261" s="1">
        <v>0.4</v>
      </c>
      <c r="BK261" s="1">
        <v>1.2</v>
      </c>
      <c r="BL261" s="1">
        <v>8.8000000000000007</v>
      </c>
      <c r="BM261" s="1">
        <v>9.1999999999999993</v>
      </c>
      <c r="BN261" s="1">
        <v>5.2</v>
      </c>
      <c r="BO261" s="1">
        <v>9.5</v>
      </c>
      <c r="BP261" s="1">
        <v>5.7</v>
      </c>
      <c r="BQ261" s="1">
        <v>4.5</v>
      </c>
      <c r="BR261" s="1">
        <v>3.9</v>
      </c>
      <c r="BS261" s="1">
        <v>16.5</v>
      </c>
      <c r="BT261" s="1">
        <v>8.3000000000000007</v>
      </c>
      <c r="BU261" s="1">
        <v>6.4</v>
      </c>
      <c r="BV261" s="1">
        <v>5.7</v>
      </c>
      <c r="BW261" s="1">
        <v>3.3</v>
      </c>
      <c r="BX261" s="1">
        <v>3.3</v>
      </c>
      <c r="BY261" s="1">
        <v>2.9</v>
      </c>
      <c r="BZ261" s="1">
        <v>0</v>
      </c>
      <c r="CA261" s="1">
        <f>BI261+BJ261+BK261</f>
        <v>6.7</v>
      </c>
      <c r="CB261" s="1">
        <f>BL261+BM261+BN261+BO261+BP261+BQ261+BR261+BS261+BT261+BU261</f>
        <v>78.000000000000014</v>
      </c>
      <c r="CC261" s="1">
        <f>BV261+BW261+BX261+BY261+BZ261</f>
        <v>15.200000000000001</v>
      </c>
    </row>
    <row r="262" spans="1:81" x14ac:dyDescent="0.25">
      <c r="A262" s="8" t="s">
        <v>743</v>
      </c>
      <c r="B262" t="s">
        <v>744</v>
      </c>
      <c r="C262" s="1" t="s">
        <v>745</v>
      </c>
      <c r="D262" t="s">
        <v>599</v>
      </c>
      <c r="E262" s="9" t="s">
        <v>600</v>
      </c>
      <c r="F262" s="9" t="s">
        <v>542</v>
      </c>
      <c r="G262" s="9" t="s">
        <v>746</v>
      </c>
      <c r="H262" s="9" t="s">
        <v>747</v>
      </c>
      <c r="I262" s="1">
        <v>5411284</v>
      </c>
      <c r="J262" s="1" t="s">
        <v>144</v>
      </c>
      <c r="K262" s="33">
        <v>1.6456860511254785</v>
      </c>
      <c r="L262" s="1">
        <v>1273</v>
      </c>
      <c r="M262" s="42">
        <f t="shared" si="375"/>
        <v>773.53757670206903</v>
      </c>
      <c r="N262" s="1">
        <v>508</v>
      </c>
      <c r="O262" s="22">
        <v>2.4500000000000002</v>
      </c>
      <c r="P262" s="1">
        <v>1246</v>
      </c>
      <c r="Q262" s="1">
        <v>32</v>
      </c>
      <c r="R262" s="1">
        <v>63</v>
      </c>
      <c r="S262" s="1">
        <v>31</v>
      </c>
      <c r="T262" s="1">
        <v>14</v>
      </c>
      <c r="U262" s="1">
        <v>30</v>
      </c>
      <c r="V262" s="1">
        <v>48</v>
      </c>
      <c r="W262" s="1">
        <v>17</v>
      </c>
      <c r="X262" s="1">
        <v>19</v>
      </c>
      <c r="Y262" s="1">
        <v>34</v>
      </c>
      <c r="Z262" s="1">
        <v>60</v>
      </c>
      <c r="AA262" s="1">
        <v>23</v>
      </c>
      <c r="AB262" s="1">
        <v>67</v>
      </c>
      <c r="AC262" s="1">
        <v>33</v>
      </c>
      <c r="AD262" s="1">
        <v>17</v>
      </c>
      <c r="AE262" s="1">
        <v>18</v>
      </c>
      <c r="AF262" s="1">
        <v>2</v>
      </c>
      <c r="AG262" s="6">
        <f>(Q262+R262+S262)/N262*100</f>
        <v>24.803149606299215</v>
      </c>
      <c r="AH262" s="6">
        <f>(T262+U262)/N262*100</f>
        <v>8.6614173228346463</v>
      </c>
      <c r="AI262" s="6">
        <f>(V262+W262+X262+Y262)/N262*100</f>
        <v>23.228346456692915</v>
      </c>
      <c r="AJ262" s="6">
        <f>Z262/N262*100</f>
        <v>11.811023622047244</v>
      </c>
      <c r="AK262" s="6">
        <f>(AA262+AB262+AC262+AD262+AE262+AF262)/N262*100</f>
        <v>31.496062992125985</v>
      </c>
      <c r="AL262" s="39">
        <v>24255</v>
      </c>
      <c r="AM262" s="39">
        <v>45000</v>
      </c>
      <c r="AN262" s="6">
        <f>(Q262+R262+S262+T262+U262+V262+W262+X262)/N262*100</f>
        <v>50</v>
      </c>
      <c r="AO262" s="1">
        <v>508</v>
      </c>
      <c r="AP262" s="1">
        <v>94</v>
      </c>
      <c r="AQ262" s="1">
        <v>433</v>
      </c>
      <c r="AR262" s="1">
        <v>75</v>
      </c>
      <c r="AS262" s="1">
        <v>15</v>
      </c>
      <c r="AT262" s="1">
        <v>36</v>
      </c>
      <c r="AU262" s="1">
        <v>75</v>
      </c>
      <c r="AV262" s="1">
        <v>65</v>
      </c>
      <c r="AW262" s="1">
        <v>4</v>
      </c>
      <c r="AX262" s="1">
        <v>23</v>
      </c>
      <c r="AY262" s="1">
        <v>48</v>
      </c>
      <c r="AZ262" s="1">
        <v>18</v>
      </c>
      <c r="BA262" s="1">
        <v>0</v>
      </c>
      <c r="BB262" s="1">
        <v>40</v>
      </c>
      <c r="BC262" s="1">
        <v>43</v>
      </c>
      <c r="BD262" s="1">
        <v>0</v>
      </c>
      <c r="BE262" s="1">
        <v>125</v>
      </c>
      <c r="BF262" s="1">
        <v>8</v>
      </c>
      <c r="BG262" s="1">
        <v>0</v>
      </c>
      <c r="BH262" s="6">
        <f>(AU262+AX262+BA262+BD262+BG262)/N262*100</f>
        <v>19.291338582677163</v>
      </c>
      <c r="BI262" s="1">
        <v>4.9000000000000004</v>
      </c>
      <c r="BJ262" s="1">
        <v>7</v>
      </c>
      <c r="BK262" s="1">
        <v>4.9000000000000004</v>
      </c>
      <c r="BL262" s="1">
        <v>4.0999999999999996</v>
      </c>
      <c r="BM262" s="1">
        <v>10.9</v>
      </c>
      <c r="BN262" s="1">
        <v>2.8</v>
      </c>
      <c r="BO262" s="1">
        <v>4.4000000000000004</v>
      </c>
      <c r="BP262" s="1">
        <v>7</v>
      </c>
      <c r="BQ262" s="1">
        <v>6.2</v>
      </c>
      <c r="BR262" s="1">
        <v>7.5</v>
      </c>
      <c r="BS262" s="1">
        <v>5.3</v>
      </c>
      <c r="BT262" s="1">
        <v>5.0999999999999996</v>
      </c>
      <c r="BU262" s="1">
        <v>8.4</v>
      </c>
      <c r="BV262" s="1">
        <v>4.4000000000000004</v>
      </c>
      <c r="BW262" s="1">
        <v>7.9</v>
      </c>
      <c r="BX262" s="1">
        <v>3.6</v>
      </c>
      <c r="BY262" s="1">
        <v>0.9</v>
      </c>
      <c r="BZ262" s="1">
        <v>4.7</v>
      </c>
      <c r="CA262" s="1">
        <f>BI262+BJ262+BK262</f>
        <v>16.8</v>
      </c>
      <c r="CB262" s="1">
        <f>BL262+BM262+BN262+BO262+BP262+BQ262+BR262+BS262+BT262+BU262</f>
        <v>61.7</v>
      </c>
      <c r="CC262" s="1">
        <f>BV262+BW262+BX262+BY262+BZ262</f>
        <v>21.5</v>
      </c>
    </row>
    <row r="263" spans="1:81" s="19" customFormat="1" x14ac:dyDescent="0.25">
      <c r="A263" s="8" t="s">
        <v>895</v>
      </c>
      <c r="B263" t="s">
        <v>896</v>
      </c>
      <c r="C263" s="1" t="s">
        <v>897</v>
      </c>
      <c r="D263" t="s">
        <v>599</v>
      </c>
      <c r="E263" s="9" t="s">
        <v>600</v>
      </c>
      <c r="F263" s="9" t="s">
        <v>542</v>
      </c>
      <c r="G263" s="9" t="s">
        <v>898</v>
      </c>
      <c r="H263" s="9" t="s">
        <v>899</v>
      </c>
      <c r="I263" s="1">
        <v>5424292</v>
      </c>
      <c r="J263" s="1" t="s">
        <v>170</v>
      </c>
      <c r="K263" s="33">
        <v>2.1252874580667975</v>
      </c>
      <c r="L263" s="1">
        <v>1559</v>
      </c>
      <c r="M263" s="42">
        <f t="shared" si="375"/>
        <v>733.54782859260672</v>
      </c>
      <c r="N263" s="1">
        <v>660</v>
      </c>
      <c r="O263" s="22">
        <v>2.36</v>
      </c>
      <c r="P263" s="1">
        <v>1559</v>
      </c>
      <c r="Q263" s="1">
        <v>59</v>
      </c>
      <c r="R263" s="1">
        <v>12</v>
      </c>
      <c r="S263" s="1">
        <v>20</v>
      </c>
      <c r="T263" s="1">
        <v>27</v>
      </c>
      <c r="U263" s="1">
        <v>43</v>
      </c>
      <c r="V263" s="1">
        <v>18</v>
      </c>
      <c r="W263" s="1">
        <v>43</v>
      </c>
      <c r="X263" s="1">
        <v>41</v>
      </c>
      <c r="Y263" s="1">
        <v>13</v>
      </c>
      <c r="Z263" s="1">
        <v>87</v>
      </c>
      <c r="AA263" s="1">
        <v>83</v>
      </c>
      <c r="AB263" s="1">
        <v>88</v>
      </c>
      <c r="AC263" s="1">
        <v>74</v>
      </c>
      <c r="AD263" s="1">
        <v>7</v>
      </c>
      <c r="AE263" s="1">
        <v>43</v>
      </c>
      <c r="AF263" s="1">
        <v>2</v>
      </c>
      <c r="AG263" s="6">
        <f>(Q263+R263+S263)/N263*100</f>
        <v>13.787878787878787</v>
      </c>
      <c r="AH263" s="6">
        <f>(T263+U263)/N263*100</f>
        <v>10.606060606060606</v>
      </c>
      <c r="AI263" s="6">
        <f>(V263+W263+X263+Y263)/N263*100</f>
        <v>17.424242424242426</v>
      </c>
      <c r="AJ263" s="6">
        <f>Z263/N263*100</f>
        <v>13.18181818181818</v>
      </c>
      <c r="AK263" s="6">
        <f>(AA263+AB263+AC263+AD263+AE263+AF263)/N263*100</f>
        <v>45</v>
      </c>
      <c r="AL263" s="39">
        <v>27548</v>
      </c>
      <c r="AM263" s="39">
        <v>55648</v>
      </c>
      <c r="AN263" s="6">
        <f>(Q263+R263+S263+T263+U263+V263+W263+X263)/N263*100</f>
        <v>39.848484848484851</v>
      </c>
      <c r="AO263" s="1">
        <v>660</v>
      </c>
      <c r="AP263" s="1">
        <v>40</v>
      </c>
      <c r="AQ263" s="1">
        <v>520</v>
      </c>
      <c r="AR263" s="1">
        <v>140</v>
      </c>
      <c r="AS263" s="1">
        <v>9</v>
      </c>
      <c r="AT263" s="1">
        <v>0</v>
      </c>
      <c r="AU263" s="1">
        <v>73</v>
      </c>
      <c r="AV263" s="1">
        <v>53</v>
      </c>
      <c r="AW263" s="1">
        <v>22</v>
      </c>
      <c r="AX263" s="1">
        <v>13</v>
      </c>
      <c r="AY263" s="1">
        <v>33</v>
      </c>
      <c r="AZ263" s="1">
        <v>46</v>
      </c>
      <c r="BA263" s="1">
        <v>18</v>
      </c>
      <c r="BB263" s="1">
        <v>115</v>
      </c>
      <c r="BC263" s="1">
        <v>55</v>
      </c>
      <c r="BD263" s="1">
        <v>0</v>
      </c>
      <c r="BE263" s="1">
        <v>214</v>
      </c>
      <c r="BF263" s="1">
        <v>0</v>
      </c>
      <c r="BG263" s="1">
        <v>0</v>
      </c>
      <c r="BH263" s="6">
        <f>(AU263+AX263+BA263+BD263+BG263)/N263*100</f>
        <v>15.757575757575756</v>
      </c>
      <c r="BI263" s="1">
        <v>6</v>
      </c>
      <c r="BJ263" s="1">
        <v>5.3</v>
      </c>
      <c r="BK263" s="1">
        <v>5.8</v>
      </c>
      <c r="BL263" s="1">
        <v>4.9000000000000004</v>
      </c>
      <c r="BM263" s="1">
        <v>5.3</v>
      </c>
      <c r="BN263" s="1">
        <v>5.6</v>
      </c>
      <c r="BO263" s="1">
        <v>7</v>
      </c>
      <c r="BP263" s="1">
        <v>7</v>
      </c>
      <c r="BQ263" s="1">
        <v>5.8</v>
      </c>
      <c r="BR263" s="1">
        <v>6.2</v>
      </c>
      <c r="BS263" s="1">
        <v>6.5</v>
      </c>
      <c r="BT263" s="1">
        <v>7.8</v>
      </c>
      <c r="BU263" s="1">
        <v>7.6</v>
      </c>
      <c r="BV263" s="1">
        <v>4.9000000000000004</v>
      </c>
      <c r="BW263" s="1">
        <v>4.5999999999999996</v>
      </c>
      <c r="BX263" s="1">
        <v>6.8</v>
      </c>
      <c r="BY263" s="1">
        <v>2.2000000000000002</v>
      </c>
      <c r="BZ263" s="1">
        <v>0.7</v>
      </c>
      <c r="CA263" s="1">
        <f>BI263+BJ263+BK263</f>
        <v>17.100000000000001</v>
      </c>
      <c r="CB263" s="1">
        <f>BL263+BM263+BN263+BO263+BP263+BQ263+BR263+BS263+BT263+BU263</f>
        <v>63.699999999999996</v>
      </c>
      <c r="CC263" s="1">
        <f>BV263+BW263+BX263+BY263+BZ263</f>
        <v>19.2</v>
      </c>
    </row>
    <row r="264" spans="1:81" x14ac:dyDescent="0.25">
      <c r="A264" s="8" t="s">
        <v>1125</v>
      </c>
      <c r="B264" t="s">
        <v>1126</v>
      </c>
      <c r="C264" s="1" t="s">
        <v>1127</v>
      </c>
      <c r="D264" t="s">
        <v>599</v>
      </c>
      <c r="E264" s="9" t="s">
        <v>600</v>
      </c>
      <c r="F264" s="9" t="s">
        <v>542</v>
      </c>
      <c r="G264" s="9" t="s">
        <v>1128</v>
      </c>
      <c r="H264" s="9" t="s">
        <v>1129</v>
      </c>
      <c r="I264" s="1">
        <v>5439532</v>
      </c>
      <c r="J264" s="1" t="s">
        <v>211</v>
      </c>
      <c r="K264" s="33">
        <v>3.7722383862799038</v>
      </c>
      <c r="L264" s="1">
        <v>6450</v>
      </c>
      <c r="M264" s="42">
        <f t="shared" si="375"/>
        <v>1709.8601253461195</v>
      </c>
      <c r="N264" s="1">
        <v>2522</v>
      </c>
      <c r="O264" s="22">
        <v>2.56</v>
      </c>
      <c r="P264" s="1">
        <v>6444</v>
      </c>
      <c r="Q264" s="1">
        <v>196</v>
      </c>
      <c r="R264" s="1">
        <v>147</v>
      </c>
      <c r="S264" s="1">
        <v>152</v>
      </c>
      <c r="T264" s="1">
        <v>110</v>
      </c>
      <c r="U264" s="1">
        <v>123</v>
      </c>
      <c r="V264" s="1">
        <v>133</v>
      </c>
      <c r="W264" s="1">
        <v>40</v>
      </c>
      <c r="X264" s="1">
        <v>136</v>
      </c>
      <c r="Y264" s="1">
        <v>143</v>
      </c>
      <c r="Z264" s="1">
        <v>192</v>
      </c>
      <c r="AA264" s="1">
        <v>244</v>
      </c>
      <c r="AB264" s="1">
        <v>229</v>
      </c>
      <c r="AC264" s="1">
        <v>222</v>
      </c>
      <c r="AD264" s="1">
        <v>104</v>
      </c>
      <c r="AE264" s="1">
        <v>128</v>
      </c>
      <c r="AF264" s="1">
        <v>223</v>
      </c>
      <c r="AG264" s="6">
        <f>(Q264+R264+S264)/N264*100</f>
        <v>19.627279936558288</v>
      </c>
      <c r="AH264" s="6">
        <f>(T264+U264)/N264*100</f>
        <v>9.2386994448850128</v>
      </c>
      <c r="AI264" s="6">
        <f>(V264+W264+X264+Y264)/N264*100</f>
        <v>17.922283901665345</v>
      </c>
      <c r="AJ264" s="6">
        <f>Z264/N264*100</f>
        <v>7.6130055511498806</v>
      </c>
      <c r="AK264" s="6">
        <f>(AA264+AB264+AC264+AD264+AE264+AF264)/N264*100</f>
        <v>45.598731165741476</v>
      </c>
      <c r="AL264" s="39">
        <v>32841</v>
      </c>
      <c r="AM264" s="39">
        <v>55000</v>
      </c>
      <c r="AN264" s="6">
        <f>(Q264+R264+S264+T264+U264+V264+W264+X264)/N264*100</f>
        <v>41.118160190325135</v>
      </c>
      <c r="AO264" s="1">
        <v>2522</v>
      </c>
      <c r="AP264" s="1">
        <v>308</v>
      </c>
      <c r="AQ264" s="1">
        <v>1785</v>
      </c>
      <c r="AR264" s="1">
        <v>737</v>
      </c>
      <c r="AS264" s="1">
        <v>25</v>
      </c>
      <c r="AT264" s="1">
        <v>80</v>
      </c>
      <c r="AU264" s="1">
        <v>378</v>
      </c>
      <c r="AV264" s="1">
        <v>156</v>
      </c>
      <c r="AW264" s="1">
        <v>54</v>
      </c>
      <c r="AX264" s="1">
        <v>156</v>
      </c>
      <c r="AY264" s="1">
        <v>148</v>
      </c>
      <c r="AZ264" s="1">
        <v>130</v>
      </c>
      <c r="BA264" s="1">
        <v>41</v>
      </c>
      <c r="BB264" s="1">
        <v>305</v>
      </c>
      <c r="BC264" s="1">
        <v>99</v>
      </c>
      <c r="BD264" s="1">
        <v>17</v>
      </c>
      <c r="BE264" s="1">
        <v>780</v>
      </c>
      <c r="BF264" s="1">
        <v>102</v>
      </c>
      <c r="BG264" s="1">
        <v>18</v>
      </c>
      <c r="BH264" s="6">
        <f>(AU264+AX264+BA264+BD264+BG264)/N264*100</f>
        <v>24.187153053132434</v>
      </c>
      <c r="BI264" s="1">
        <v>3.8</v>
      </c>
      <c r="BJ264" s="1">
        <v>7.8</v>
      </c>
      <c r="BK264" s="1">
        <v>8.3000000000000007</v>
      </c>
      <c r="BL264" s="1">
        <v>6.3</v>
      </c>
      <c r="BM264" s="1">
        <v>5</v>
      </c>
      <c r="BN264" s="1">
        <v>5.2</v>
      </c>
      <c r="BO264" s="1">
        <v>5.4</v>
      </c>
      <c r="BP264" s="1">
        <v>7.4</v>
      </c>
      <c r="BQ264" s="1">
        <v>4</v>
      </c>
      <c r="BR264" s="1">
        <v>5.7</v>
      </c>
      <c r="BS264" s="1">
        <v>9.5</v>
      </c>
      <c r="BT264" s="1">
        <v>9.8000000000000007</v>
      </c>
      <c r="BU264" s="1">
        <v>6.7</v>
      </c>
      <c r="BV264" s="1">
        <v>5.4</v>
      </c>
      <c r="BW264" s="1">
        <v>2.9</v>
      </c>
      <c r="BX264" s="1">
        <v>4.0999999999999996</v>
      </c>
      <c r="BY264" s="1">
        <v>1.6</v>
      </c>
      <c r="BZ264" s="1">
        <v>1.2</v>
      </c>
      <c r="CA264" s="1">
        <f>BI264+BJ264+BK264</f>
        <v>19.899999999999999</v>
      </c>
      <c r="CB264" s="1">
        <f>BL264+BM264+BN264+BO264+BP264+BQ264+BR264+BS264+BT264+BU264</f>
        <v>65</v>
      </c>
      <c r="CC264" s="1">
        <f>BV264+BW264+BX264+BY264+BZ264</f>
        <v>15.2</v>
      </c>
    </row>
    <row r="265" spans="1:81" s="11" customFormat="1" x14ac:dyDescent="0.25">
      <c r="A265" s="10" t="s">
        <v>1363</v>
      </c>
      <c r="B265" s="11" t="s">
        <v>1364</v>
      </c>
      <c r="C265" s="12" t="s">
        <v>1369</v>
      </c>
      <c r="D265" s="11" t="s">
        <v>1366</v>
      </c>
      <c r="E265" s="13" t="s">
        <v>656</v>
      </c>
      <c r="F265" s="13" t="s">
        <v>542</v>
      </c>
      <c r="G265" s="13" t="s">
        <v>1367</v>
      </c>
      <c r="H265" s="13" t="s">
        <v>1368</v>
      </c>
      <c r="I265" s="12">
        <v>5459068</v>
      </c>
      <c r="J265" s="12" t="s">
        <v>257</v>
      </c>
      <c r="K265" s="36">
        <v>0.98865517068863784</v>
      </c>
      <c r="L265" s="12">
        <v>1111</v>
      </c>
      <c r="M265" s="24">
        <f t="shared" si="375"/>
        <v>1123.748737617125</v>
      </c>
      <c r="N265" s="12">
        <v>489</v>
      </c>
      <c r="O265" s="24">
        <v>2.27</v>
      </c>
      <c r="P265" s="12">
        <v>1111</v>
      </c>
      <c r="Q265" s="12">
        <v>38</v>
      </c>
      <c r="R265" s="12">
        <v>35</v>
      </c>
      <c r="S265" s="12">
        <v>32</v>
      </c>
      <c r="T265" s="12">
        <v>30</v>
      </c>
      <c r="U265" s="12">
        <v>10</v>
      </c>
      <c r="V265" s="12">
        <v>40</v>
      </c>
      <c r="W265" s="12">
        <v>27</v>
      </c>
      <c r="X265" s="12">
        <v>38</v>
      </c>
      <c r="Y265" s="12">
        <v>16</v>
      </c>
      <c r="Z265" s="12">
        <v>39</v>
      </c>
      <c r="AA265" s="12">
        <v>72</v>
      </c>
      <c r="AB265" s="12">
        <v>30</v>
      </c>
      <c r="AC265" s="12">
        <v>40</v>
      </c>
      <c r="AD265" s="12">
        <v>6</v>
      </c>
      <c r="AE265" s="12">
        <v>26</v>
      </c>
      <c r="AF265" s="12">
        <v>10</v>
      </c>
      <c r="AG265" s="14">
        <v>21.472392638036812</v>
      </c>
      <c r="AH265" s="14">
        <v>8.1799591002044991</v>
      </c>
      <c r="AI265" s="14">
        <v>24.744376278118612</v>
      </c>
      <c r="AJ265" s="14">
        <v>7.9754601226993866</v>
      </c>
      <c r="AK265" s="14">
        <v>37.627811860940696</v>
      </c>
      <c r="AL265" s="41">
        <v>29481</v>
      </c>
      <c r="AM265" s="41">
        <v>43952</v>
      </c>
      <c r="AN265" s="14">
        <v>51.124744376278116</v>
      </c>
      <c r="AO265" s="12">
        <v>489</v>
      </c>
      <c r="AP265" s="12">
        <v>73</v>
      </c>
      <c r="AQ265" s="12">
        <v>333</v>
      </c>
      <c r="AR265" s="12">
        <v>156</v>
      </c>
      <c r="AS265" s="12">
        <v>3</v>
      </c>
      <c r="AT265" s="12">
        <v>28</v>
      </c>
      <c r="AU265" s="12">
        <v>65</v>
      </c>
      <c r="AV265" s="12">
        <v>26</v>
      </c>
      <c r="AW265" s="12">
        <v>25</v>
      </c>
      <c r="AX265" s="12">
        <v>21</v>
      </c>
      <c r="AY265" s="12">
        <v>41</v>
      </c>
      <c r="AZ265" s="12">
        <v>19</v>
      </c>
      <c r="BA265" s="12">
        <v>15</v>
      </c>
      <c r="BB265" s="12">
        <v>78</v>
      </c>
      <c r="BC265" s="12">
        <v>24</v>
      </c>
      <c r="BD265" s="12">
        <v>10</v>
      </c>
      <c r="BE265" s="12">
        <v>112</v>
      </c>
      <c r="BF265" s="12">
        <v>0</v>
      </c>
      <c r="BG265" s="12">
        <v>0</v>
      </c>
      <c r="BH265" s="14">
        <v>22.699386503067483</v>
      </c>
      <c r="BI265" s="12">
        <v>5.5</v>
      </c>
      <c r="BJ265" s="12">
        <v>8.6</v>
      </c>
      <c r="BK265" s="12">
        <v>4.5</v>
      </c>
      <c r="BL265" s="12">
        <v>6.8</v>
      </c>
      <c r="BM265" s="12">
        <v>1.7</v>
      </c>
      <c r="BN265" s="12">
        <v>4.5</v>
      </c>
      <c r="BO265" s="12">
        <v>7.7</v>
      </c>
      <c r="BP265" s="12">
        <v>6.4</v>
      </c>
      <c r="BQ265" s="12">
        <v>6.6</v>
      </c>
      <c r="BR265" s="12">
        <v>5.7</v>
      </c>
      <c r="BS265" s="12">
        <v>4.3</v>
      </c>
      <c r="BT265" s="12">
        <v>11.4</v>
      </c>
      <c r="BU265" s="12">
        <v>9.1999999999999993</v>
      </c>
      <c r="BV265" s="12">
        <v>6.3</v>
      </c>
      <c r="BW265" s="12">
        <v>3.9</v>
      </c>
      <c r="BX265" s="12">
        <v>3.4</v>
      </c>
      <c r="BY265" s="12">
        <v>1.8</v>
      </c>
      <c r="BZ265" s="12">
        <v>1.8</v>
      </c>
      <c r="CA265" s="12">
        <v>18.600000000000001</v>
      </c>
      <c r="CB265" s="12">
        <v>64.3</v>
      </c>
      <c r="CC265" s="12">
        <v>17.2</v>
      </c>
    </row>
    <row r="266" spans="1:81" x14ac:dyDescent="0.25">
      <c r="A266" s="8" t="s">
        <v>1470</v>
      </c>
      <c r="B266" t="s">
        <v>1471</v>
      </c>
      <c r="C266" s="1" t="s">
        <v>1472</v>
      </c>
      <c r="D266" t="s">
        <v>599</v>
      </c>
      <c r="E266" s="9" t="s">
        <v>600</v>
      </c>
      <c r="F266" s="9" t="s">
        <v>542</v>
      </c>
      <c r="G266" s="9" t="s">
        <v>1473</v>
      </c>
      <c r="H266" s="9" t="s">
        <v>1474</v>
      </c>
      <c r="I266" s="1">
        <v>5464516</v>
      </c>
      <c r="J266" s="1" t="s">
        <v>277</v>
      </c>
      <c r="K266" s="33">
        <v>0.75201864699746679</v>
      </c>
      <c r="L266" s="1">
        <v>987</v>
      </c>
      <c r="M266" s="42">
        <f t="shared" si="375"/>
        <v>1312.4674553493151</v>
      </c>
      <c r="N266" s="1">
        <v>402</v>
      </c>
      <c r="O266" s="22">
        <v>2.41</v>
      </c>
      <c r="P266" s="1">
        <v>970</v>
      </c>
      <c r="Q266" s="1">
        <v>66</v>
      </c>
      <c r="R266" s="1">
        <v>22</v>
      </c>
      <c r="S266" s="1">
        <v>18</v>
      </c>
      <c r="T266" s="1">
        <v>12</v>
      </c>
      <c r="U266" s="1">
        <v>29</v>
      </c>
      <c r="V266" s="1">
        <v>8</v>
      </c>
      <c r="W266" s="1">
        <v>24</v>
      </c>
      <c r="X266" s="1">
        <v>7</v>
      </c>
      <c r="Y266" s="1">
        <v>9</v>
      </c>
      <c r="Z266" s="1">
        <v>35</v>
      </c>
      <c r="AA266" s="1">
        <v>71</v>
      </c>
      <c r="AB266" s="1">
        <v>38</v>
      </c>
      <c r="AC266" s="1">
        <v>32</v>
      </c>
      <c r="AD266" s="1">
        <v>13</v>
      </c>
      <c r="AE266" s="1">
        <v>15</v>
      </c>
      <c r="AF266" s="1">
        <v>3</v>
      </c>
      <c r="AG266" s="6">
        <f t="shared" ref="AG266:AG274" si="383">(Q266+R266+S266)/N266*100</f>
        <v>26.368159203980102</v>
      </c>
      <c r="AH266" s="6">
        <f t="shared" ref="AH266:AH274" si="384">(T266+U266)/N266*100</f>
        <v>10.199004975124378</v>
      </c>
      <c r="AI266" s="6">
        <f t="shared" ref="AI266:AI274" si="385">(V266+W266+X266+Y266)/N266*100</f>
        <v>11.940298507462686</v>
      </c>
      <c r="AJ266" s="6">
        <f t="shared" ref="AJ266:AJ274" si="386">Z266/N266*100</f>
        <v>8.7064676616915424</v>
      </c>
      <c r="AK266" s="6">
        <f t="shared" ref="AK266:AK274" si="387">(AA266+AB266+AC266+AD266+AE266+AF266)/N266*100</f>
        <v>42.786069651741293</v>
      </c>
      <c r="AL266" s="39">
        <v>25037</v>
      </c>
      <c r="AM266" s="39">
        <v>52500</v>
      </c>
      <c r="AN266" s="6">
        <f>(Q266+R266+S266+T266+U266+V266+W266+X266)/N266*100</f>
        <v>46.268656716417908</v>
      </c>
      <c r="AO266" s="1">
        <v>402</v>
      </c>
      <c r="AP266" s="1">
        <v>54</v>
      </c>
      <c r="AQ266" s="1">
        <v>302</v>
      </c>
      <c r="AR266" s="1">
        <v>100</v>
      </c>
      <c r="AS266" s="1">
        <v>16</v>
      </c>
      <c r="AT266" s="1">
        <v>11</v>
      </c>
      <c r="AU266" s="1">
        <v>61</v>
      </c>
      <c r="AV266" s="1">
        <v>25</v>
      </c>
      <c r="AW266" s="1">
        <v>0</v>
      </c>
      <c r="AX266" s="1">
        <v>24</v>
      </c>
      <c r="AY266" s="1">
        <v>26</v>
      </c>
      <c r="AZ266" s="1">
        <v>11</v>
      </c>
      <c r="BA266" s="1">
        <v>3</v>
      </c>
      <c r="BB266" s="1">
        <v>68</v>
      </c>
      <c r="BC266" s="1">
        <v>31</v>
      </c>
      <c r="BD266" s="1">
        <v>3</v>
      </c>
      <c r="BE266" s="1">
        <v>101</v>
      </c>
      <c r="BF266" s="1">
        <v>0</v>
      </c>
      <c r="BG266" s="1">
        <v>0</v>
      </c>
      <c r="BH266" s="6">
        <f>(AU266+AX266+BA266+BD266+BG266)/N266*100</f>
        <v>22.636815920398011</v>
      </c>
      <c r="BI266" s="1">
        <v>4.7</v>
      </c>
      <c r="BJ266" s="1">
        <v>5.3</v>
      </c>
      <c r="BK266" s="1">
        <v>2.2000000000000002</v>
      </c>
      <c r="BL266" s="1">
        <v>6.1</v>
      </c>
      <c r="BM266" s="1">
        <v>7.5</v>
      </c>
      <c r="BN266" s="1">
        <v>3.1</v>
      </c>
      <c r="BO266" s="1">
        <v>5.5</v>
      </c>
      <c r="BP266" s="1">
        <v>1.9</v>
      </c>
      <c r="BQ266" s="1">
        <v>8.5</v>
      </c>
      <c r="BR266" s="1">
        <v>6.3</v>
      </c>
      <c r="BS266" s="1">
        <v>13.4</v>
      </c>
      <c r="BT266" s="1">
        <v>3.4</v>
      </c>
      <c r="BU266" s="1">
        <v>6.3</v>
      </c>
      <c r="BV266" s="1">
        <v>6.7</v>
      </c>
      <c r="BW266" s="1">
        <v>9.4</v>
      </c>
      <c r="BX266" s="1">
        <v>3.2</v>
      </c>
      <c r="BY266" s="1">
        <v>1.7</v>
      </c>
      <c r="BZ266" s="1">
        <v>4.8</v>
      </c>
      <c r="CA266" s="1">
        <f>BI266+BJ266+BK266</f>
        <v>12.2</v>
      </c>
      <c r="CB266" s="1">
        <f>BL266+BM266+BN266+BO266+BP266+BQ266+BR266+BS266+BT266+BU266</f>
        <v>61.999999999999986</v>
      </c>
      <c r="CC266" s="1">
        <f>BV266+BW266+BX266+BY266+BZ266</f>
        <v>25.8</v>
      </c>
    </row>
    <row r="267" spans="1:81" s="11" customFormat="1" x14ac:dyDescent="0.25">
      <c r="A267" s="8" t="s">
        <v>1807</v>
      </c>
      <c r="B267" t="s">
        <v>1808</v>
      </c>
      <c r="C267" s="1" t="s">
        <v>1809</v>
      </c>
      <c r="D267" t="s">
        <v>599</v>
      </c>
      <c r="E267" s="9" t="s">
        <v>600</v>
      </c>
      <c r="F267" s="9" t="s">
        <v>542</v>
      </c>
      <c r="G267" s="9" t="s">
        <v>1810</v>
      </c>
      <c r="H267" s="9" t="s">
        <v>1811</v>
      </c>
      <c r="I267" s="1">
        <v>5487988</v>
      </c>
      <c r="J267" s="1" t="s">
        <v>342</v>
      </c>
      <c r="K267" s="33">
        <v>2.4268054254303109</v>
      </c>
      <c r="L267" s="1">
        <v>2332</v>
      </c>
      <c r="M267" s="42">
        <f t="shared" si="375"/>
        <v>960.93406400164929</v>
      </c>
      <c r="N267" s="1">
        <v>950</v>
      </c>
      <c r="O267" s="22">
        <v>2.4500000000000002</v>
      </c>
      <c r="P267" s="1">
        <v>2332</v>
      </c>
      <c r="Q267" s="1">
        <v>31</v>
      </c>
      <c r="R267" s="1">
        <v>48</v>
      </c>
      <c r="S267" s="1">
        <v>86</v>
      </c>
      <c r="T267" s="1">
        <v>32</v>
      </c>
      <c r="U267" s="1">
        <v>51</v>
      </c>
      <c r="V267" s="1">
        <v>32</v>
      </c>
      <c r="W267" s="1">
        <v>22</v>
      </c>
      <c r="X267" s="1">
        <v>66</v>
      </c>
      <c r="Y267" s="1">
        <v>37</v>
      </c>
      <c r="Z267" s="1">
        <v>73</v>
      </c>
      <c r="AA267" s="1">
        <v>64</v>
      </c>
      <c r="AB267" s="1">
        <v>174</v>
      </c>
      <c r="AC267" s="1">
        <v>89</v>
      </c>
      <c r="AD267" s="1">
        <v>33</v>
      </c>
      <c r="AE267" s="1">
        <v>67</v>
      </c>
      <c r="AF267" s="1">
        <v>45</v>
      </c>
      <c r="AG267" s="6">
        <f t="shared" si="383"/>
        <v>17.368421052631579</v>
      </c>
      <c r="AH267" s="6">
        <f t="shared" si="384"/>
        <v>8.7368421052631575</v>
      </c>
      <c r="AI267" s="6">
        <f t="shared" si="385"/>
        <v>16.526315789473685</v>
      </c>
      <c r="AJ267" s="6">
        <f t="shared" si="386"/>
        <v>7.6842105263157894</v>
      </c>
      <c r="AK267" s="6">
        <f t="shared" si="387"/>
        <v>49.684210526315795</v>
      </c>
      <c r="AL267" s="39">
        <v>40759</v>
      </c>
      <c r="AM267" s="39">
        <v>59844</v>
      </c>
      <c r="AN267" s="6">
        <f>(Q267+R267+S267+T267+U267+V267+W267+X267)/N267*100</f>
        <v>38.736842105263158</v>
      </c>
      <c r="AO267" s="1">
        <v>950</v>
      </c>
      <c r="AP267" s="1">
        <v>75</v>
      </c>
      <c r="AQ267" s="1">
        <v>766</v>
      </c>
      <c r="AR267" s="1">
        <v>184</v>
      </c>
      <c r="AS267" s="1">
        <v>24</v>
      </c>
      <c r="AT267" s="1">
        <v>44</v>
      </c>
      <c r="AU267" s="1">
        <v>97</v>
      </c>
      <c r="AV267" s="1">
        <v>39</v>
      </c>
      <c r="AW267" s="1">
        <v>51</v>
      </c>
      <c r="AX267" s="1">
        <v>19</v>
      </c>
      <c r="AY267" s="1">
        <v>95</v>
      </c>
      <c r="AZ267" s="1">
        <v>20</v>
      </c>
      <c r="BA267" s="1">
        <v>10</v>
      </c>
      <c r="BB267" s="1">
        <v>82</v>
      </c>
      <c r="BC267" s="1">
        <v>26</v>
      </c>
      <c r="BD267" s="1">
        <v>29</v>
      </c>
      <c r="BE267" s="1">
        <v>355</v>
      </c>
      <c r="BF267" s="1">
        <v>33</v>
      </c>
      <c r="BG267" s="1">
        <v>20</v>
      </c>
      <c r="BH267" s="6">
        <f>(AU267+AX267+BA267+BD267+BG267)/N267*100</f>
        <v>18.421052631578945</v>
      </c>
      <c r="BI267" s="1">
        <v>4</v>
      </c>
      <c r="BJ267" s="1">
        <v>7</v>
      </c>
      <c r="BK267" s="1">
        <v>6.6</v>
      </c>
      <c r="BL267" s="1">
        <v>6.5</v>
      </c>
      <c r="BM267" s="1">
        <v>5.0999999999999996</v>
      </c>
      <c r="BN267" s="1">
        <v>3.4</v>
      </c>
      <c r="BO267" s="1">
        <v>3.6</v>
      </c>
      <c r="BP267" s="1">
        <v>4.5999999999999996</v>
      </c>
      <c r="BQ267" s="1">
        <v>5.9</v>
      </c>
      <c r="BR267" s="1">
        <v>7.1</v>
      </c>
      <c r="BS267" s="1">
        <v>8.6</v>
      </c>
      <c r="BT267" s="1">
        <v>11.2</v>
      </c>
      <c r="BU267" s="1">
        <v>9.1</v>
      </c>
      <c r="BV267" s="1">
        <v>5.2</v>
      </c>
      <c r="BW267" s="1">
        <v>5.4</v>
      </c>
      <c r="BX267" s="1">
        <v>5</v>
      </c>
      <c r="BY267" s="1">
        <v>1.3</v>
      </c>
      <c r="BZ267" s="1">
        <v>0.4</v>
      </c>
      <c r="CA267" s="1">
        <f>BI267+BJ267+BK267</f>
        <v>17.600000000000001</v>
      </c>
      <c r="CB267" s="1">
        <f>BL267+BM267+BN267+BO267+BP267+BQ267+BR267+BS267+BT267+BU267</f>
        <v>65.099999999999994</v>
      </c>
      <c r="CC267" s="1">
        <f>BV267+BW267+BX267+BY267+BZ267</f>
        <v>17.3</v>
      </c>
    </row>
    <row r="268" spans="1:81" s="19" customFormat="1" x14ac:dyDescent="0.25">
      <c r="A268" s="18" t="s">
        <v>82</v>
      </c>
      <c r="B268" s="44" t="s">
        <v>2118</v>
      </c>
      <c r="I268" s="18">
        <v>54079</v>
      </c>
      <c r="J268" s="18" t="s">
        <v>81</v>
      </c>
      <c r="K268" s="35">
        <f>SUM(K260:K267)</f>
        <v>350.11075341625605</v>
      </c>
      <c r="L268" s="18">
        <v>56644</v>
      </c>
      <c r="M268" s="23">
        <f t="shared" si="375"/>
        <v>161.78880382075678</v>
      </c>
      <c r="N268" s="18">
        <v>21734</v>
      </c>
      <c r="O268" s="23">
        <v>2.59</v>
      </c>
      <c r="P268" s="18">
        <v>56367</v>
      </c>
      <c r="Q268" s="18">
        <v>1186</v>
      </c>
      <c r="R268" s="18">
        <v>1098</v>
      </c>
      <c r="S268" s="18">
        <v>948</v>
      </c>
      <c r="T268" s="18">
        <v>1085</v>
      </c>
      <c r="U268" s="18">
        <v>972</v>
      </c>
      <c r="V268" s="18">
        <v>1037</v>
      </c>
      <c r="W268" s="18">
        <v>766</v>
      </c>
      <c r="X268" s="18">
        <v>1249</v>
      </c>
      <c r="Y268" s="18">
        <v>1018</v>
      </c>
      <c r="Z268" s="18">
        <v>1612</v>
      </c>
      <c r="AA268" s="18">
        <v>2440</v>
      </c>
      <c r="AB268" s="18">
        <v>3015</v>
      </c>
      <c r="AC268" s="18">
        <v>1922</v>
      </c>
      <c r="AD268" s="18">
        <v>971</v>
      </c>
      <c r="AE268" s="18">
        <v>1321</v>
      </c>
      <c r="AF268" s="18">
        <v>1094</v>
      </c>
      <c r="AG268" s="20">
        <f t="shared" si="383"/>
        <v>14.870709487439035</v>
      </c>
      <c r="AH268" s="20">
        <f t="shared" si="384"/>
        <v>9.4644336063310934</v>
      </c>
      <c r="AI268" s="20">
        <f t="shared" si="385"/>
        <v>18.726419434986656</v>
      </c>
      <c r="AJ268" s="20">
        <f t="shared" si="386"/>
        <v>7.4169504002944695</v>
      </c>
      <c r="AK268" s="20">
        <f t="shared" si="387"/>
        <v>49.521487070948744</v>
      </c>
      <c r="AL268" s="38">
        <v>30690</v>
      </c>
      <c r="AM268" s="38">
        <v>59113</v>
      </c>
      <c r="AN268" s="20">
        <f t="shared" ref="AN268:AN299" si="388">(Q268+R268+S268+T268+U268+V268+W268+X268)/N268*100</f>
        <v>38.377657127081996</v>
      </c>
      <c r="AO268" s="18">
        <v>21734</v>
      </c>
      <c r="AP268" s="18">
        <v>2244</v>
      </c>
      <c r="AQ268" s="18">
        <v>17667</v>
      </c>
      <c r="AR268" s="18">
        <v>4067</v>
      </c>
      <c r="AS268" s="18">
        <v>383</v>
      </c>
      <c r="AT268" s="18">
        <v>606</v>
      </c>
      <c r="AU268" s="18">
        <v>1890</v>
      </c>
      <c r="AV268" s="18">
        <v>1444</v>
      </c>
      <c r="AW268" s="18">
        <v>714</v>
      </c>
      <c r="AX268" s="18">
        <v>795</v>
      </c>
      <c r="AY268" s="18">
        <v>1729</v>
      </c>
      <c r="AZ268" s="18">
        <v>807</v>
      </c>
      <c r="BA268" s="18">
        <v>421</v>
      </c>
      <c r="BB268" s="18">
        <v>2598</v>
      </c>
      <c r="BC268" s="18">
        <v>944</v>
      </c>
      <c r="BD268" s="18">
        <v>377</v>
      </c>
      <c r="BE268" s="18">
        <v>7287</v>
      </c>
      <c r="BF268" s="18">
        <v>694</v>
      </c>
      <c r="BG268" s="18">
        <v>225</v>
      </c>
      <c r="BH268" s="20">
        <f t="shared" ref="BH268:BH299" si="389">(AU268+AX268+BA268+BD268+BG268)/N268*100</f>
        <v>17.060826355019785</v>
      </c>
      <c r="BI268" s="18">
        <v>5.8</v>
      </c>
      <c r="BJ268" s="18">
        <v>6.4</v>
      </c>
      <c r="BK268" s="18">
        <v>6.5</v>
      </c>
      <c r="BL268" s="18">
        <v>6.1</v>
      </c>
      <c r="BM268" s="18">
        <v>4.9000000000000004</v>
      </c>
      <c r="BN268" s="18">
        <v>5.2</v>
      </c>
      <c r="BO268" s="18">
        <v>6.4</v>
      </c>
      <c r="BP268" s="18">
        <v>6.6</v>
      </c>
      <c r="BQ268" s="18">
        <v>6.9</v>
      </c>
      <c r="BR268" s="18">
        <v>6.9</v>
      </c>
      <c r="BS268" s="18">
        <v>7.3</v>
      </c>
      <c r="BT268" s="18">
        <v>6.9</v>
      </c>
      <c r="BU268" s="18">
        <v>7.3</v>
      </c>
      <c r="BV268" s="18">
        <v>5.7</v>
      </c>
      <c r="BW268" s="18">
        <v>4.4000000000000004</v>
      </c>
      <c r="BX268" s="18">
        <v>3.3</v>
      </c>
      <c r="BY268" s="18">
        <v>2.1</v>
      </c>
      <c r="BZ268" s="18">
        <v>1.3</v>
      </c>
      <c r="CA268" s="18">
        <f>BI268+BJ268+BK268</f>
        <v>18.7</v>
      </c>
      <c r="CB268" s="18">
        <f>BL268+BM268+BN268+BO268+BP268+BQ268+BR268+BS268+BT268+BU268</f>
        <v>64.5</v>
      </c>
      <c r="CC268" s="18">
        <f>BV268+BW268+BX268+BY268+BZ268</f>
        <v>16.8</v>
      </c>
    </row>
    <row r="269" spans="1:81" s="26" customFormat="1" x14ac:dyDescent="0.25">
      <c r="A269" s="25" t="s">
        <v>1992</v>
      </c>
      <c r="B269" s="26" t="s">
        <v>1993</v>
      </c>
      <c r="C269" s="27" t="s">
        <v>1994</v>
      </c>
      <c r="D269" s="26" t="s">
        <v>634</v>
      </c>
      <c r="E269" s="28" t="s">
        <v>635</v>
      </c>
      <c r="F269" s="28" t="s">
        <v>542</v>
      </c>
      <c r="G269" s="28" t="s">
        <v>1995</v>
      </c>
      <c r="H269" s="28" t="s">
        <v>1996</v>
      </c>
      <c r="I269" s="27" t="s">
        <v>2111</v>
      </c>
      <c r="J269" s="27" t="s">
        <v>2111</v>
      </c>
      <c r="K269" s="34">
        <v>596.66679752658342</v>
      </c>
      <c r="L269" s="27">
        <f>L275-L274-L273-L272-L271-L270</f>
        <v>56868</v>
      </c>
      <c r="M269" s="29">
        <f t="shared" si="375"/>
        <v>95.30947630359195</v>
      </c>
      <c r="N269" s="27">
        <f t="shared" ref="N269:AF269" si="390">N275-N274-N273-N272-N271-N270</f>
        <v>22361</v>
      </c>
      <c r="O269" s="29">
        <f>P269/N269</f>
        <v>2.4278878404364743</v>
      </c>
      <c r="P269" s="27">
        <f t="shared" si="390"/>
        <v>54290</v>
      </c>
      <c r="Q269" s="27">
        <f t="shared" si="390"/>
        <v>1734</v>
      </c>
      <c r="R269" s="27">
        <f t="shared" si="390"/>
        <v>1594</v>
      </c>
      <c r="S269" s="27">
        <f t="shared" si="390"/>
        <v>1823</v>
      </c>
      <c r="T269" s="27">
        <f t="shared" si="390"/>
        <v>1339</v>
      </c>
      <c r="U269" s="27">
        <f t="shared" si="390"/>
        <v>1352</v>
      </c>
      <c r="V269" s="27">
        <f t="shared" si="390"/>
        <v>1401</v>
      </c>
      <c r="W269" s="27">
        <f t="shared" si="390"/>
        <v>1149</v>
      </c>
      <c r="X269" s="27">
        <f t="shared" si="390"/>
        <v>1304</v>
      </c>
      <c r="Y269" s="27">
        <f t="shared" si="390"/>
        <v>848</v>
      </c>
      <c r="Z269" s="27">
        <f t="shared" si="390"/>
        <v>1878</v>
      </c>
      <c r="AA269" s="27">
        <f t="shared" si="390"/>
        <v>2202</v>
      </c>
      <c r="AB269" s="27">
        <f t="shared" si="390"/>
        <v>2708</v>
      </c>
      <c r="AC269" s="27">
        <f t="shared" si="390"/>
        <v>1386</v>
      </c>
      <c r="AD269" s="27">
        <f t="shared" si="390"/>
        <v>694</v>
      </c>
      <c r="AE269" s="27">
        <f t="shared" si="390"/>
        <v>652</v>
      </c>
      <c r="AF269" s="27">
        <f t="shared" si="390"/>
        <v>297</v>
      </c>
      <c r="AG269" s="30">
        <f t="shared" si="383"/>
        <v>23.035642413130002</v>
      </c>
      <c r="AH269" s="30">
        <f t="shared" si="384"/>
        <v>12.034345512275838</v>
      </c>
      <c r="AI269" s="30">
        <f t="shared" si="385"/>
        <v>21.027682125128571</v>
      </c>
      <c r="AJ269" s="30">
        <f t="shared" si="386"/>
        <v>8.3985510487008632</v>
      </c>
      <c r="AK269" s="30">
        <f t="shared" si="387"/>
        <v>35.503778900764729</v>
      </c>
      <c r="AL269" s="40">
        <v>23435</v>
      </c>
      <c r="AM269" s="40">
        <v>42386</v>
      </c>
      <c r="AN269" s="30">
        <f t="shared" si="388"/>
        <v>52.305353070077366</v>
      </c>
      <c r="AO269" s="27">
        <f>AO275-AO274-AO273-AO272-AO271-AO270</f>
        <v>22361</v>
      </c>
      <c r="AP269" s="27">
        <f t="shared" ref="AP269:BG269" si="391">AP275-AP274-AP273-AP272-AP271-AP270</f>
        <v>3711</v>
      </c>
      <c r="AQ269" s="27">
        <f t="shared" si="391"/>
        <v>17391</v>
      </c>
      <c r="AR269" s="27">
        <f t="shared" si="391"/>
        <v>4970</v>
      </c>
      <c r="AS269" s="27">
        <f t="shared" si="391"/>
        <v>1060</v>
      </c>
      <c r="AT269" s="27">
        <f t="shared" si="391"/>
        <v>904</v>
      </c>
      <c r="AU269" s="27">
        <f t="shared" si="391"/>
        <v>2419</v>
      </c>
      <c r="AV269" s="27">
        <f t="shared" si="391"/>
        <v>2241</v>
      </c>
      <c r="AW269" s="27">
        <f t="shared" si="391"/>
        <v>768</v>
      </c>
      <c r="AX269" s="27">
        <f t="shared" si="391"/>
        <v>788</v>
      </c>
      <c r="AY269" s="27">
        <f t="shared" si="391"/>
        <v>2050</v>
      </c>
      <c r="AZ269" s="27">
        <f t="shared" si="391"/>
        <v>697</v>
      </c>
      <c r="BA269" s="27">
        <f t="shared" si="391"/>
        <v>378</v>
      </c>
      <c r="BB269" s="27">
        <f t="shared" si="391"/>
        <v>3094</v>
      </c>
      <c r="BC269" s="27">
        <f t="shared" si="391"/>
        <v>730</v>
      </c>
      <c r="BD269" s="27">
        <f t="shared" si="391"/>
        <v>133</v>
      </c>
      <c r="BE269" s="27">
        <f t="shared" si="391"/>
        <v>5221</v>
      </c>
      <c r="BF269" s="27">
        <f t="shared" si="391"/>
        <v>386</v>
      </c>
      <c r="BG269" s="27">
        <f t="shared" si="391"/>
        <v>67</v>
      </c>
      <c r="BH269" s="30">
        <f t="shared" si="389"/>
        <v>16.9267921828183</v>
      </c>
      <c r="BI269" s="27">
        <v>5.7</v>
      </c>
      <c r="BJ269" s="27">
        <v>5.6</v>
      </c>
      <c r="BK269" s="27">
        <v>6.2</v>
      </c>
      <c r="BL269" s="27">
        <v>5.3</v>
      </c>
      <c r="BM269" s="27">
        <v>5.7</v>
      </c>
      <c r="BN269" s="27">
        <v>6.4</v>
      </c>
      <c r="BO269" s="27">
        <v>5.8</v>
      </c>
      <c r="BP269" s="27">
        <v>6.7</v>
      </c>
      <c r="BQ269" s="27">
        <v>6.6</v>
      </c>
      <c r="BR269" s="27">
        <v>6.1</v>
      </c>
      <c r="BS269" s="27">
        <v>6.3</v>
      </c>
      <c r="BT269" s="27">
        <v>7.3</v>
      </c>
      <c r="BU269" s="27">
        <v>7.5</v>
      </c>
      <c r="BV269" s="27">
        <v>6.3</v>
      </c>
      <c r="BW269" s="27">
        <v>4.5</v>
      </c>
      <c r="BX269" s="27">
        <v>3.3</v>
      </c>
      <c r="BY269" s="27">
        <v>2</v>
      </c>
      <c r="BZ269" s="27">
        <v>2.6</v>
      </c>
      <c r="CA269" s="27">
        <f t="shared" ref="CA269" si="392">BI269+BJ269+BK269</f>
        <v>17.5</v>
      </c>
      <c r="CB269" s="27">
        <f t="shared" ref="CB269" si="393">BL269+BM269+BN269+BO269+BP269+BQ269+BR269+BS269+BT269+BU269</f>
        <v>63.699999999999996</v>
      </c>
      <c r="CC269" s="27">
        <f t="shared" ref="CC269" si="394">BV269+BW269+BX269+BY269+BZ269</f>
        <v>18.700000000000003</v>
      </c>
    </row>
    <row r="270" spans="1:81" x14ac:dyDescent="0.25">
      <c r="A270" s="8" t="s">
        <v>631</v>
      </c>
      <c r="B270" t="s">
        <v>632</v>
      </c>
      <c r="C270" s="1" t="s">
        <v>633</v>
      </c>
      <c r="D270" t="s">
        <v>634</v>
      </c>
      <c r="E270" s="9" t="s">
        <v>635</v>
      </c>
      <c r="F270" s="9" t="s">
        <v>542</v>
      </c>
      <c r="G270" s="9" t="s">
        <v>636</v>
      </c>
      <c r="H270" s="9" t="s">
        <v>637</v>
      </c>
      <c r="I270" s="1">
        <v>5405332</v>
      </c>
      <c r="J270" s="1" t="s">
        <v>126</v>
      </c>
      <c r="K270" s="33">
        <v>9.5037003669401763</v>
      </c>
      <c r="L270" s="1">
        <v>16963</v>
      </c>
      <c r="M270" s="42">
        <f t="shared" si="375"/>
        <v>1784.8837131911209</v>
      </c>
      <c r="N270" s="1">
        <v>7408</v>
      </c>
      <c r="O270" s="22">
        <v>2.2000000000000002</v>
      </c>
      <c r="P270" s="1">
        <v>16306</v>
      </c>
      <c r="Q270" s="1">
        <v>728</v>
      </c>
      <c r="R270" s="1">
        <v>748</v>
      </c>
      <c r="S270" s="1">
        <v>520</v>
      </c>
      <c r="T270" s="1">
        <v>534</v>
      </c>
      <c r="U270" s="1">
        <v>449</v>
      </c>
      <c r="V270" s="1">
        <v>390</v>
      </c>
      <c r="W270" s="1">
        <v>362</v>
      </c>
      <c r="X270" s="1">
        <v>281</v>
      </c>
      <c r="Y270" s="1">
        <v>241</v>
      </c>
      <c r="Z270" s="1">
        <v>686</v>
      </c>
      <c r="AA270" s="1">
        <v>481</v>
      </c>
      <c r="AB270" s="1">
        <v>722</v>
      </c>
      <c r="AC270" s="1">
        <v>589</v>
      </c>
      <c r="AD270" s="1">
        <v>303</v>
      </c>
      <c r="AE270" s="1">
        <v>208</v>
      </c>
      <c r="AF270" s="1">
        <v>166</v>
      </c>
      <c r="AG270" s="6">
        <f t="shared" si="383"/>
        <v>26.943844492440604</v>
      </c>
      <c r="AH270" s="6">
        <f t="shared" si="384"/>
        <v>13.269438444924406</v>
      </c>
      <c r="AI270" s="6">
        <f t="shared" si="385"/>
        <v>17.197624190064793</v>
      </c>
      <c r="AJ270" s="6">
        <f t="shared" si="386"/>
        <v>9.2602591792656597</v>
      </c>
      <c r="AK270" s="6">
        <f t="shared" si="387"/>
        <v>33.328833693304539</v>
      </c>
      <c r="AL270" s="39">
        <v>25036</v>
      </c>
      <c r="AM270" s="39">
        <v>39695</v>
      </c>
      <c r="AN270" s="6">
        <f>(Q270+R270+S270+T270+U270+V270+W270+X270)/N270*100</f>
        <v>54.157667386609077</v>
      </c>
      <c r="AO270" s="1">
        <v>7408</v>
      </c>
      <c r="AP270" s="1">
        <v>1108</v>
      </c>
      <c r="AQ270" s="1">
        <v>4399</v>
      </c>
      <c r="AR270" s="1">
        <v>3009</v>
      </c>
      <c r="AS270" s="1">
        <v>204</v>
      </c>
      <c r="AT270" s="1">
        <v>347</v>
      </c>
      <c r="AU270" s="1">
        <v>1155</v>
      </c>
      <c r="AV270" s="1">
        <v>404</v>
      </c>
      <c r="AW270" s="1">
        <v>443</v>
      </c>
      <c r="AX270" s="1">
        <v>493</v>
      </c>
      <c r="AY270" s="1">
        <v>461</v>
      </c>
      <c r="AZ270" s="1">
        <v>338</v>
      </c>
      <c r="BA270" s="1">
        <v>74</v>
      </c>
      <c r="BB270" s="1">
        <v>810</v>
      </c>
      <c r="BC270" s="1">
        <v>211</v>
      </c>
      <c r="BD270" s="1">
        <v>136</v>
      </c>
      <c r="BE270" s="1">
        <v>1816</v>
      </c>
      <c r="BF270" s="1">
        <v>108</v>
      </c>
      <c r="BG270" s="1">
        <v>49</v>
      </c>
      <c r="BH270" s="6">
        <f>(AU270+AX270+BA270+BD270+BG270)/N270*100</f>
        <v>25.742440604751621</v>
      </c>
      <c r="BI270" s="1">
        <v>5.6</v>
      </c>
      <c r="BJ270" s="1">
        <v>7.5</v>
      </c>
      <c r="BK270" s="1">
        <v>5.0999999999999996</v>
      </c>
      <c r="BL270" s="1">
        <v>3.4</v>
      </c>
      <c r="BM270" s="1">
        <v>4.3</v>
      </c>
      <c r="BN270" s="1">
        <v>9</v>
      </c>
      <c r="BO270" s="1">
        <v>7.8</v>
      </c>
      <c r="BP270" s="1">
        <v>6.8</v>
      </c>
      <c r="BQ270" s="1">
        <v>6.6</v>
      </c>
      <c r="BR270" s="1">
        <v>4.8</v>
      </c>
      <c r="BS270" s="1">
        <v>4.8</v>
      </c>
      <c r="BT270" s="1">
        <v>8.8000000000000007</v>
      </c>
      <c r="BU270" s="1">
        <v>6.1</v>
      </c>
      <c r="BV270" s="1">
        <v>5.8</v>
      </c>
      <c r="BW270" s="1">
        <v>3.6</v>
      </c>
      <c r="BX270" s="1">
        <v>3.1</v>
      </c>
      <c r="BY270" s="1">
        <v>2.9</v>
      </c>
      <c r="BZ270" s="1">
        <v>4</v>
      </c>
      <c r="CA270" s="1">
        <f>BI270+BJ270+BK270</f>
        <v>18.2</v>
      </c>
      <c r="CB270" s="1">
        <f>BL270+BM270+BN270+BO270+BP270+BQ270+BR270+BS270+BT270+BU270</f>
        <v>62.4</v>
      </c>
      <c r="CC270" s="1">
        <f>BV270+BW270+BX270+BY270+BZ270</f>
        <v>19.399999999999999</v>
      </c>
    </row>
    <row r="271" spans="1:81" s="11" customFormat="1" x14ac:dyDescent="0.25">
      <c r="A271" s="8" t="s">
        <v>1187</v>
      </c>
      <c r="B271" t="s">
        <v>1188</v>
      </c>
      <c r="C271" s="1" t="s">
        <v>1189</v>
      </c>
      <c r="D271" t="s">
        <v>634</v>
      </c>
      <c r="E271" s="9" t="s">
        <v>635</v>
      </c>
      <c r="F271" s="9" t="s">
        <v>542</v>
      </c>
      <c r="G271" s="9" t="s">
        <v>1190</v>
      </c>
      <c r="H271" s="9" t="s">
        <v>1191</v>
      </c>
      <c r="I271" s="1">
        <v>5446468</v>
      </c>
      <c r="J271" s="1" t="s">
        <v>223</v>
      </c>
      <c r="K271" s="33">
        <v>0.50110756564470249</v>
      </c>
      <c r="L271" s="1">
        <v>561</v>
      </c>
      <c r="M271" s="42">
        <f t="shared" si="375"/>
        <v>1119.5201159620142</v>
      </c>
      <c r="N271" s="1">
        <v>190</v>
      </c>
      <c r="O271" s="22">
        <v>2.95</v>
      </c>
      <c r="P271" s="1">
        <v>561</v>
      </c>
      <c r="Q271" s="1">
        <v>11</v>
      </c>
      <c r="R271" s="1">
        <v>2</v>
      </c>
      <c r="S271" s="1">
        <v>5</v>
      </c>
      <c r="T271" s="1">
        <v>30</v>
      </c>
      <c r="U271" s="1">
        <v>13</v>
      </c>
      <c r="V271" s="1">
        <v>31</v>
      </c>
      <c r="W271" s="1">
        <v>3</v>
      </c>
      <c r="X271" s="1">
        <v>3</v>
      </c>
      <c r="Y271" s="1">
        <v>10</v>
      </c>
      <c r="Z271" s="1">
        <v>20</v>
      </c>
      <c r="AA271" s="1">
        <v>10</v>
      </c>
      <c r="AB271" s="1">
        <v>11</v>
      </c>
      <c r="AC271" s="1">
        <v>33</v>
      </c>
      <c r="AD271" s="1">
        <v>7</v>
      </c>
      <c r="AE271" s="1">
        <v>1</v>
      </c>
      <c r="AF271" s="1">
        <v>0</v>
      </c>
      <c r="AG271" s="6">
        <f t="shared" si="383"/>
        <v>9.4736842105263168</v>
      </c>
      <c r="AH271" s="6">
        <f t="shared" si="384"/>
        <v>22.631578947368421</v>
      </c>
      <c r="AI271" s="6">
        <f t="shared" si="385"/>
        <v>24.736842105263158</v>
      </c>
      <c r="AJ271" s="6">
        <f t="shared" si="386"/>
        <v>10.526315789473683</v>
      </c>
      <c r="AK271" s="6">
        <f t="shared" si="387"/>
        <v>32.631578947368425</v>
      </c>
      <c r="AL271" s="39">
        <v>19137</v>
      </c>
      <c r="AM271" s="39">
        <v>41250</v>
      </c>
      <c r="AN271" s="6">
        <f>(Q271+R271+S271+T271+U271+V271+W271+X271)/N271*100</f>
        <v>51.578947368421055</v>
      </c>
      <c r="AO271" s="1">
        <v>190</v>
      </c>
      <c r="AP271" s="1">
        <v>41</v>
      </c>
      <c r="AQ271" s="1">
        <v>150</v>
      </c>
      <c r="AR271" s="1">
        <v>40</v>
      </c>
      <c r="AS271" s="1">
        <v>0</v>
      </c>
      <c r="AT271" s="1">
        <v>3</v>
      </c>
      <c r="AU271" s="1">
        <v>8</v>
      </c>
      <c r="AV271" s="1">
        <v>30</v>
      </c>
      <c r="AW271" s="1">
        <v>21</v>
      </c>
      <c r="AX271" s="1">
        <v>21</v>
      </c>
      <c r="AY271" s="1">
        <v>14</v>
      </c>
      <c r="AZ271" s="1">
        <v>0</v>
      </c>
      <c r="BA271" s="1">
        <v>2</v>
      </c>
      <c r="BB271" s="1">
        <v>23</v>
      </c>
      <c r="BC271" s="1">
        <v>7</v>
      </c>
      <c r="BD271" s="1">
        <v>0</v>
      </c>
      <c r="BE271" s="1">
        <v>52</v>
      </c>
      <c r="BF271" s="1">
        <v>0</v>
      </c>
      <c r="BG271" s="1">
        <v>0</v>
      </c>
      <c r="BH271" s="6">
        <f>(AU271+AX271+BA271+BD271+BG271)/N271*100</f>
        <v>16.315789473684212</v>
      </c>
      <c r="BI271" s="1">
        <v>5.7</v>
      </c>
      <c r="BJ271" s="1">
        <v>16.899999999999999</v>
      </c>
      <c r="BK271" s="1">
        <v>5.2</v>
      </c>
      <c r="BL271" s="1">
        <v>7</v>
      </c>
      <c r="BM271" s="1">
        <v>2.2999999999999998</v>
      </c>
      <c r="BN271" s="1">
        <v>6.2</v>
      </c>
      <c r="BO271" s="1">
        <v>10</v>
      </c>
      <c r="BP271" s="1">
        <v>7.7</v>
      </c>
      <c r="BQ271" s="1">
        <v>5.5</v>
      </c>
      <c r="BR271" s="1">
        <v>2.7</v>
      </c>
      <c r="BS271" s="1">
        <v>5.3</v>
      </c>
      <c r="BT271" s="1">
        <v>6.6</v>
      </c>
      <c r="BU271" s="1">
        <v>6.2</v>
      </c>
      <c r="BV271" s="1">
        <v>5.2</v>
      </c>
      <c r="BW271" s="1">
        <v>5.2</v>
      </c>
      <c r="BX271" s="1">
        <v>1.4</v>
      </c>
      <c r="BY271" s="1">
        <v>0</v>
      </c>
      <c r="BZ271" s="1">
        <v>0.9</v>
      </c>
      <c r="CA271" s="1">
        <f>BI271+BJ271+BK271</f>
        <v>27.799999999999997</v>
      </c>
      <c r="CB271" s="1">
        <f>BL271+BM271+BN271+BO271+BP271+BQ271+BR271+BS271+BT271+BU271</f>
        <v>59.500000000000007</v>
      </c>
      <c r="CC271" s="1">
        <f>BV271+BW271+BX271+BY271+BZ271</f>
        <v>12.700000000000001</v>
      </c>
    </row>
    <row r="272" spans="1:81" x14ac:dyDescent="0.25">
      <c r="A272" s="8" t="s">
        <v>1212</v>
      </c>
      <c r="B272" t="s">
        <v>1213</v>
      </c>
      <c r="C272" s="1" t="s">
        <v>1214</v>
      </c>
      <c r="D272" t="s">
        <v>634</v>
      </c>
      <c r="E272" s="9" t="s">
        <v>635</v>
      </c>
      <c r="F272" s="9" t="s">
        <v>542</v>
      </c>
      <c r="G272" s="9" t="s">
        <v>1215</v>
      </c>
      <c r="H272" s="9" t="s">
        <v>1216</v>
      </c>
      <c r="I272" s="1">
        <v>5449492</v>
      </c>
      <c r="J272" s="1" t="s">
        <v>228</v>
      </c>
      <c r="K272" s="33">
        <v>0.86354163325627753</v>
      </c>
      <c r="L272" s="1">
        <v>1405</v>
      </c>
      <c r="M272" s="42">
        <f t="shared" si="375"/>
        <v>1627.0205695838538</v>
      </c>
      <c r="N272" s="1">
        <v>586</v>
      </c>
      <c r="O272" s="22">
        <v>2.4</v>
      </c>
      <c r="P272" s="1">
        <v>1405</v>
      </c>
      <c r="Q272" s="1">
        <v>14</v>
      </c>
      <c r="R272" s="1">
        <v>31</v>
      </c>
      <c r="S272" s="1">
        <v>23</v>
      </c>
      <c r="T272" s="1">
        <v>33</v>
      </c>
      <c r="U272" s="1">
        <v>43</v>
      </c>
      <c r="V272" s="1">
        <v>62</v>
      </c>
      <c r="W272" s="1">
        <v>23</v>
      </c>
      <c r="X272" s="1">
        <v>11</v>
      </c>
      <c r="Y272" s="1">
        <v>16</v>
      </c>
      <c r="Z272" s="1">
        <v>70</v>
      </c>
      <c r="AA272" s="1">
        <v>51</v>
      </c>
      <c r="AB272" s="1">
        <v>112</v>
      </c>
      <c r="AC272" s="1">
        <v>15</v>
      </c>
      <c r="AD272" s="1">
        <v>44</v>
      </c>
      <c r="AE272" s="1">
        <v>19</v>
      </c>
      <c r="AF272" s="1">
        <v>19</v>
      </c>
      <c r="AG272" s="6">
        <f t="shared" si="383"/>
        <v>11.604095563139932</v>
      </c>
      <c r="AH272" s="6">
        <f t="shared" si="384"/>
        <v>12.969283276450511</v>
      </c>
      <c r="AI272" s="6">
        <f t="shared" si="385"/>
        <v>19.112627986348123</v>
      </c>
      <c r="AJ272" s="6">
        <f t="shared" si="386"/>
        <v>11.945392491467576</v>
      </c>
      <c r="AK272" s="6">
        <f t="shared" si="387"/>
        <v>44.368600682593858</v>
      </c>
      <c r="AL272" s="39">
        <v>28001</v>
      </c>
      <c r="AM272" s="39">
        <v>54907</v>
      </c>
      <c r="AN272" s="6">
        <f>(Q272+R272+S272+T272+U272+V272+W272+X272)/N272*100</f>
        <v>40.955631399317404</v>
      </c>
      <c r="AO272" s="1">
        <v>586</v>
      </c>
      <c r="AP272" s="1">
        <v>101</v>
      </c>
      <c r="AQ272" s="1">
        <v>455</v>
      </c>
      <c r="AR272" s="1">
        <v>131</v>
      </c>
      <c r="AS272" s="1">
        <v>8</v>
      </c>
      <c r="AT272" s="1">
        <v>20</v>
      </c>
      <c r="AU272" s="1">
        <v>40</v>
      </c>
      <c r="AV272" s="1">
        <v>61</v>
      </c>
      <c r="AW272" s="1">
        <v>32</v>
      </c>
      <c r="AX272" s="1">
        <v>27</v>
      </c>
      <c r="AY272" s="1">
        <v>31</v>
      </c>
      <c r="AZ272" s="1">
        <v>0</v>
      </c>
      <c r="BA272" s="1">
        <v>19</v>
      </c>
      <c r="BB272" s="1">
        <v>69</v>
      </c>
      <c r="BC272" s="1">
        <v>37</v>
      </c>
      <c r="BD272" s="1">
        <v>3</v>
      </c>
      <c r="BE272" s="1">
        <v>193</v>
      </c>
      <c r="BF272" s="1">
        <v>16</v>
      </c>
      <c r="BG272" s="1">
        <v>0</v>
      </c>
      <c r="BH272" s="6">
        <f>(AU272+AX272+BA272+BD272+BG272)/N272*100</f>
        <v>15.187713310580206</v>
      </c>
      <c r="BI272" s="1">
        <v>5.6</v>
      </c>
      <c r="BJ272" s="1">
        <v>6.1</v>
      </c>
      <c r="BK272" s="1">
        <v>9.3000000000000007</v>
      </c>
      <c r="BL272" s="1">
        <v>3.3</v>
      </c>
      <c r="BM272" s="1">
        <v>4.2</v>
      </c>
      <c r="BN272" s="1">
        <v>6.7</v>
      </c>
      <c r="BO272" s="1">
        <v>4.7</v>
      </c>
      <c r="BP272" s="1">
        <v>11</v>
      </c>
      <c r="BQ272" s="1">
        <v>4.7</v>
      </c>
      <c r="BR272" s="1">
        <v>4</v>
      </c>
      <c r="BS272" s="1">
        <v>8.3000000000000007</v>
      </c>
      <c r="BT272" s="1">
        <v>6.3</v>
      </c>
      <c r="BU272" s="1">
        <v>7</v>
      </c>
      <c r="BV272" s="1">
        <v>6.2</v>
      </c>
      <c r="BW272" s="1">
        <v>4.3</v>
      </c>
      <c r="BX272" s="1">
        <v>3.2</v>
      </c>
      <c r="BY272" s="1">
        <v>2.4</v>
      </c>
      <c r="BZ272" s="1">
        <v>2.7</v>
      </c>
      <c r="CA272" s="1">
        <f>BI272+BJ272+BK272</f>
        <v>21</v>
      </c>
      <c r="CB272" s="1">
        <f>BL272+BM272+BN272+BO272+BP272+BQ272+BR272+BS272+BT272+BU272</f>
        <v>60.2</v>
      </c>
      <c r="CC272" s="1">
        <f>BV272+BW272+BX272+BY272+BZ272</f>
        <v>18.799999999999997</v>
      </c>
    </row>
    <row r="273" spans="1:81" x14ac:dyDescent="0.25">
      <c r="A273" s="8" t="s">
        <v>1529</v>
      </c>
      <c r="B273" t="s">
        <v>1530</v>
      </c>
      <c r="C273" s="1" t="s">
        <v>1531</v>
      </c>
      <c r="D273" t="s">
        <v>634</v>
      </c>
      <c r="E273" s="9" t="s">
        <v>635</v>
      </c>
      <c r="F273" s="9" t="s">
        <v>542</v>
      </c>
      <c r="G273" s="9" t="s">
        <v>1532</v>
      </c>
      <c r="H273" s="9" t="s">
        <v>1533</v>
      </c>
      <c r="I273" s="1">
        <v>5467996</v>
      </c>
      <c r="J273" s="1" t="s">
        <v>288</v>
      </c>
      <c r="K273" s="33">
        <v>0.31330647432157038</v>
      </c>
      <c r="L273" s="1">
        <v>153</v>
      </c>
      <c r="M273" s="42">
        <f t="shared" si="375"/>
        <v>488.33973294456854</v>
      </c>
      <c r="N273" s="1">
        <v>61</v>
      </c>
      <c r="O273" s="22">
        <v>2.5099999999999998</v>
      </c>
      <c r="P273" s="1">
        <v>153</v>
      </c>
      <c r="Q273" s="1">
        <v>7</v>
      </c>
      <c r="R273" s="1">
        <v>5</v>
      </c>
      <c r="S273" s="1">
        <v>5</v>
      </c>
      <c r="T273" s="1">
        <v>6</v>
      </c>
      <c r="U273" s="1">
        <v>6</v>
      </c>
      <c r="V273" s="1">
        <v>4</v>
      </c>
      <c r="W273" s="1">
        <v>3</v>
      </c>
      <c r="X273" s="1">
        <v>3</v>
      </c>
      <c r="Y273" s="1">
        <v>0</v>
      </c>
      <c r="Z273" s="1">
        <v>5</v>
      </c>
      <c r="AA273" s="1">
        <v>4</v>
      </c>
      <c r="AB273" s="1">
        <v>7</v>
      </c>
      <c r="AC273" s="1">
        <v>6</v>
      </c>
      <c r="AD273" s="1">
        <v>0</v>
      </c>
      <c r="AE273" s="1">
        <v>0</v>
      </c>
      <c r="AF273" s="1">
        <v>0</v>
      </c>
      <c r="AG273" s="6">
        <f t="shared" si="383"/>
        <v>27.868852459016392</v>
      </c>
      <c r="AH273" s="6">
        <f t="shared" si="384"/>
        <v>19.672131147540984</v>
      </c>
      <c r="AI273" s="6">
        <f t="shared" si="385"/>
        <v>16.393442622950818</v>
      </c>
      <c r="AJ273" s="6">
        <f t="shared" si="386"/>
        <v>8.1967213114754092</v>
      </c>
      <c r="AK273" s="6">
        <f t="shared" si="387"/>
        <v>27.868852459016392</v>
      </c>
      <c r="AL273" s="39">
        <v>17425</v>
      </c>
      <c r="AM273" s="39">
        <v>31875</v>
      </c>
      <c r="AN273" s="6">
        <f>(Q273+R273+S273+T273+U273+V273+W273+X273)/N273*100</f>
        <v>63.934426229508205</v>
      </c>
      <c r="AO273" s="1">
        <v>61</v>
      </c>
      <c r="AP273" s="1">
        <v>25</v>
      </c>
      <c r="AQ273" s="1">
        <v>44</v>
      </c>
      <c r="AR273" s="1">
        <v>17</v>
      </c>
      <c r="AS273" s="1">
        <v>1</v>
      </c>
      <c r="AT273" s="1">
        <v>1</v>
      </c>
      <c r="AU273" s="1">
        <v>9</v>
      </c>
      <c r="AV273" s="1">
        <v>14</v>
      </c>
      <c r="AW273" s="1">
        <v>0</v>
      </c>
      <c r="AX273" s="1">
        <v>0</v>
      </c>
      <c r="AY273" s="1">
        <v>4</v>
      </c>
      <c r="AZ273" s="1">
        <v>2</v>
      </c>
      <c r="BA273" s="1">
        <v>0</v>
      </c>
      <c r="BB273" s="1">
        <v>6</v>
      </c>
      <c r="BC273" s="1">
        <v>0</v>
      </c>
      <c r="BD273" s="1">
        <v>0</v>
      </c>
      <c r="BE273" s="1">
        <v>12</v>
      </c>
      <c r="BF273" s="1">
        <v>0</v>
      </c>
      <c r="BG273" s="1">
        <v>0</v>
      </c>
      <c r="BH273" s="6">
        <f>(AU273+AX273+BA273+BD273+BG273)/N273*100</f>
        <v>14.754098360655737</v>
      </c>
      <c r="BI273" s="1">
        <v>3.3</v>
      </c>
      <c r="BJ273" s="1">
        <v>5.2</v>
      </c>
      <c r="BK273" s="1">
        <v>9.1999999999999993</v>
      </c>
      <c r="BL273" s="1">
        <v>10.5</v>
      </c>
      <c r="BM273" s="1">
        <v>11.8</v>
      </c>
      <c r="BN273" s="1">
        <v>4.5999999999999996</v>
      </c>
      <c r="BO273" s="1">
        <v>1.3</v>
      </c>
      <c r="BP273" s="1">
        <v>4.5999999999999996</v>
      </c>
      <c r="BQ273" s="1">
        <v>19.600000000000001</v>
      </c>
      <c r="BR273" s="1">
        <v>3.3</v>
      </c>
      <c r="BS273" s="1">
        <v>2.6</v>
      </c>
      <c r="BT273" s="1">
        <v>7.2</v>
      </c>
      <c r="BU273" s="1">
        <v>1.3</v>
      </c>
      <c r="BV273" s="1">
        <v>7.2</v>
      </c>
      <c r="BW273" s="1">
        <v>5.2</v>
      </c>
      <c r="BX273" s="1">
        <v>0.7</v>
      </c>
      <c r="BY273" s="1">
        <v>2</v>
      </c>
      <c r="BZ273" s="1">
        <v>0.7</v>
      </c>
      <c r="CA273" s="1">
        <f>BI273+BJ273+BK273</f>
        <v>17.7</v>
      </c>
      <c r="CB273" s="1">
        <f>BL273+BM273+BN273+BO273+BP273+BQ273+BR273+BS273+BT273+BU273</f>
        <v>66.8</v>
      </c>
      <c r="CC273" s="1">
        <f>BV273+BW273+BX273+BY273+BZ273</f>
        <v>15.799999999999999</v>
      </c>
    </row>
    <row r="274" spans="1:81" x14ac:dyDescent="0.25">
      <c r="A274" s="8" t="s">
        <v>1622</v>
      </c>
      <c r="B274" t="s">
        <v>1623</v>
      </c>
      <c r="C274" s="1" t="s">
        <v>1624</v>
      </c>
      <c r="D274" t="s">
        <v>634</v>
      </c>
      <c r="E274" s="9" t="s">
        <v>635</v>
      </c>
      <c r="F274" s="9" t="s">
        <v>542</v>
      </c>
      <c r="G274" s="9" t="s">
        <v>1625</v>
      </c>
      <c r="H274" s="9" t="s">
        <v>1626</v>
      </c>
      <c r="I274" s="1">
        <v>5475172</v>
      </c>
      <c r="J274" s="1" t="s">
        <v>306</v>
      </c>
      <c r="K274" s="33">
        <v>0.69766590082706981</v>
      </c>
      <c r="L274" s="1">
        <v>1147</v>
      </c>
      <c r="M274" s="42">
        <f t="shared" si="375"/>
        <v>1644.0534052764413</v>
      </c>
      <c r="N274" s="1">
        <v>463</v>
      </c>
      <c r="O274" s="22">
        <v>2.48</v>
      </c>
      <c r="P274" s="1">
        <v>1147</v>
      </c>
      <c r="Q274" s="1">
        <v>79</v>
      </c>
      <c r="R274" s="1">
        <v>19</v>
      </c>
      <c r="S274" s="1">
        <v>52</v>
      </c>
      <c r="T274" s="1">
        <v>49</v>
      </c>
      <c r="U274" s="1">
        <v>54</v>
      </c>
      <c r="V274" s="1">
        <v>18</v>
      </c>
      <c r="W274" s="1">
        <v>15</v>
      </c>
      <c r="X274" s="1">
        <v>17</v>
      </c>
      <c r="Y274" s="1">
        <v>14</v>
      </c>
      <c r="Z274" s="1">
        <v>49</v>
      </c>
      <c r="AA274" s="1">
        <v>41</v>
      </c>
      <c r="AB274" s="1">
        <v>24</v>
      </c>
      <c r="AC274" s="1">
        <v>19</v>
      </c>
      <c r="AD274" s="1">
        <v>8</v>
      </c>
      <c r="AE274" s="1">
        <v>0</v>
      </c>
      <c r="AF274" s="1">
        <v>5</v>
      </c>
      <c r="AG274" s="6">
        <f t="shared" si="383"/>
        <v>32.397408207343418</v>
      </c>
      <c r="AH274" s="6">
        <f t="shared" si="384"/>
        <v>22.246220302375811</v>
      </c>
      <c r="AI274" s="6">
        <f t="shared" si="385"/>
        <v>13.822894168466524</v>
      </c>
      <c r="AJ274" s="6">
        <f t="shared" si="386"/>
        <v>10.583153347732182</v>
      </c>
      <c r="AK274" s="6">
        <f t="shared" si="387"/>
        <v>20.950323974082075</v>
      </c>
      <c r="AL274" s="39">
        <v>16813</v>
      </c>
      <c r="AM274" s="39">
        <v>26693</v>
      </c>
      <c r="AN274" s="6">
        <f>(Q274+R274+S274+T274+U274+V274+W274+X274)/N274*100</f>
        <v>65.442764578833689</v>
      </c>
      <c r="AO274" s="1">
        <v>463</v>
      </c>
      <c r="AP274" s="1">
        <v>118</v>
      </c>
      <c r="AQ274" s="1">
        <v>297</v>
      </c>
      <c r="AR274" s="1">
        <v>166</v>
      </c>
      <c r="AS274" s="1">
        <v>20</v>
      </c>
      <c r="AT274" s="1">
        <v>0</v>
      </c>
      <c r="AU274" s="1">
        <v>115</v>
      </c>
      <c r="AV274" s="1">
        <v>55</v>
      </c>
      <c r="AW274" s="1">
        <v>28</v>
      </c>
      <c r="AX274" s="1">
        <v>38</v>
      </c>
      <c r="AY274" s="1">
        <v>30</v>
      </c>
      <c r="AZ274" s="1">
        <v>5</v>
      </c>
      <c r="BA274" s="1">
        <v>11</v>
      </c>
      <c r="BB274" s="1">
        <v>66</v>
      </c>
      <c r="BC274" s="1">
        <v>24</v>
      </c>
      <c r="BD274" s="1">
        <v>0</v>
      </c>
      <c r="BE274" s="1">
        <v>56</v>
      </c>
      <c r="BF274" s="1">
        <v>0</v>
      </c>
      <c r="BG274" s="1">
        <v>0</v>
      </c>
      <c r="BH274" s="6">
        <f>(AU274+AX274+BA274+BD274+BG274)/N274*100</f>
        <v>35.421166306695461</v>
      </c>
      <c r="BI274" s="1">
        <v>10.5</v>
      </c>
      <c r="BJ274" s="1">
        <v>2.7</v>
      </c>
      <c r="BK274" s="1">
        <v>5.5</v>
      </c>
      <c r="BL274" s="1">
        <v>10.5</v>
      </c>
      <c r="BM274" s="1">
        <v>4.3</v>
      </c>
      <c r="BN274" s="1">
        <v>7.5</v>
      </c>
      <c r="BO274" s="1">
        <v>3.7</v>
      </c>
      <c r="BP274" s="1">
        <v>3.5</v>
      </c>
      <c r="BQ274" s="1">
        <v>5.5</v>
      </c>
      <c r="BR274" s="1">
        <v>6.5</v>
      </c>
      <c r="BS274" s="1">
        <v>5.6</v>
      </c>
      <c r="BT274" s="1">
        <v>9.9</v>
      </c>
      <c r="BU274" s="1">
        <v>7.1</v>
      </c>
      <c r="BV274" s="1">
        <v>5.6</v>
      </c>
      <c r="BW274" s="1">
        <v>4.7</v>
      </c>
      <c r="BX274" s="1">
        <v>2.6</v>
      </c>
      <c r="BY274" s="1">
        <v>3.4</v>
      </c>
      <c r="BZ274" s="1">
        <v>1</v>
      </c>
      <c r="CA274" s="1">
        <f>BI274+BJ274+BK274</f>
        <v>18.7</v>
      </c>
      <c r="CB274" s="1">
        <f>BL274+BM274+BN274+BO274+BP274+BQ274+BR274+BS274+BT274+BU274</f>
        <v>64.099999999999994</v>
      </c>
      <c r="CC274" s="1">
        <f>BV274+BW274+BX274+BY274+BZ274</f>
        <v>17.3</v>
      </c>
    </row>
    <row r="275" spans="1:81" s="19" customFormat="1" x14ac:dyDescent="0.25">
      <c r="A275" s="18" t="s">
        <v>84</v>
      </c>
      <c r="B275" s="44" t="s">
        <v>2118</v>
      </c>
      <c r="I275" s="18">
        <v>54081</v>
      </c>
      <c r="J275" s="18" t="s">
        <v>83</v>
      </c>
      <c r="K275" s="35">
        <f>SUM(K269:K274)</f>
        <v>608.54611946757325</v>
      </c>
      <c r="L275" s="18">
        <v>77097</v>
      </c>
      <c r="M275" s="23">
        <f t="shared" si="375"/>
        <v>126.69048003699933</v>
      </c>
      <c r="N275" s="18">
        <v>31069</v>
      </c>
      <c r="O275" s="23">
        <v>2.38</v>
      </c>
      <c r="P275" s="18">
        <v>73862</v>
      </c>
      <c r="Q275" s="18">
        <v>2573</v>
      </c>
      <c r="R275" s="18">
        <v>2399</v>
      </c>
      <c r="S275" s="18">
        <v>2428</v>
      </c>
      <c r="T275" s="18">
        <v>1991</v>
      </c>
      <c r="U275" s="18">
        <v>1917</v>
      </c>
      <c r="V275" s="18">
        <v>1906</v>
      </c>
      <c r="W275" s="18">
        <v>1555</v>
      </c>
      <c r="X275" s="18">
        <v>1619</v>
      </c>
      <c r="Y275" s="18">
        <v>1129</v>
      </c>
      <c r="Z275" s="18">
        <v>2708</v>
      </c>
      <c r="AA275" s="18">
        <v>2789</v>
      </c>
      <c r="AB275" s="18">
        <v>3584</v>
      </c>
      <c r="AC275" s="18">
        <v>2048</v>
      </c>
      <c r="AD275" s="18">
        <v>1056</v>
      </c>
      <c r="AE275" s="18">
        <v>880</v>
      </c>
      <c r="AF275" s="18">
        <v>487</v>
      </c>
      <c r="AG275" s="20">
        <f t="shared" ref="AG275" si="395">(Q275+R275+S275)/N275*100</f>
        <v>23.81795358717693</v>
      </c>
      <c r="AH275" s="20">
        <f t="shared" ref="AH275" si="396">(T275+U275)/N275*100</f>
        <v>12.578454407930733</v>
      </c>
      <c r="AI275" s="20">
        <f t="shared" ref="AI275" si="397">(V275+W275+X275+Y275)/N275*100</f>
        <v>19.984550516592101</v>
      </c>
      <c r="AJ275" s="20">
        <f t="shared" ref="AJ275" si="398">Z275/N275*100</f>
        <v>8.7160835559560965</v>
      </c>
      <c r="AK275" s="20">
        <f t="shared" ref="AK275" si="399">(AA275+AB275+AC275+AD275+AE275+AF275)/N275*100</f>
        <v>34.902957932344137</v>
      </c>
      <c r="AL275" s="38">
        <v>23435</v>
      </c>
      <c r="AM275" s="38">
        <v>42386</v>
      </c>
      <c r="AN275" s="20">
        <f t="shared" si="388"/>
        <v>52.747111268466959</v>
      </c>
      <c r="AO275" s="18">
        <v>31069</v>
      </c>
      <c r="AP275" s="18">
        <v>5104</v>
      </c>
      <c r="AQ275" s="18">
        <v>22736</v>
      </c>
      <c r="AR275" s="18">
        <v>8333</v>
      </c>
      <c r="AS275" s="18">
        <v>1293</v>
      </c>
      <c r="AT275" s="18">
        <v>1275</v>
      </c>
      <c r="AU275" s="18">
        <v>3746</v>
      </c>
      <c r="AV275" s="18">
        <v>2805</v>
      </c>
      <c r="AW275" s="18">
        <v>1292</v>
      </c>
      <c r="AX275" s="18">
        <v>1367</v>
      </c>
      <c r="AY275" s="18">
        <v>2590</v>
      </c>
      <c r="AZ275" s="18">
        <v>1042</v>
      </c>
      <c r="BA275" s="18">
        <v>484</v>
      </c>
      <c r="BB275" s="18">
        <v>4068</v>
      </c>
      <c r="BC275" s="18">
        <v>1009</v>
      </c>
      <c r="BD275" s="18">
        <v>272</v>
      </c>
      <c r="BE275" s="18">
        <v>7350</v>
      </c>
      <c r="BF275" s="18">
        <v>510</v>
      </c>
      <c r="BG275" s="18">
        <v>116</v>
      </c>
      <c r="BH275" s="20">
        <f t="shared" si="389"/>
        <v>19.263574624223505</v>
      </c>
      <c r="BI275" s="18">
        <v>5.7</v>
      </c>
      <c r="BJ275" s="18">
        <v>5.6</v>
      </c>
      <c r="BK275" s="18">
        <v>6.2</v>
      </c>
      <c r="BL275" s="18">
        <v>5.3</v>
      </c>
      <c r="BM275" s="18">
        <v>5.7</v>
      </c>
      <c r="BN275" s="18">
        <v>6.4</v>
      </c>
      <c r="BO275" s="18">
        <v>5.8</v>
      </c>
      <c r="BP275" s="18">
        <v>6.7</v>
      </c>
      <c r="BQ275" s="18">
        <v>6.6</v>
      </c>
      <c r="BR275" s="18">
        <v>6.1</v>
      </c>
      <c r="BS275" s="18">
        <v>6.3</v>
      </c>
      <c r="BT275" s="18">
        <v>7.3</v>
      </c>
      <c r="BU275" s="18">
        <v>7.5</v>
      </c>
      <c r="BV275" s="18">
        <v>6.3</v>
      </c>
      <c r="BW275" s="18">
        <v>4.5</v>
      </c>
      <c r="BX275" s="18">
        <v>3.3</v>
      </c>
      <c r="BY275" s="18">
        <v>2</v>
      </c>
      <c r="BZ275" s="18">
        <v>2.6</v>
      </c>
      <c r="CA275" s="18">
        <f t="shared" ref="CA275:CA276" si="400">BI275+BJ275+BK275</f>
        <v>17.5</v>
      </c>
      <c r="CB275" s="18">
        <f t="shared" ref="CB275:CB276" si="401">BL275+BM275+BN275+BO275+BP275+BQ275+BR275+BS275+BT275+BU275</f>
        <v>63.699999999999996</v>
      </c>
      <c r="CC275" s="18">
        <f t="shared" ref="CC275:CC276" si="402">BV275+BW275+BX275+BY275+BZ275</f>
        <v>18.700000000000003</v>
      </c>
    </row>
    <row r="276" spans="1:81" s="26" customFormat="1" x14ac:dyDescent="0.25">
      <c r="A276" s="25" t="s">
        <v>1997</v>
      </c>
      <c r="B276" s="26" t="s">
        <v>1998</v>
      </c>
      <c r="C276" s="27" t="s">
        <v>1999</v>
      </c>
      <c r="D276" s="26" t="s">
        <v>688</v>
      </c>
      <c r="E276" s="28" t="s">
        <v>689</v>
      </c>
      <c r="F276" s="28" t="s">
        <v>542</v>
      </c>
      <c r="G276" s="28" t="s">
        <v>2000</v>
      </c>
      <c r="H276" s="28" t="s">
        <v>2001</v>
      </c>
      <c r="I276" s="27" t="s">
        <v>2111</v>
      </c>
      <c r="J276" s="27" t="s">
        <v>2111</v>
      </c>
      <c r="K276" s="34">
        <v>1033.117499055533</v>
      </c>
      <c r="L276" s="27">
        <f>L284-L283-L282-L281-L280-L279-L278-L277</f>
        <v>19830</v>
      </c>
      <c r="M276" s="29">
        <f t="shared" si="375"/>
        <v>19.194331736833817</v>
      </c>
      <c r="N276" s="27">
        <f t="shared" ref="N276:AF276" si="403">N284-N283-N282-N281-N280-N279-N278-N277</f>
        <v>7513</v>
      </c>
      <c r="O276" s="29">
        <f>P276/N276</f>
        <v>2.4175429255956344</v>
      </c>
      <c r="P276" s="27">
        <f t="shared" si="403"/>
        <v>18163</v>
      </c>
      <c r="Q276" s="27">
        <f t="shared" si="403"/>
        <v>687</v>
      </c>
      <c r="R276" s="27">
        <f t="shared" si="403"/>
        <v>538</v>
      </c>
      <c r="S276" s="27">
        <f t="shared" si="403"/>
        <v>587</v>
      </c>
      <c r="T276" s="27">
        <f t="shared" si="403"/>
        <v>610</v>
      </c>
      <c r="U276" s="27">
        <f t="shared" si="403"/>
        <v>513</v>
      </c>
      <c r="V276" s="27">
        <f t="shared" si="403"/>
        <v>406</v>
      </c>
      <c r="W276" s="27">
        <f t="shared" si="403"/>
        <v>348</v>
      </c>
      <c r="X276" s="27">
        <f t="shared" si="403"/>
        <v>399</v>
      </c>
      <c r="Y276" s="27">
        <f t="shared" si="403"/>
        <v>431</v>
      </c>
      <c r="Z276" s="27">
        <f t="shared" si="403"/>
        <v>593</v>
      </c>
      <c r="AA276" s="27">
        <f t="shared" si="403"/>
        <v>786</v>
      </c>
      <c r="AB276" s="27">
        <f t="shared" si="403"/>
        <v>623</v>
      </c>
      <c r="AC276" s="27">
        <f t="shared" si="403"/>
        <v>402</v>
      </c>
      <c r="AD276" s="27">
        <f t="shared" si="403"/>
        <v>111</v>
      </c>
      <c r="AE276" s="27">
        <f t="shared" si="403"/>
        <v>201</v>
      </c>
      <c r="AF276" s="27">
        <f t="shared" si="403"/>
        <v>278</v>
      </c>
      <c r="AG276" s="30">
        <f t="shared" ref="AG276" si="404">(Q276+R276+S276)/N276*100</f>
        <v>24.118195128444032</v>
      </c>
      <c r="AH276" s="30">
        <f t="shared" ref="AH276" si="405">(T276+U276)/N276*100</f>
        <v>14.947424464261946</v>
      </c>
      <c r="AI276" s="30">
        <f t="shared" ref="AI276" si="406">(V276+W276+X276+Y276)/N276*100</f>
        <v>21.083455344070281</v>
      </c>
      <c r="AJ276" s="30">
        <f t="shared" ref="AJ276" si="407">Z276/N276*100</f>
        <v>7.8929854918141888</v>
      </c>
      <c r="AK276" s="30">
        <f t="shared" ref="AK276" si="408">(AA276+AB276+AC276+AD276+AE276+AF276)/N276*100</f>
        <v>31.957939571409554</v>
      </c>
      <c r="AL276" s="40">
        <v>23642</v>
      </c>
      <c r="AM276" s="40">
        <v>40094</v>
      </c>
      <c r="AN276" s="30">
        <f t="shared" si="388"/>
        <v>54.412351923332892</v>
      </c>
      <c r="AO276" s="27">
        <f>AO284-AO283-AO282-AO281-AO280-AO279-AO278-AO277</f>
        <v>7513</v>
      </c>
      <c r="AP276" s="27">
        <f t="shared" ref="AP276:BG276" si="409">AP284-AP283-AP282-AP281-AP280-AP279-AP278-AP277</f>
        <v>2192</v>
      </c>
      <c r="AQ276" s="27">
        <f t="shared" si="409"/>
        <v>5869</v>
      </c>
      <c r="AR276" s="27">
        <f t="shared" si="409"/>
        <v>1644</v>
      </c>
      <c r="AS276" s="27">
        <f t="shared" si="409"/>
        <v>381</v>
      </c>
      <c r="AT276" s="27">
        <f t="shared" si="409"/>
        <v>407</v>
      </c>
      <c r="AU276" s="27">
        <f t="shared" si="409"/>
        <v>821</v>
      </c>
      <c r="AV276" s="27">
        <f t="shared" si="409"/>
        <v>705</v>
      </c>
      <c r="AW276" s="27">
        <f t="shared" si="409"/>
        <v>377</v>
      </c>
      <c r="AX276" s="27">
        <f t="shared" si="409"/>
        <v>374</v>
      </c>
      <c r="AY276" s="27">
        <f t="shared" si="409"/>
        <v>592</v>
      </c>
      <c r="AZ276" s="27">
        <f t="shared" si="409"/>
        <v>396</v>
      </c>
      <c r="BA276" s="27">
        <f t="shared" si="409"/>
        <v>122</v>
      </c>
      <c r="BB276" s="27">
        <f t="shared" si="409"/>
        <v>1151</v>
      </c>
      <c r="BC276" s="27">
        <f t="shared" si="409"/>
        <v>139</v>
      </c>
      <c r="BD276" s="27">
        <f t="shared" si="409"/>
        <v>49</v>
      </c>
      <c r="BE276" s="27">
        <f t="shared" si="409"/>
        <v>1533</v>
      </c>
      <c r="BF276" s="27">
        <f t="shared" si="409"/>
        <v>56</v>
      </c>
      <c r="BG276" s="27">
        <f t="shared" si="409"/>
        <v>0</v>
      </c>
      <c r="BH276" s="30">
        <f t="shared" si="389"/>
        <v>18.181818181818183</v>
      </c>
      <c r="BI276" s="27">
        <v>5.2</v>
      </c>
      <c r="BJ276" s="27">
        <v>5.4</v>
      </c>
      <c r="BK276" s="27">
        <v>5.2</v>
      </c>
      <c r="BL276" s="27">
        <v>5.8</v>
      </c>
      <c r="BM276" s="27">
        <v>6.1</v>
      </c>
      <c r="BN276" s="27">
        <v>6.4</v>
      </c>
      <c r="BO276" s="27">
        <v>6.1</v>
      </c>
      <c r="BP276" s="27">
        <v>5.7</v>
      </c>
      <c r="BQ276" s="27">
        <v>5.8</v>
      </c>
      <c r="BR276" s="27">
        <v>6.5</v>
      </c>
      <c r="BS276" s="27">
        <v>7.1</v>
      </c>
      <c r="BT276" s="27">
        <v>7.5</v>
      </c>
      <c r="BU276" s="27">
        <v>6.9</v>
      </c>
      <c r="BV276" s="27">
        <v>6.5</v>
      </c>
      <c r="BW276" s="27">
        <v>5.5</v>
      </c>
      <c r="BX276" s="27">
        <v>3.1</v>
      </c>
      <c r="BY276" s="27">
        <v>2.8</v>
      </c>
      <c r="BZ276" s="27">
        <v>2.2999999999999998</v>
      </c>
      <c r="CA276" s="27">
        <f t="shared" si="400"/>
        <v>15.8</v>
      </c>
      <c r="CB276" s="27">
        <f t="shared" si="401"/>
        <v>63.9</v>
      </c>
      <c r="CC276" s="27">
        <f t="shared" si="402"/>
        <v>20.2</v>
      </c>
    </row>
    <row r="277" spans="1:81" x14ac:dyDescent="0.25">
      <c r="A277" s="8" t="s">
        <v>685</v>
      </c>
      <c r="B277" t="s">
        <v>686</v>
      </c>
      <c r="C277" s="1" t="s">
        <v>687</v>
      </c>
      <c r="D277" t="s">
        <v>688</v>
      </c>
      <c r="E277" s="9" t="s">
        <v>689</v>
      </c>
      <c r="F277" s="9" t="s">
        <v>542</v>
      </c>
      <c r="G277" s="9" t="s">
        <v>690</v>
      </c>
      <c r="H277" s="9" t="s">
        <v>691</v>
      </c>
      <c r="I277" s="1">
        <v>5406988</v>
      </c>
      <c r="J277" s="1" t="s">
        <v>134</v>
      </c>
      <c r="K277" s="33">
        <v>0.43882660268623191</v>
      </c>
      <c r="L277" s="1">
        <v>639</v>
      </c>
      <c r="M277" s="42">
        <f t="shared" si="375"/>
        <v>1456.1560217371218</v>
      </c>
      <c r="N277" s="1">
        <v>284</v>
      </c>
      <c r="O277" s="22">
        <v>2.25</v>
      </c>
      <c r="P277" s="1">
        <v>639</v>
      </c>
      <c r="Q277" s="1">
        <v>72</v>
      </c>
      <c r="R277" s="1">
        <v>28</v>
      </c>
      <c r="S277" s="1">
        <v>9</v>
      </c>
      <c r="T277" s="1">
        <v>13</v>
      </c>
      <c r="U277" s="1">
        <v>4</v>
      </c>
      <c r="V277" s="1">
        <v>12</v>
      </c>
      <c r="W277" s="1">
        <v>11</v>
      </c>
      <c r="X277" s="1">
        <v>13</v>
      </c>
      <c r="Y277" s="1">
        <v>5</v>
      </c>
      <c r="Z277" s="1">
        <v>38</v>
      </c>
      <c r="AA277" s="1">
        <v>30</v>
      </c>
      <c r="AB277" s="1">
        <v>29</v>
      </c>
      <c r="AC277" s="1">
        <v>11</v>
      </c>
      <c r="AD277" s="1">
        <v>0</v>
      </c>
      <c r="AE277" s="1">
        <v>3</v>
      </c>
      <c r="AF277" s="1">
        <v>6</v>
      </c>
      <c r="AG277" s="6">
        <f t="shared" ref="AG277:AG283" si="410">(Q277+R277+S277)/N277*100</f>
        <v>38.380281690140841</v>
      </c>
      <c r="AH277" s="6">
        <f t="shared" ref="AH277:AH283" si="411">(T277+U277)/N277*100</f>
        <v>5.9859154929577461</v>
      </c>
      <c r="AI277" s="6">
        <f t="shared" ref="AI277:AI283" si="412">(V277+W277+X277+Y277)/N277*100</f>
        <v>14.43661971830986</v>
      </c>
      <c r="AJ277" s="6">
        <f t="shared" ref="AJ277:AJ283" si="413">Z277/N277*100</f>
        <v>13.380281690140844</v>
      </c>
      <c r="AK277" s="6">
        <f t="shared" ref="AK277:AK283" si="414">(AA277+AB277+AC277+AD277+AE277+AF277)/N277*100</f>
        <v>27.816901408450708</v>
      </c>
      <c r="AL277" s="39">
        <v>20827</v>
      </c>
      <c r="AM277" s="39">
        <v>37000</v>
      </c>
      <c r="AN277" s="6">
        <f t="shared" ref="AN277:AN283" si="415">(Q277+R277+S277+T277+U277+V277+W277+X277)/N277*100</f>
        <v>57.04225352112676</v>
      </c>
      <c r="AO277" s="1">
        <v>284</v>
      </c>
      <c r="AP277" s="1">
        <v>75</v>
      </c>
      <c r="AQ277" s="1">
        <v>139</v>
      </c>
      <c r="AR277" s="1">
        <v>145</v>
      </c>
      <c r="AS277" s="1">
        <v>0</v>
      </c>
      <c r="AT277" s="1">
        <v>45</v>
      </c>
      <c r="AU277" s="1">
        <v>62</v>
      </c>
      <c r="AV277" s="1">
        <v>9</v>
      </c>
      <c r="AW277" s="1">
        <v>16</v>
      </c>
      <c r="AX277" s="1">
        <v>4</v>
      </c>
      <c r="AY277" s="1">
        <v>18</v>
      </c>
      <c r="AZ277" s="1">
        <v>11</v>
      </c>
      <c r="BA277" s="1">
        <v>0</v>
      </c>
      <c r="BB277" s="1">
        <v>55</v>
      </c>
      <c r="BC277" s="1">
        <v>8</v>
      </c>
      <c r="BD277" s="1">
        <v>5</v>
      </c>
      <c r="BE277" s="1">
        <v>49</v>
      </c>
      <c r="BF277" s="1">
        <v>0</v>
      </c>
      <c r="BG277" s="1">
        <v>0</v>
      </c>
      <c r="BH277" s="6">
        <f t="shared" ref="BH277:BH283" si="416">(AU277+AX277+BA277+BD277+BG277)/N277*100</f>
        <v>25</v>
      </c>
      <c r="BI277" s="1">
        <v>10.3</v>
      </c>
      <c r="BJ277" s="1">
        <v>5.6</v>
      </c>
      <c r="BK277" s="1">
        <v>3.4</v>
      </c>
      <c r="BL277" s="1">
        <v>9.4</v>
      </c>
      <c r="BM277" s="1">
        <v>6.1</v>
      </c>
      <c r="BN277" s="1">
        <v>8</v>
      </c>
      <c r="BO277" s="1">
        <v>6.4</v>
      </c>
      <c r="BP277" s="1">
        <v>4.9000000000000004</v>
      </c>
      <c r="BQ277" s="1">
        <v>5.8</v>
      </c>
      <c r="BR277" s="1">
        <v>3.8</v>
      </c>
      <c r="BS277" s="1">
        <v>4.0999999999999996</v>
      </c>
      <c r="BT277" s="1">
        <v>6.9</v>
      </c>
      <c r="BU277" s="1">
        <v>7.5</v>
      </c>
      <c r="BV277" s="1">
        <v>6.1</v>
      </c>
      <c r="BW277" s="1">
        <v>6.4</v>
      </c>
      <c r="BX277" s="1">
        <v>4.7</v>
      </c>
      <c r="BY277" s="1">
        <v>0.3</v>
      </c>
      <c r="BZ277" s="1">
        <v>0.3</v>
      </c>
      <c r="CA277" s="1">
        <f t="shared" ref="CA277:CA283" si="417">BI277+BJ277+BK277</f>
        <v>19.3</v>
      </c>
      <c r="CB277" s="1">
        <f t="shared" ref="CB277:CB283" si="418">BL277+BM277+BN277+BO277+BP277+BQ277+BR277+BS277+BT277+BU277</f>
        <v>62.899999999999991</v>
      </c>
      <c r="CC277" s="1">
        <f t="shared" ref="CC277:CC283" si="419">BV277+BW277+BX277+BY277+BZ277</f>
        <v>17.8</v>
      </c>
    </row>
    <row r="278" spans="1:81" x14ac:dyDescent="0.25">
      <c r="A278" s="8" t="s">
        <v>912</v>
      </c>
      <c r="B278" t="s">
        <v>913</v>
      </c>
      <c r="C278" s="1" t="s">
        <v>914</v>
      </c>
      <c r="D278" t="s">
        <v>688</v>
      </c>
      <c r="E278" s="9" t="s">
        <v>689</v>
      </c>
      <c r="F278" s="9" t="s">
        <v>542</v>
      </c>
      <c r="G278" s="9" t="s">
        <v>915</v>
      </c>
      <c r="H278" s="9" t="s">
        <v>916</v>
      </c>
      <c r="I278" s="1">
        <v>5424580</v>
      </c>
      <c r="J278" s="1" t="s">
        <v>173</v>
      </c>
      <c r="K278" s="33">
        <v>3.6252214364424442</v>
      </c>
      <c r="L278" s="1">
        <v>7154</v>
      </c>
      <c r="M278" s="42">
        <f t="shared" si="375"/>
        <v>1973.3966946362507</v>
      </c>
      <c r="N278" s="1">
        <v>2983</v>
      </c>
      <c r="O278" s="22">
        <v>2.2200000000000002</v>
      </c>
      <c r="P278" s="1">
        <v>6614</v>
      </c>
      <c r="Q278" s="1">
        <v>323</v>
      </c>
      <c r="R278" s="1">
        <v>171</v>
      </c>
      <c r="S278" s="1">
        <v>146</v>
      </c>
      <c r="T278" s="1">
        <v>272</v>
      </c>
      <c r="U278" s="1">
        <v>297</v>
      </c>
      <c r="V278" s="1">
        <v>158</v>
      </c>
      <c r="W278" s="1">
        <v>137</v>
      </c>
      <c r="X278" s="1">
        <v>183</v>
      </c>
      <c r="Y278" s="1">
        <v>156</v>
      </c>
      <c r="Z278" s="1">
        <v>187</v>
      </c>
      <c r="AA278" s="1">
        <v>240</v>
      </c>
      <c r="AB278" s="1">
        <v>338</v>
      </c>
      <c r="AC278" s="1">
        <v>200</v>
      </c>
      <c r="AD278" s="1">
        <v>44</v>
      </c>
      <c r="AE278" s="1">
        <v>70</v>
      </c>
      <c r="AF278" s="1">
        <v>61</v>
      </c>
      <c r="AG278" s="6">
        <f t="shared" si="410"/>
        <v>21.454911163258465</v>
      </c>
      <c r="AH278" s="6">
        <f t="shared" si="411"/>
        <v>19.074756956084478</v>
      </c>
      <c r="AI278" s="6">
        <f t="shared" si="412"/>
        <v>21.253771371102918</v>
      </c>
      <c r="AJ278" s="6">
        <f t="shared" si="413"/>
        <v>6.2688568555145832</v>
      </c>
      <c r="AK278" s="6">
        <f t="shared" si="414"/>
        <v>31.947703654039554</v>
      </c>
      <c r="AL278" s="39">
        <v>22996</v>
      </c>
      <c r="AM278" s="39">
        <v>39470</v>
      </c>
      <c r="AN278" s="6">
        <f t="shared" si="415"/>
        <v>56.553804894401608</v>
      </c>
      <c r="AO278" s="1">
        <v>2983</v>
      </c>
      <c r="AP278" s="1">
        <v>448</v>
      </c>
      <c r="AQ278" s="1">
        <v>1745</v>
      </c>
      <c r="AR278" s="1">
        <v>1238</v>
      </c>
      <c r="AS278" s="1">
        <v>53</v>
      </c>
      <c r="AT278" s="1">
        <v>37</v>
      </c>
      <c r="AU278" s="1">
        <v>468</v>
      </c>
      <c r="AV278" s="1">
        <v>198</v>
      </c>
      <c r="AW278" s="1">
        <v>266</v>
      </c>
      <c r="AX278" s="1">
        <v>235</v>
      </c>
      <c r="AY278" s="1">
        <v>270</v>
      </c>
      <c r="AZ278" s="1">
        <v>197</v>
      </c>
      <c r="BA278" s="1">
        <v>9</v>
      </c>
      <c r="BB278" s="1">
        <v>291</v>
      </c>
      <c r="BC278" s="1">
        <v>111</v>
      </c>
      <c r="BD278" s="1">
        <v>17</v>
      </c>
      <c r="BE278" s="1">
        <v>689</v>
      </c>
      <c r="BF278" s="1">
        <v>9</v>
      </c>
      <c r="BG278" s="1">
        <v>0</v>
      </c>
      <c r="BH278" s="6">
        <f t="shared" si="416"/>
        <v>24.438484746899096</v>
      </c>
      <c r="BI278" s="1">
        <v>5.8</v>
      </c>
      <c r="BJ278" s="1">
        <v>4.9000000000000004</v>
      </c>
      <c r="BK278" s="1">
        <v>6.6</v>
      </c>
      <c r="BL278" s="1">
        <v>7.8</v>
      </c>
      <c r="BM278" s="1">
        <v>9</v>
      </c>
      <c r="BN278" s="1">
        <v>7.9</v>
      </c>
      <c r="BO278" s="1">
        <v>6.9</v>
      </c>
      <c r="BP278" s="1">
        <v>6.7</v>
      </c>
      <c r="BQ278" s="1">
        <v>4.2</v>
      </c>
      <c r="BR278" s="1">
        <v>4.8</v>
      </c>
      <c r="BS278" s="1">
        <v>5.2</v>
      </c>
      <c r="BT278" s="1">
        <v>6.2</v>
      </c>
      <c r="BU278" s="1">
        <v>6.2</v>
      </c>
      <c r="BV278" s="1">
        <v>6.4</v>
      </c>
      <c r="BW278" s="1">
        <v>4.5</v>
      </c>
      <c r="BX278" s="1">
        <v>3.4</v>
      </c>
      <c r="BY278" s="1">
        <v>1.5</v>
      </c>
      <c r="BZ278" s="1">
        <v>2</v>
      </c>
      <c r="CA278" s="1">
        <f t="shared" si="417"/>
        <v>17.299999999999997</v>
      </c>
      <c r="CB278" s="1">
        <f t="shared" si="418"/>
        <v>64.900000000000006</v>
      </c>
      <c r="CC278" s="1">
        <f t="shared" si="419"/>
        <v>17.8</v>
      </c>
    </row>
    <row r="279" spans="1:81" s="19" customFormat="1" x14ac:dyDescent="0.25">
      <c r="A279" s="8" t="s">
        <v>1060</v>
      </c>
      <c r="B279" t="s">
        <v>1061</v>
      </c>
      <c r="C279" s="1" t="s">
        <v>1062</v>
      </c>
      <c r="D279" t="s">
        <v>688</v>
      </c>
      <c r="E279" s="9" t="s">
        <v>689</v>
      </c>
      <c r="F279" s="9" t="s">
        <v>542</v>
      </c>
      <c r="G279" s="9" t="s">
        <v>1063</v>
      </c>
      <c r="H279" s="9" t="s">
        <v>1064</v>
      </c>
      <c r="I279" s="1">
        <v>5435092</v>
      </c>
      <c r="J279" s="1" t="s">
        <v>200</v>
      </c>
      <c r="K279" s="33">
        <v>0.32319753062193979</v>
      </c>
      <c r="L279" s="1">
        <v>92</v>
      </c>
      <c r="M279" s="42">
        <f t="shared" si="375"/>
        <v>284.65564023017544</v>
      </c>
      <c r="N279" s="1">
        <v>48</v>
      </c>
      <c r="O279" s="22">
        <v>1.92</v>
      </c>
      <c r="P279" s="1">
        <v>92</v>
      </c>
      <c r="Q279" s="1">
        <v>13</v>
      </c>
      <c r="R279" s="1">
        <v>5</v>
      </c>
      <c r="S279" s="1">
        <v>3</v>
      </c>
      <c r="T279" s="1">
        <v>2</v>
      </c>
      <c r="U279" s="1">
        <v>6</v>
      </c>
      <c r="V279" s="1">
        <v>0</v>
      </c>
      <c r="W279" s="1">
        <v>9</v>
      </c>
      <c r="X279" s="1">
        <v>0</v>
      </c>
      <c r="Y279" s="1">
        <v>0</v>
      </c>
      <c r="Z279" s="1">
        <v>4</v>
      </c>
      <c r="AA279" s="1">
        <v>4</v>
      </c>
      <c r="AB279" s="1">
        <v>0</v>
      </c>
      <c r="AC279" s="1">
        <v>0</v>
      </c>
      <c r="AD279" s="1">
        <v>2</v>
      </c>
      <c r="AE279" s="1">
        <v>0</v>
      </c>
      <c r="AF279" s="1">
        <v>0</v>
      </c>
      <c r="AG279" s="6">
        <f t="shared" si="410"/>
        <v>43.75</v>
      </c>
      <c r="AH279" s="6">
        <f t="shared" si="411"/>
        <v>16.666666666666664</v>
      </c>
      <c r="AI279" s="6">
        <f t="shared" si="412"/>
        <v>18.75</v>
      </c>
      <c r="AJ279" s="6">
        <f t="shared" si="413"/>
        <v>8.3333333333333321</v>
      </c>
      <c r="AK279" s="6">
        <f t="shared" si="414"/>
        <v>12.5</v>
      </c>
      <c r="AL279" s="39">
        <v>16962</v>
      </c>
      <c r="AM279" s="39">
        <v>25833</v>
      </c>
      <c r="AN279" s="6">
        <f t="shared" si="415"/>
        <v>79.166666666666657</v>
      </c>
      <c r="AO279" s="1">
        <v>48</v>
      </c>
      <c r="AP279" s="1">
        <v>33</v>
      </c>
      <c r="AQ279" s="1">
        <v>33</v>
      </c>
      <c r="AR279" s="1">
        <v>15</v>
      </c>
      <c r="AS279" s="1">
        <v>0</v>
      </c>
      <c r="AT279" s="1">
        <v>0</v>
      </c>
      <c r="AU279" s="1">
        <v>18</v>
      </c>
      <c r="AV279" s="1">
        <v>6</v>
      </c>
      <c r="AW279" s="1">
        <v>0</v>
      </c>
      <c r="AX279" s="1">
        <v>0</v>
      </c>
      <c r="AY279" s="1">
        <v>6</v>
      </c>
      <c r="AZ279" s="1">
        <v>3</v>
      </c>
      <c r="BA279" s="1">
        <v>0</v>
      </c>
      <c r="BB279" s="1">
        <v>8</v>
      </c>
      <c r="BC279" s="1">
        <v>0</v>
      </c>
      <c r="BD279" s="1">
        <v>0</v>
      </c>
      <c r="BE279" s="1">
        <v>2</v>
      </c>
      <c r="BF279" s="1">
        <v>0</v>
      </c>
      <c r="BG279" s="1">
        <v>0</v>
      </c>
      <c r="BH279" s="6">
        <f t="shared" si="416"/>
        <v>37.5</v>
      </c>
      <c r="BI279" s="1">
        <v>4.3</v>
      </c>
      <c r="BJ279" s="1">
        <v>5.4</v>
      </c>
      <c r="BK279" s="1">
        <v>3.3</v>
      </c>
      <c r="BL279" s="1">
        <v>2.2000000000000002</v>
      </c>
      <c r="BM279" s="1">
        <v>2.2000000000000002</v>
      </c>
      <c r="BN279" s="1">
        <v>0</v>
      </c>
      <c r="BO279" s="1">
        <v>5.4</v>
      </c>
      <c r="BP279" s="1">
        <v>9.8000000000000007</v>
      </c>
      <c r="BQ279" s="1">
        <v>2.2000000000000002</v>
      </c>
      <c r="BR279" s="1">
        <v>10.9</v>
      </c>
      <c r="BS279" s="1">
        <v>3.3</v>
      </c>
      <c r="BT279" s="1">
        <v>5.4</v>
      </c>
      <c r="BU279" s="1">
        <v>18.5</v>
      </c>
      <c r="BV279" s="1">
        <v>15.2</v>
      </c>
      <c r="BW279" s="1">
        <v>3.3</v>
      </c>
      <c r="BX279" s="1">
        <v>4.3</v>
      </c>
      <c r="BY279" s="1">
        <v>4.3</v>
      </c>
      <c r="BZ279" s="1">
        <v>0</v>
      </c>
      <c r="CA279" s="1">
        <f t="shared" si="417"/>
        <v>13</v>
      </c>
      <c r="CB279" s="1">
        <f t="shared" si="418"/>
        <v>59.9</v>
      </c>
      <c r="CC279" s="1">
        <f t="shared" si="419"/>
        <v>27.1</v>
      </c>
    </row>
    <row r="280" spans="1:81" x14ac:dyDescent="0.25">
      <c r="A280" s="8" t="s">
        <v>1130</v>
      </c>
      <c r="B280" t="s">
        <v>1131</v>
      </c>
      <c r="C280" s="1" t="s">
        <v>1132</v>
      </c>
      <c r="D280" t="s">
        <v>688</v>
      </c>
      <c r="E280" s="9" t="s">
        <v>689</v>
      </c>
      <c r="F280" s="9" t="s">
        <v>542</v>
      </c>
      <c r="G280" s="9" t="s">
        <v>1133</v>
      </c>
      <c r="H280" s="9" t="s">
        <v>1134</v>
      </c>
      <c r="I280" s="1">
        <v>5439628</v>
      </c>
      <c r="J280" s="1" t="s">
        <v>212</v>
      </c>
      <c r="K280" s="33">
        <v>0.30283136977312825</v>
      </c>
      <c r="L280" s="1">
        <v>211</v>
      </c>
      <c r="M280" s="42">
        <f t="shared" si="375"/>
        <v>696.75740712751974</v>
      </c>
      <c r="N280" s="1">
        <v>73</v>
      </c>
      <c r="O280" s="22">
        <v>2.89</v>
      </c>
      <c r="P280" s="1">
        <v>211</v>
      </c>
      <c r="Q280" s="1">
        <v>7</v>
      </c>
      <c r="R280" s="1">
        <v>1</v>
      </c>
      <c r="S280" s="1">
        <v>2</v>
      </c>
      <c r="T280" s="1">
        <v>14</v>
      </c>
      <c r="U280" s="1">
        <v>14</v>
      </c>
      <c r="V280" s="1">
        <v>9</v>
      </c>
      <c r="W280" s="1">
        <v>2</v>
      </c>
      <c r="X280" s="1">
        <v>9</v>
      </c>
      <c r="Y280" s="1">
        <v>0</v>
      </c>
      <c r="Z280" s="1">
        <v>4</v>
      </c>
      <c r="AA280" s="1">
        <v>7</v>
      </c>
      <c r="AB280" s="1">
        <v>4</v>
      </c>
      <c r="AC280" s="1">
        <v>0</v>
      </c>
      <c r="AD280" s="1">
        <v>0</v>
      </c>
      <c r="AE280" s="1">
        <v>0</v>
      </c>
      <c r="AF280" s="1">
        <v>0</v>
      </c>
      <c r="AG280" s="6">
        <f t="shared" si="410"/>
        <v>13.698630136986301</v>
      </c>
      <c r="AH280" s="6">
        <f t="shared" si="411"/>
        <v>38.356164383561641</v>
      </c>
      <c r="AI280" s="6">
        <f t="shared" si="412"/>
        <v>27.397260273972602</v>
      </c>
      <c r="AJ280" s="6">
        <f t="shared" si="413"/>
        <v>5.4794520547945202</v>
      </c>
      <c r="AK280" s="6">
        <f t="shared" si="414"/>
        <v>15.068493150684931</v>
      </c>
      <c r="AL280" s="39">
        <v>12895</v>
      </c>
      <c r="AM280" s="39">
        <v>29531</v>
      </c>
      <c r="AN280" s="6">
        <f t="shared" si="415"/>
        <v>79.452054794520549</v>
      </c>
      <c r="AO280" s="1">
        <v>73</v>
      </c>
      <c r="AP280" s="1">
        <v>19</v>
      </c>
      <c r="AQ280" s="1">
        <v>55</v>
      </c>
      <c r="AR280" s="1">
        <v>18</v>
      </c>
      <c r="AS280" s="1">
        <v>0</v>
      </c>
      <c r="AT280" s="1">
        <v>2</v>
      </c>
      <c r="AU280" s="1">
        <v>8</v>
      </c>
      <c r="AV280" s="1">
        <v>10</v>
      </c>
      <c r="AW280" s="1">
        <v>17</v>
      </c>
      <c r="AX280" s="1">
        <v>10</v>
      </c>
      <c r="AY280" s="1">
        <v>7</v>
      </c>
      <c r="AZ280" s="1">
        <v>4</v>
      </c>
      <c r="BA280" s="1">
        <v>0</v>
      </c>
      <c r="BB280" s="1">
        <v>8</v>
      </c>
      <c r="BC280" s="1">
        <v>0</v>
      </c>
      <c r="BD280" s="1">
        <v>0</v>
      </c>
      <c r="BE280" s="1">
        <v>4</v>
      </c>
      <c r="BF280" s="1">
        <v>0</v>
      </c>
      <c r="BG280" s="1">
        <v>0</v>
      </c>
      <c r="BH280" s="6">
        <f t="shared" si="416"/>
        <v>24.657534246575342</v>
      </c>
      <c r="BI280" s="1">
        <v>6.6</v>
      </c>
      <c r="BJ280" s="1">
        <v>11.8</v>
      </c>
      <c r="BK280" s="1">
        <v>13.3</v>
      </c>
      <c r="BL280" s="1">
        <v>1.4</v>
      </c>
      <c r="BM280" s="1">
        <v>3.3</v>
      </c>
      <c r="BN280" s="1">
        <v>4.3</v>
      </c>
      <c r="BO280" s="1">
        <v>9.5</v>
      </c>
      <c r="BP280" s="1">
        <v>10.4</v>
      </c>
      <c r="BQ280" s="1">
        <v>6.2</v>
      </c>
      <c r="BR280" s="1">
        <v>4.3</v>
      </c>
      <c r="BS280" s="1">
        <v>3.8</v>
      </c>
      <c r="BT280" s="1">
        <v>5.7</v>
      </c>
      <c r="BU280" s="1">
        <v>3.8</v>
      </c>
      <c r="BV280" s="1">
        <v>5.7</v>
      </c>
      <c r="BW280" s="1">
        <v>4.7</v>
      </c>
      <c r="BX280" s="1">
        <v>1.4</v>
      </c>
      <c r="BY280" s="1">
        <v>3.8</v>
      </c>
      <c r="BZ280" s="1">
        <v>0</v>
      </c>
      <c r="CA280" s="1">
        <f t="shared" si="417"/>
        <v>31.7</v>
      </c>
      <c r="CB280" s="1">
        <f t="shared" si="418"/>
        <v>52.699999999999996</v>
      </c>
      <c r="CC280" s="1">
        <f t="shared" si="419"/>
        <v>15.600000000000001</v>
      </c>
    </row>
    <row r="281" spans="1:81" x14ac:dyDescent="0.25">
      <c r="A281" s="8" t="s">
        <v>1282</v>
      </c>
      <c r="B281" t="s">
        <v>1283</v>
      </c>
      <c r="C281" s="1" t="s">
        <v>1284</v>
      </c>
      <c r="D281" t="s">
        <v>688</v>
      </c>
      <c r="E281" s="9" t="s">
        <v>689</v>
      </c>
      <c r="F281" s="9" t="s">
        <v>542</v>
      </c>
      <c r="G281" s="9" t="s">
        <v>1285</v>
      </c>
      <c r="H281" s="9" t="s">
        <v>1286</v>
      </c>
      <c r="I281" s="1">
        <v>5454100</v>
      </c>
      <c r="J281" s="1" t="s">
        <v>242</v>
      </c>
      <c r="K281" s="33">
        <v>0.4562643696946061</v>
      </c>
      <c r="L281" s="1">
        <v>755</v>
      </c>
      <c r="M281" s="42">
        <f t="shared" si="375"/>
        <v>1654.7424040701408</v>
      </c>
      <c r="N281" s="1">
        <v>309</v>
      </c>
      <c r="O281" s="22">
        <v>2.44</v>
      </c>
      <c r="P281" s="1">
        <v>755</v>
      </c>
      <c r="Q281" s="1">
        <v>54</v>
      </c>
      <c r="R281" s="1">
        <v>21</v>
      </c>
      <c r="S281" s="1">
        <v>28</v>
      </c>
      <c r="T281" s="1">
        <v>21</v>
      </c>
      <c r="U281" s="1">
        <v>17</v>
      </c>
      <c r="V281" s="1">
        <v>28</v>
      </c>
      <c r="W281" s="1">
        <v>13</v>
      </c>
      <c r="X281" s="1">
        <v>12</v>
      </c>
      <c r="Y281" s="1">
        <v>27</v>
      </c>
      <c r="Z281" s="1">
        <v>26</v>
      </c>
      <c r="AA281" s="1">
        <v>15</v>
      </c>
      <c r="AB281" s="1">
        <v>24</v>
      </c>
      <c r="AC281" s="1">
        <v>20</v>
      </c>
      <c r="AD281" s="1">
        <v>3</v>
      </c>
      <c r="AE281" s="1">
        <v>0</v>
      </c>
      <c r="AF281" s="1">
        <v>0</v>
      </c>
      <c r="AG281" s="6">
        <f t="shared" si="410"/>
        <v>33.333333333333329</v>
      </c>
      <c r="AH281" s="6">
        <f t="shared" si="411"/>
        <v>12.297734627831716</v>
      </c>
      <c r="AI281" s="6">
        <f t="shared" si="412"/>
        <v>25.889967637540451</v>
      </c>
      <c r="AJ281" s="6">
        <f t="shared" si="413"/>
        <v>8.4142394822006477</v>
      </c>
      <c r="AK281" s="6">
        <f t="shared" si="414"/>
        <v>20.064724919093852</v>
      </c>
      <c r="AL281" s="39">
        <v>17122</v>
      </c>
      <c r="AM281" s="39">
        <v>32411</v>
      </c>
      <c r="AN281" s="6">
        <f t="shared" si="415"/>
        <v>62.783171521035598</v>
      </c>
      <c r="AO281" s="1">
        <v>309</v>
      </c>
      <c r="AP281" s="1">
        <v>55</v>
      </c>
      <c r="AQ281" s="1">
        <v>225</v>
      </c>
      <c r="AR281" s="1">
        <v>84</v>
      </c>
      <c r="AS281" s="1">
        <v>3</v>
      </c>
      <c r="AT281" s="1">
        <v>14</v>
      </c>
      <c r="AU281" s="1">
        <v>74</v>
      </c>
      <c r="AV281" s="1">
        <v>35</v>
      </c>
      <c r="AW281" s="1">
        <v>15</v>
      </c>
      <c r="AX281" s="1">
        <v>16</v>
      </c>
      <c r="AY281" s="1">
        <v>39</v>
      </c>
      <c r="AZ281" s="1">
        <v>13</v>
      </c>
      <c r="BA281" s="1">
        <v>0</v>
      </c>
      <c r="BB281" s="1">
        <v>29</v>
      </c>
      <c r="BC281" s="1">
        <v>12</v>
      </c>
      <c r="BD281" s="1">
        <v>0</v>
      </c>
      <c r="BE281" s="1">
        <v>47</v>
      </c>
      <c r="BF281" s="1">
        <v>0</v>
      </c>
      <c r="BG281" s="1">
        <v>0</v>
      </c>
      <c r="BH281" s="6">
        <f t="shared" si="416"/>
        <v>29.126213592233007</v>
      </c>
      <c r="BI281" s="1">
        <v>7.8</v>
      </c>
      <c r="BJ281" s="1">
        <v>3.3</v>
      </c>
      <c r="BK281" s="1">
        <v>4.4000000000000004</v>
      </c>
      <c r="BL281" s="1">
        <v>9.3000000000000007</v>
      </c>
      <c r="BM281" s="1">
        <v>5.2</v>
      </c>
      <c r="BN281" s="1">
        <v>4.9000000000000004</v>
      </c>
      <c r="BO281" s="1">
        <v>4</v>
      </c>
      <c r="BP281" s="1">
        <v>5.3</v>
      </c>
      <c r="BQ281" s="1">
        <v>8.1</v>
      </c>
      <c r="BR281" s="1">
        <v>8.5</v>
      </c>
      <c r="BS281" s="1">
        <v>6.6</v>
      </c>
      <c r="BT281" s="1">
        <v>10.7</v>
      </c>
      <c r="BU281" s="1">
        <v>6.9</v>
      </c>
      <c r="BV281" s="1">
        <v>3.7</v>
      </c>
      <c r="BW281" s="1">
        <v>3.7</v>
      </c>
      <c r="BX281" s="1">
        <v>2.9</v>
      </c>
      <c r="BY281" s="1">
        <v>1.5</v>
      </c>
      <c r="BZ281" s="1">
        <v>3.3</v>
      </c>
      <c r="CA281" s="1">
        <f t="shared" si="417"/>
        <v>15.5</v>
      </c>
      <c r="CB281" s="1">
        <f t="shared" si="418"/>
        <v>69.5</v>
      </c>
      <c r="CC281" s="1">
        <f t="shared" si="419"/>
        <v>15.100000000000001</v>
      </c>
    </row>
    <row r="282" spans="1:81" x14ac:dyDescent="0.25">
      <c r="A282" s="8" t="s">
        <v>1309</v>
      </c>
      <c r="B282" t="s">
        <v>1310</v>
      </c>
      <c r="C282" s="1" t="s">
        <v>1311</v>
      </c>
      <c r="D282" t="s">
        <v>688</v>
      </c>
      <c r="E282" s="9" t="s">
        <v>689</v>
      </c>
      <c r="F282" s="9" t="s">
        <v>542</v>
      </c>
      <c r="G282" s="9" t="s">
        <v>1312</v>
      </c>
      <c r="H282" s="9" t="s">
        <v>1313</v>
      </c>
      <c r="I282" s="1">
        <v>5455540</v>
      </c>
      <c r="J282" s="1" t="s">
        <v>247</v>
      </c>
      <c r="K282" s="33">
        <v>0.62667755511562784</v>
      </c>
      <c r="L282" s="1">
        <v>166</v>
      </c>
      <c r="M282" s="42">
        <f t="shared" si="375"/>
        <v>264.88901452577386</v>
      </c>
      <c r="N282" s="1">
        <v>67</v>
      </c>
      <c r="O282" s="22">
        <v>2.48</v>
      </c>
      <c r="P282" s="1">
        <v>166</v>
      </c>
      <c r="Q282" s="1">
        <v>6</v>
      </c>
      <c r="R282" s="1">
        <v>0</v>
      </c>
      <c r="S282" s="1">
        <v>6</v>
      </c>
      <c r="T282" s="1">
        <v>2</v>
      </c>
      <c r="U282" s="1">
        <v>6</v>
      </c>
      <c r="V282" s="1">
        <v>2</v>
      </c>
      <c r="W282" s="1">
        <v>0</v>
      </c>
      <c r="X282" s="1">
        <v>2</v>
      </c>
      <c r="Y282" s="1">
        <v>4</v>
      </c>
      <c r="Z282" s="1">
        <v>3</v>
      </c>
      <c r="AA282" s="1">
        <v>15</v>
      </c>
      <c r="AB282" s="1">
        <v>13</v>
      </c>
      <c r="AC282" s="1">
        <v>5</v>
      </c>
      <c r="AD282" s="1">
        <v>0</v>
      </c>
      <c r="AE282" s="1">
        <v>3</v>
      </c>
      <c r="AF282" s="1">
        <v>0</v>
      </c>
      <c r="AG282" s="6">
        <f t="shared" si="410"/>
        <v>17.910447761194028</v>
      </c>
      <c r="AH282" s="6">
        <f t="shared" si="411"/>
        <v>11.940298507462686</v>
      </c>
      <c r="AI282" s="6">
        <f t="shared" si="412"/>
        <v>11.940298507462686</v>
      </c>
      <c r="AJ282" s="6">
        <f t="shared" si="413"/>
        <v>4.4776119402985071</v>
      </c>
      <c r="AK282" s="6">
        <f t="shared" si="414"/>
        <v>53.731343283582092</v>
      </c>
      <c r="AL282" s="39">
        <v>24478</v>
      </c>
      <c r="AM282" s="39">
        <v>63194</v>
      </c>
      <c r="AN282" s="6">
        <f t="shared" si="415"/>
        <v>35.820895522388057</v>
      </c>
      <c r="AO282" s="1">
        <v>67</v>
      </c>
      <c r="AP282" s="1">
        <v>15</v>
      </c>
      <c r="AQ282" s="1">
        <v>59</v>
      </c>
      <c r="AR282" s="1">
        <v>8</v>
      </c>
      <c r="AS282" s="1">
        <v>4</v>
      </c>
      <c r="AT282" s="1">
        <v>0</v>
      </c>
      <c r="AU282" s="1">
        <v>8</v>
      </c>
      <c r="AV282" s="1">
        <v>5</v>
      </c>
      <c r="AW282" s="1">
        <v>3</v>
      </c>
      <c r="AX282" s="1">
        <v>2</v>
      </c>
      <c r="AY282" s="1">
        <v>6</v>
      </c>
      <c r="AZ282" s="1">
        <v>0</v>
      </c>
      <c r="BA282" s="1">
        <v>0</v>
      </c>
      <c r="BB282" s="1">
        <v>14</v>
      </c>
      <c r="BC282" s="1">
        <v>3</v>
      </c>
      <c r="BD282" s="1">
        <v>1</v>
      </c>
      <c r="BE282" s="1">
        <v>17</v>
      </c>
      <c r="BF282" s="1">
        <v>2</v>
      </c>
      <c r="BG282" s="1">
        <v>0</v>
      </c>
      <c r="BH282" s="6">
        <f t="shared" si="416"/>
        <v>16.417910447761194</v>
      </c>
      <c r="BI282" s="1">
        <v>5.4</v>
      </c>
      <c r="BJ282" s="1">
        <v>1.8</v>
      </c>
      <c r="BK282" s="1">
        <v>2.4</v>
      </c>
      <c r="BL282" s="1">
        <v>12</v>
      </c>
      <c r="BM282" s="1">
        <v>0</v>
      </c>
      <c r="BN282" s="1">
        <v>4.8</v>
      </c>
      <c r="BO282" s="1">
        <v>10.8</v>
      </c>
      <c r="BP282" s="1">
        <v>2.4</v>
      </c>
      <c r="BQ282" s="1">
        <v>12.7</v>
      </c>
      <c r="BR282" s="1">
        <v>6</v>
      </c>
      <c r="BS282" s="1">
        <v>6.6</v>
      </c>
      <c r="BT282" s="1">
        <v>5.4</v>
      </c>
      <c r="BU282" s="1">
        <v>12.7</v>
      </c>
      <c r="BV282" s="1">
        <v>10.8</v>
      </c>
      <c r="BW282" s="1">
        <v>2.4</v>
      </c>
      <c r="BX282" s="1">
        <v>1.2</v>
      </c>
      <c r="BY282" s="1">
        <v>1.2</v>
      </c>
      <c r="BZ282" s="1">
        <v>1.2</v>
      </c>
      <c r="CA282" s="1">
        <f t="shared" si="417"/>
        <v>9.6</v>
      </c>
      <c r="CB282" s="1">
        <f t="shared" si="418"/>
        <v>73.400000000000006</v>
      </c>
      <c r="CC282" s="1">
        <f t="shared" si="419"/>
        <v>16.8</v>
      </c>
    </row>
    <row r="283" spans="1:81" s="19" customFormat="1" x14ac:dyDescent="0.25">
      <c r="A283" s="8" t="s">
        <v>1812</v>
      </c>
      <c r="B283" t="s">
        <v>1813</v>
      </c>
      <c r="C283" s="1" t="s">
        <v>1814</v>
      </c>
      <c r="D283" t="s">
        <v>688</v>
      </c>
      <c r="E283" s="9" t="s">
        <v>689</v>
      </c>
      <c r="F283" s="9" t="s">
        <v>542</v>
      </c>
      <c r="G283" s="9" t="s">
        <v>1815</v>
      </c>
      <c r="H283" s="9" t="s">
        <v>1816</v>
      </c>
      <c r="I283" s="1">
        <v>5488324</v>
      </c>
      <c r="J283" s="1" t="s">
        <v>343</v>
      </c>
      <c r="K283" s="33">
        <v>0.41393556939764997</v>
      </c>
      <c r="L283" s="1">
        <v>305</v>
      </c>
      <c r="M283" s="42">
        <f t="shared" si="375"/>
        <v>736.82964825619933</v>
      </c>
      <c r="N283" s="1">
        <v>114</v>
      </c>
      <c r="O283" s="22">
        <v>2.68</v>
      </c>
      <c r="P283" s="1">
        <v>305</v>
      </c>
      <c r="Q283" s="1">
        <v>10</v>
      </c>
      <c r="R283" s="1">
        <v>8</v>
      </c>
      <c r="S283" s="1">
        <v>2</v>
      </c>
      <c r="T283" s="1">
        <v>11</v>
      </c>
      <c r="U283" s="1">
        <v>10</v>
      </c>
      <c r="V283" s="1">
        <v>2</v>
      </c>
      <c r="W283" s="1">
        <v>4</v>
      </c>
      <c r="X283" s="1">
        <v>4</v>
      </c>
      <c r="Y283" s="1">
        <v>11</v>
      </c>
      <c r="Z283" s="1">
        <v>8</v>
      </c>
      <c r="AA283" s="1">
        <v>14</v>
      </c>
      <c r="AB283" s="1">
        <v>14</v>
      </c>
      <c r="AC283" s="1">
        <v>12</v>
      </c>
      <c r="AD283" s="1">
        <v>2</v>
      </c>
      <c r="AE283" s="1">
        <v>0</v>
      </c>
      <c r="AF283" s="1">
        <v>2</v>
      </c>
      <c r="AG283" s="6">
        <f t="shared" si="410"/>
        <v>17.543859649122805</v>
      </c>
      <c r="AH283" s="6">
        <f t="shared" si="411"/>
        <v>18.421052631578945</v>
      </c>
      <c r="AI283" s="6">
        <f t="shared" si="412"/>
        <v>18.421052631578945</v>
      </c>
      <c r="AJ283" s="6">
        <f t="shared" si="413"/>
        <v>7.0175438596491224</v>
      </c>
      <c r="AK283" s="6">
        <f t="shared" si="414"/>
        <v>38.596491228070171</v>
      </c>
      <c r="AL283" s="39">
        <v>21846</v>
      </c>
      <c r="AM283" s="39">
        <v>48864</v>
      </c>
      <c r="AN283" s="6">
        <f t="shared" si="415"/>
        <v>44.736842105263158</v>
      </c>
      <c r="AO283" s="1">
        <v>114</v>
      </c>
      <c r="AP283" s="1">
        <v>4</v>
      </c>
      <c r="AQ283" s="1">
        <v>110</v>
      </c>
      <c r="AR283" s="1">
        <v>4</v>
      </c>
      <c r="AS283" s="1">
        <v>0</v>
      </c>
      <c r="AT283" s="1">
        <v>6</v>
      </c>
      <c r="AU283" s="1">
        <v>10</v>
      </c>
      <c r="AV283" s="1">
        <v>13</v>
      </c>
      <c r="AW283" s="1">
        <v>2</v>
      </c>
      <c r="AX283" s="1">
        <v>8</v>
      </c>
      <c r="AY283" s="1">
        <v>13</v>
      </c>
      <c r="AZ283" s="1">
        <v>5</v>
      </c>
      <c r="BA283" s="1">
        <v>1</v>
      </c>
      <c r="BB283" s="1">
        <v>22</v>
      </c>
      <c r="BC283" s="1">
        <v>0</v>
      </c>
      <c r="BD283" s="1">
        <v>0</v>
      </c>
      <c r="BE283" s="1">
        <v>30</v>
      </c>
      <c r="BF283" s="1">
        <v>0</v>
      </c>
      <c r="BG283" s="1">
        <v>0</v>
      </c>
      <c r="BH283" s="6">
        <f t="shared" si="416"/>
        <v>16.666666666666664</v>
      </c>
      <c r="BI283" s="1">
        <v>5.9</v>
      </c>
      <c r="BJ283" s="1">
        <v>6.2</v>
      </c>
      <c r="BK283" s="1">
        <v>3.6</v>
      </c>
      <c r="BL283" s="1">
        <v>6.2</v>
      </c>
      <c r="BM283" s="1">
        <v>3.3</v>
      </c>
      <c r="BN283" s="1">
        <v>4.3</v>
      </c>
      <c r="BO283" s="1">
        <v>4.5999999999999996</v>
      </c>
      <c r="BP283" s="1">
        <v>3.6</v>
      </c>
      <c r="BQ283" s="1">
        <v>8.5</v>
      </c>
      <c r="BR283" s="1">
        <v>7.9</v>
      </c>
      <c r="BS283" s="1">
        <v>8.9</v>
      </c>
      <c r="BT283" s="1">
        <v>9.5</v>
      </c>
      <c r="BU283" s="1">
        <v>7.5</v>
      </c>
      <c r="BV283" s="1">
        <v>5.9</v>
      </c>
      <c r="BW283" s="1">
        <v>5.2</v>
      </c>
      <c r="BX283" s="1">
        <v>3</v>
      </c>
      <c r="BY283" s="1">
        <v>3</v>
      </c>
      <c r="BZ283" s="1">
        <v>3</v>
      </c>
      <c r="CA283" s="1">
        <f t="shared" si="417"/>
        <v>15.700000000000001</v>
      </c>
      <c r="CB283" s="1">
        <f t="shared" si="418"/>
        <v>64.3</v>
      </c>
      <c r="CC283" s="1">
        <f t="shared" si="419"/>
        <v>20.100000000000001</v>
      </c>
    </row>
    <row r="284" spans="1:81" s="19" customFormat="1" x14ac:dyDescent="0.25">
      <c r="A284" s="18" t="s">
        <v>86</v>
      </c>
      <c r="B284" s="44" t="s">
        <v>2118</v>
      </c>
      <c r="I284" s="18">
        <v>54083</v>
      </c>
      <c r="J284" s="18" t="s">
        <v>85</v>
      </c>
      <c r="K284" s="35">
        <f>SUM(K276:K283)</f>
        <v>1039.3044534892645</v>
      </c>
      <c r="L284" s="18">
        <v>29152</v>
      </c>
      <c r="M284" s="23">
        <f t="shared" si="375"/>
        <v>28.049528607452586</v>
      </c>
      <c r="N284" s="18">
        <v>11391</v>
      </c>
      <c r="O284" s="23">
        <v>2.37</v>
      </c>
      <c r="P284" s="18">
        <v>26945</v>
      </c>
      <c r="Q284" s="18">
        <v>1172</v>
      </c>
      <c r="R284" s="18">
        <v>772</v>
      </c>
      <c r="S284" s="18">
        <v>783</v>
      </c>
      <c r="T284" s="18">
        <v>945</v>
      </c>
      <c r="U284" s="18">
        <v>867</v>
      </c>
      <c r="V284" s="18">
        <v>617</v>
      </c>
      <c r="W284" s="18">
        <v>524</v>
      </c>
      <c r="X284" s="18">
        <v>622</v>
      </c>
      <c r="Y284" s="18">
        <v>634</v>
      </c>
      <c r="Z284" s="18">
        <v>863</v>
      </c>
      <c r="AA284" s="18">
        <v>1111</v>
      </c>
      <c r="AB284" s="18">
        <v>1045</v>
      </c>
      <c r="AC284" s="18">
        <v>650</v>
      </c>
      <c r="AD284" s="18">
        <v>162</v>
      </c>
      <c r="AE284" s="18">
        <v>277</v>
      </c>
      <c r="AF284" s="18">
        <v>347</v>
      </c>
      <c r="AG284" s="20">
        <f t="shared" ref="AG284" si="420">(Q284+R284+S284)/N284*100</f>
        <v>23.939952594153279</v>
      </c>
      <c r="AH284" s="20">
        <f t="shared" ref="AH284" si="421">(T284+U284)/N284*100</f>
        <v>15.907295233078747</v>
      </c>
      <c r="AI284" s="20">
        <f t="shared" ref="AI284" si="422">(V284+W284+X284+Y284)/N284*100</f>
        <v>21.042928627864104</v>
      </c>
      <c r="AJ284" s="20">
        <f t="shared" ref="AJ284" si="423">Z284/N284*100</f>
        <v>7.5761566148713895</v>
      </c>
      <c r="AK284" s="20">
        <f t="shared" ref="AK284" si="424">(AA284+AB284+AC284+AD284+AE284+AF284)/N284*100</f>
        <v>31.533666930032485</v>
      </c>
      <c r="AL284" s="38">
        <v>23642</v>
      </c>
      <c r="AM284" s="38">
        <v>40094</v>
      </c>
      <c r="AN284" s="20">
        <f t="shared" si="388"/>
        <v>55.324378895619354</v>
      </c>
      <c r="AO284" s="18">
        <v>11391</v>
      </c>
      <c r="AP284" s="18">
        <v>2841</v>
      </c>
      <c r="AQ284" s="18">
        <v>8235</v>
      </c>
      <c r="AR284" s="18">
        <v>3156</v>
      </c>
      <c r="AS284" s="18">
        <v>441</v>
      </c>
      <c r="AT284" s="18">
        <v>511</v>
      </c>
      <c r="AU284" s="18">
        <v>1469</v>
      </c>
      <c r="AV284" s="18">
        <v>981</v>
      </c>
      <c r="AW284" s="18">
        <v>696</v>
      </c>
      <c r="AX284" s="18">
        <v>649</v>
      </c>
      <c r="AY284" s="18">
        <v>951</v>
      </c>
      <c r="AZ284" s="18">
        <v>629</v>
      </c>
      <c r="BA284" s="18">
        <v>132</v>
      </c>
      <c r="BB284" s="18">
        <v>1578</v>
      </c>
      <c r="BC284" s="18">
        <v>273</v>
      </c>
      <c r="BD284" s="18">
        <v>72</v>
      </c>
      <c r="BE284" s="18">
        <v>2371</v>
      </c>
      <c r="BF284" s="18">
        <v>67</v>
      </c>
      <c r="BG284" s="18">
        <v>0</v>
      </c>
      <c r="BH284" s="20">
        <f t="shared" si="389"/>
        <v>20.384514090071111</v>
      </c>
      <c r="BI284" s="18">
        <v>5.2</v>
      </c>
      <c r="BJ284" s="18">
        <v>5.4</v>
      </c>
      <c r="BK284" s="18">
        <v>5.2</v>
      </c>
      <c r="BL284" s="18">
        <v>5.8</v>
      </c>
      <c r="BM284" s="18">
        <v>6.1</v>
      </c>
      <c r="BN284" s="18">
        <v>6.4</v>
      </c>
      <c r="BO284" s="18">
        <v>6.1</v>
      </c>
      <c r="BP284" s="18">
        <v>5.7</v>
      </c>
      <c r="BQ284" s="18">
        <v>5.8</v>
      </c>
      <c r="BR284" s="18">
        <v>6.5</v>
      </c>
      <c r="BS284" s="18">
        <v>7.1</v>
      </c>
      <c r="BT284" s="18">
        <v>7.5</v>
      </c>
      <c r="BU284" s="18">
        <v>6.9</v>
      </c>
      <c r="BV284" s="18">
        <v>6.5</v>
      </c>
      <c r="BW284" s="18">
        <v>5.5</v>
      </c>
      <c r="BX284" s="18">
        <v>3.1</v>
      </c>
      <c r="BY284" s="18">
        <v>2.8</v>
      </c>
      <c r="BZ284" s="18">
        <v>2.2999999999999998</v>
      </c>
      <c r="CA284" s="18">
        <f t="shared" ref="CA284" si="425">BI284+BJ284+BK284</f>
        <v>15.8</v>
      </c>
      <c r="CB284" s="18">
        <f t="shared" ref="CB284" si="426">BL284+BM284+BN284+BO284+BP284+BQ284+BR284+BS284+BT284+BU284</f>
        <v>63.9</v>
      </c>
      <c r="CC284" s="18">
        <f t="shared" ref="CC284" si="427">BV284+BW284+BX284+BY284+BZ284</f>
        <v>20.2</v>
      </c>
    </row>
    <row r="285" spans="1:81" s="26" customFormat="1" x14ac:dyDescent="0.25">
      <c r="A285" s="25" t="s">
        <v>2052</v>
      </c>
      <c r="B285" s="26" t="s">
        <v>2053</v>
      </c>
      <c r="C285" s="27" t="s">
        <v>2054</v>
      </c>
      <c r="D285" s="26" t="s">
        <v>592</v>
      </c>
      <c r="E285" s="28" t="s">
        <v>593</v>
      </c>
      <c r="F285" s="28" t="s">
        <v>542</v>
      </c>
      <c r="G285" s="28" t="s">
        <v>2055</v>
      </c>
      <c r="H285" s="28" t="s">
        <v>2056</v>
      </c>
      <c r="I285" s="27" t="s">
        <v>2111</v>
      </c>
      <c r="J285" s="27" t="s">
        <v>2111</v>
      </c>
      <c r="K285" s="34">
        <v>446.99637233015062</v>
      </c>
      <c r="L285" s="27">
        <f>L292-L291-L290-L289-L288-L287-L286</f>
        <v>5635</v>
      </c>
      <c r="M285" s="29">
        <f t="shared" si="375"/>
        <v>12.606366290234678</v>
      </c>
      <c r="N285" s="27">
        <f t="shared" ref="N285:AF285" si="428">N292-N291-N290-N289-N288-N287-N286</f>
        <v>2176</v>
      </c>
      <c r="O285" s="29">
        <f>P285/N285</f>
        <v>2.5896139705882355</v>
      </c>
      <c r="P285" s="27">
        <f t="shared" si="428"/>
        <v>5635</v>
      </c>
      <c r="Q285" s="27">
        <f t="shared" si="428"/>
        <v>119</v>
      </c>
      <c r="R285" s="27">
        <f t="shared" si="428"/>
        <v>172</v>
      </c>
      <c r="S285" s="27">
        <f t="shared" si="428"/>
        <v>142</v>
      </c>
      <c r="T285" s="27">
        <f t="shared" si="428"/>
        <v>118</v>
      </c>
      <c r="U285" s="27">
        <f t="shared" si="428"/>
        <v>128</v>
      </c>
      <c r="V285" s="27">
        <f t="shared" si="428"/>
        <v>140</v>
      </c>
      <c r="W285" s="27">
        <f t="shared" si="428"/>
        <v>109</v>
      </c>
      <c r="X285" s="27">
        <f t="shared" si="428"/>
        <v>114</v>
      </c>
      <c r="Y285" s="27">
        <f t="shared" si="428"/>
        <v>160</v>
      </c>
      <c r="Z285" s="27">
        <f t="shared" si="428"/>
        <v>313</v>
      </c>
      <c r="AA285" s="27">
        <f t="shared" si="428"/>
        <v>227</v>
      </c>
      <c r="AB285" s="27">
        <f t="shared" si="428"/>
        <v>218</v>
      </c>
      <c r="AC285" s="27">
        <f t="shared" si="428"/>
        <v>80</v>
      </c>
      <c r="AD285" s="27">
        <f t="shared" si="428"/>
        <v>64</v>
      </c>
      <c r="AE285" s="27">
        <f t="shared" si="428"/>
        <v>53</v>
      </c>
      <c r="AF285" s="27">
        <f t="shared" si="428"/>
        <v>19</v>
      </c>
      <c r="AG285" s="30">
        <f t="shared" ref="AG285" si="429">(Q285+R285+S285)/N285*100</f>
        <v>19.898897058823529</v>
      </c>
      <c r="AH285" s="30">
        <f t="shared" ref="AH285" si="430">(T285+U285)/N285*100</f>
        <v>11.305147058823529</v>
      </c>
      <c r="AI285" s="30">
        <f t="shared" ref="AI285" si="431">(V285+W285+X285+Y285)/N285*100</f>
        <v>24.034926470588236</v>
      </c>
      <c r="AJ285" s="30">
        <f t="shared" ref="AJ285" si="432">Z285/N285*100</f>
        <v>14.384191176470587</v>
      </c>
      <c r="AK285" s="30">
        <f t="shared" ref="AK285" si="433">(AA285+AB285+AC285+AD285+AE285+AF285)/N285*100</f>
        <v>30.37683823529412</v>
      </c>
      <c r="AL285" s="40">
        <v>21533</v>
      </c>
      <c r="AM285" s="40">
        <v>41497</v>
      </c>
      <c r="AN285" s="30">
        <f t="shared" ref="AN285:AN291" si="434">(Q285+R285+S285+T285+U285+V285+W285+X285)/N285*100</f>
        <v>47.88602941176471</v>
      </c>
      <c r="AO285" s="27">
        <f>AO292-AO291-AO290-AO289-AO288-AO287-AO286</f>
        <v>2176</v>
      </c>
      <c r="AP285" s="27">
        <f t="shared" ref="AP285:BG285" si="435">AP292-AP291-AP290-AP289-AP288-AP287-AP286</f>
        <v>1572</v>
      </c>
      <c r="AQ285" s="27">
        <f t="shared" si="435"/>
        <v>1812</v>
      </c>
      <c r="AR285" s="27">
        <f t="shared" si="435"/>
        <v>364</v>
      </c>
      <c r="AS285" s="27">
        <f t="shared" si="435"/>
        <v>146</v>
      </c>
      <c r="AT285" s="27">
        <f t="shared" si="435"/>
        <v>39</v>
      </c>
      <c r="AU285" s="27">
        <f t="shared" si="435"/>
        <v>148</v>
      </c>
      <c r="AV285" s="27">
        <f t="shared" si="435"/>
        <v>171</v>
      </c>
      <c r="AW285" s="27">
        <f t="shared" si="435"/>
        <v>94</v>
      </c>
      <c r="AX285" s="27">
        <f t="shared" si="435"/>
        <v>59</v>
      </c>
      <c r="AY285" s="27">
        <f t="shared" si="435"/>
        <v>341</v>
      </c>
      <c r="AZ285" s="27">
        <f t="shared" si="435"/>
        <v>27</v>
      </c>
      <c r="BA285" s="27">
        <f t="shared" si="435"/>
        <v>9</v>
      </c>
      <c r="BB285" s="27">
        <f t="shared" si="435"/>
        <v>515</v>
      </c>
      <c r="BC285" s="27">
        <f t="shared" si="435"/>
        <v>6</v>
      </c>
      <c r="BD285" s="27">
        <f t="shared" si="435"/>
        <v>10</v>
      </c>
      <c r="BE285" s="27">
        <f t="shared" si="435"/>
        <v>342</v>
      </c>
      <c r="BF285" s="27">
        <f t="shared" si="435"/>
        <v>50</v>
      </c>
      <c r="BG285" s="27">
        <f t="shared" si="435"/>
        <v>0</v>
      </c>
      <c r="BH285" s="30">
        <f t="shared" ref="BH285:BH291" si="436">(AU285+AX285+BA285+BD285+BG285)/N285*100</f>
        <v>10.386029411764707</v>
      </c>
      <c r="BI285" s="27">
        <v>4.9000000000000004</v>
      </c>
      <c r="BJ285" s="27">
        <v>5.8</v>
      </c>
      <c r="BK285" s="27">
        <v>5.9</v>
      </c>
      <c r="BL285" s="27">
        <v>5.3</v>
      </c>
      <c r="BM285" s="27">
        <v>5.2</v>
      </c>
      <c r="BN285" s="27">
        <v>4.7</v>
      </c>
      <c r="BO285" s="27">
        <v>5.0999999999999996</v>
      </c>
      <c r="BP285" s="27">
        <v>5.6</v>
      </c>
      <c r="BQ285" s="27">
        <v>5.9</v>
      </c>
      <c r="BR285" s="27">
        <v>6.9</v>
      </c>
      <c r="BS285" s="27">
        <v>7.8</v>
      </c>
      <c r="BT285" s="27">
        <v>8.6999999999999993</v>
      </c>
      <c r="BU285" s="27">
        <v>7</v>
      </c>
      <c r="BV285" s="27">
        <v>6.7</v>
      </c>
      <c r="BW285" s="27">
        <v>5.6</v>
      </c>
      <c r="BX285" s="27">
        <v>3.9</v>
      </c>
      <c r="BY285" s="27">
        <v>2.2999999999999998</v>
      </c>
      <c r="BZ285" s="27">
        <v>2.6</v>
      </c>
      <c r="CA285" s="27">
        <f t="shared" ref="CA285:CA303" si="437">BI285+BJ285+BK285</f>
        <v>16.600000000000001</v>
      </c>
      <c r="CB285" s="27">
        <f t="shared" ref="CB285:CB303" si="438">BL285+BM285+BN285+BO285+BP285+BQ285+BR285+BS285+BT285+BU285</f>
        <v>62.199999999999989</v>
      </c>
      <c r="CC285" s="27">
        <f t="shared" ref="CC285:CC303" si="439">BV285+BW285+BX285+BY285+BZ285</f>
        <v>21.1</v>
      </c>
    </row>
    <row r="286" spans="1:81" x14ac:dyDescent="0.25">
      <c r="A286" s="8" t="s">
        <v>589</v>
      </c>
      <c r="B286" t="s">
        <v>590</v>
      </c>
      <c r="C286" s="1" t="s">
        <v>591</v>
      </c>
      <c r="D286" t="s">
        <v>592</v>
      </c>
      <c r="E286" s="9" t="s">
        <v>593</v>
      </c>
      <c r="F286" s="9" t="s">
        <v>542</v>
      </c>
      <c r="G286" s="9" t="s">
        <v>594</v>
      </c>
      <c r="H286" s="9" t="s">
        <v>595</v>
      </c>
      <c r="I286" s="1">
        <v>5403364</v>
      </c>
      <c r="J286" s="1" t="s">
        <v>120</v>
      </c>
      <c r="K286" s="33">
        <v>0.33445465583849843</v>
      </c>
      <c r="L286" s="1">
        <v>121</v>
      </c>
      <c r="M286" s="42">
        <f t="shared" si="375"/>
        <v>361.78297382838207</v>
      </c>
      <c r="N286" s="1">
        <v>46</v>
      </c>
      <c r="O286" s="22">
        <v>2.63</v>
      </c>
      <c r="P286" s="1">
        <v>121</v>
      </c>
      <c r="Q286" s="1">
        <v>8</v>
      </c>
      <c r="R286" s="1">
        <v>4</v>
      </c>
      <c r="S286" s="1">
        <v>9</v>
      </c>
      <c r="T286" s="1">
        <v>3</v>
      </c>
      <c r="U286" s="1">
        <v>5</v>
      </c>
      <c r="V286" s="1">
        <v>1</v>
      </c>
      <c r="W286" s="1">
        <v>12</v>
      </c>
      <c r="X286" s="1">
        <v>0</v>
      </c>
      <c r="Y286" s="1">
        <v>0</v>
      </c>
      <c r="Z286" s="1">
        <v>0</v>
      </c>
      <c r="AA286" s="1">
        <v>0</v>
      </c>
      <c r="AB286" s="1">
        <v>2</v>
      </c>
      <c r="AC286" s="1">
        <v>2</v>
      </c>
      <c r="AD286" s="1">
        <v>0</v>
      </c>
      <c r="AE286" s="1">
        <v>0</v>
      </c>
      <c r="AF286" s="1">
        <v>0</v>
      </c>
      <c r="AG286" s="6">
        <f t="shared" ref="AG286:AG309" si="440">(Q286+R286+S286)/N286*100</f>
        <v>45.652173913043477</v>
      </c>
      <c r="AH286" s="6">
        <f t="shared" ref="AH286:AH309" si="441">(T286+U286)/N286*100</f>
        <v>17.391304347826086</v>
      </c>
      <c r="AI286" s="6">
        <f t="shared" ref="AI286:AI309" si="442">(V286+W286+X286+Y286)/N286*100</f>
        <v>28.260869565217391</v>
      </c>
      <c r="AJ286" s="6">
        <f t="shared" ref="AJ286:AJ309" si="443">Z286/N286*100</f>
        <v>0</v>
      </c>
      <c r="AK286" s="6">
        <f t="shared" ref="AK286:AK309" si="444">(AA286+AB286+AC286+AD286+AE286+AF286)/N286*100</f>
        <v>8.695652173913043</v>
      </c>
      <c r="AL286" s="39">
        <v>12436</v>
      </c>
      <c r="AM286" s="39">
        <v>21667</v>
      </c>
      <c r="AN286" s="6">
        <f t="shared" si="434"/>
        <v>91.304347826086953</v>
      </c>
      <c r="AO286" s="1">
        <v>46</v>
      </c>
      <c r="AP286" s="1">
        <v>9</v>
      </c>
      <c r="AQ286" s="1">
        <v>38</v>
      </c>
      <c r="AR286" s="1">
        <v>8</v>
      </c>
      <c r="AS286" s="1">
        <v>6</v>
      </c>
      <c r="AT286" s="1">
        <v>3</v>
      </c>
      <c r="AU286" s="1">
        <v>9</v>
      </c>
      <c r="AV286" s="1">
        <v>8</v>
      </c>
      <c r="AW286" s="1">
        <v>0</v>
      </c>
      <c r="AX286" s="1">
        <v>1</v>
      </c>
      <c r="AY286" s="1">
        <v>8</v>
      </c>
      <c r="AZ286" s="1">
        <v>4</v>
      </c>
      <c r="BA286" s="1">
        <v>0</v>
      </c>
      <c r="BB286" s="1">
        <v>0</v>
      </c>
      <c r="BC286" s="1">
        <v>0</v>
      </c>
      <c r="BD286" s="1">
        <v>0</v>
      </c>
      <c r="BE286" s="1">
        <v>4</v>
      </c>
      <c r="BF286" s="1">
        <v>0</v>
      </c>
      <c r="BG286" s="1">
        <v>0</v>
      </c>
      <c r="BH286" s="6">
        <f t="shared" si="436"/>
        <v>21.739130434782609</v>
      </c>
      <c r="BI286" s="1">
        <v>5</v>
      </c>
      <c r="BJ286" s="1">
        <v>4.0999999999999996</v>
      </c>
      <c r="BK286" s="1">
        <v>9.9</v>
      </c>
      <c r="BL286" s="1">
        <v>4.0999999999999996</v>
      </c>
      <c r="BM286" s="1">
        <v>5</v>
      </c>
      <c r="BN286" s="1">
        <v>3.3</v>
      </c>
      <c r="BO286" s="1">
        <v>9.9</v>
      </c>
      <c r="BP286" s="1">
        <v>4.0999999999999996</v>
      </c>
      <c r="BQ286" s="1">
        <v>13.2</v>
      </c>
      <c r="BR286" s="1">
        <v>2.5</v>
      </c>
      <c r="BS286" s="1">
        <v>11.6</v>
      </c>
      <c r="BT286" s="1">
        <v>5.8</v>
      </c>
      <c r="BU286" s="1">
        <v>9.9</v>
      </c>
      <c r="BV286" s="1">
        <v>2.5</v>
      </c>
      <c r="BW286" s="1">
        <v>7.4</v>
      </c>
      <c r="BX286" s="1">
        <v>0</v>
      </c>
      <c r="BY286" s="1">
        <v>1.7</v>
      </c>
      <c r="BZ286" s="1">
        <v>0</v>
      </c>
      <c r="CA286" s="1">
        <f t="shared" si="437"/>
        <v>19</v>
      </c>
      <c r="CB286" s="1">
        <f t="shared" si="438"/>
        <v>69.399999999999991</v>
      </c>
      <c r="CC286" s="1">
        <f t="shared" si="439"/>
        <v>11.6</v>
      </c>
    </row>
    <row r="287" spans="1:81" x14ac:dyDescent="0.25">
      <c r="A287" s="8" t="s">
        <v>755</v>
      </c>
      <c r="B287" t="s">
        <v>756</v>
      </c>
      <c r="C287" s="1" t="s">
        <v>757</v>
      </c>
      <c r="D287" t="s">
        <v>592</v>
      </c>
      <c r="E287" s="9" t="s">
        <v>593</v>
      </c>
      <c r="F287" s="9" t="s">
        <v>542</v>
      </c>
      <c r="G287" s="9" t="s">
        <v>758</v>
      </c>
      <c r="H287" s="9" t="s">
        <v>759</v>
      </c>
      <c r="I287" s="1">
        <v>5412124</v>
      </c>
      <c r="J287" s="1" t="s">
        <v>146</v>
      </c>
      <c r="K287" s="33">
        <v>0.48608357745014447</v>
      </c>
      <c r="L287" s="1">
        <v>398</v>
      </c>
      <c r="M287" s="42">
        <f t="shared" si="375"/>
        <v>818.78923391692069</v>
      </c>
      <c r="N287" s="1">
        <v>120</v>
      </c>
      <c r="O287" s="22">
        <v>3.32</v>
      </c>
      <c r="P287" s="1">
        <v>398</v>
      </c>
      <c r="Q287" s="1">
        <v>11</v>
      </c>
      <c r="R287" s="1">
        <v>2</v>
      </c>
      <c r="S287" s="1">
        <v>13</v>
      </c>
      <c r="T287" s="1">
        <v>17</v>
      </c>
      <c r="U287" s="1">
        <v>4</v>
      </c>
      <c r="V287" s="1">
        <v>14</v>
      </c>
      <c r="W287" s="1">
        <v>7</v>
      </c>
      <c r="X287" s="1">
        <v>15</v>
      </c>
      <c r="Y287" s="1">
        <v>9</v>
      </c>
      <c r="Z287" s="1">
        <v>12</v>
      </c>
      <c r="AA287" s="1">
        <v>5</v>
      </c>
      <c r="AB287" s="1">
        <v>6</v>
      </c>
      <c r="AC287" s="1">
        <v>5</v>
      </c>
      <c r="AD287" s="1">
        <v>0</v>
      </c>
      <c r="AE287" s="1">
        <v>0</v>
      </c>
      <c r="AF287" s="1">
        <v>0</v>
      </c>
      <c r="AG287" s="6">
        <f t="shared" si="440"/>
        <v>21.666666666666668</v>
      </c>
      <c r="AH287" s="6">
        <f t="shared" si="441"/>
        <v>17.5</v>
      </c>
      <c r="AI287" s="6">
        <f t="shared" si="442"/>
        <v>37.5</v>
      </c>
      <c r="AJ287" s="6">
        <f t="shared" si="443"/>
        <v>10</v>
      </c>
      <c r="AK287" s="6">
        <f t="shared" si="444"/>
        <v>13.333333333333334</v>
      </c>
      <c r="AL287" s="39">
        <v>14331</v>
      </c>
      <c r="AM287" s="39">
        <v>34643</v>
      </c>
      <c r="AN287" s="6">
        <f t="shared" si="434"/>
        <v>69.166666666666671</v>
      </c>
      <c r="AO287" s="1">
        <v>120</v>
      </c>
      <c r="AP287" s="1">
        <v>46</v>
      </c>
      <c r="AQ287" s="1">
        <v>97</v>
      </c>
      <c r="AR287" s="1">
        <v>23</v>
      </c>
      <c r="AS287" s="1">
        <v>6</v>
      </c>
      <c r="AT287" s="1">
        <v>1</v>
      </c>
      <c r="AU287" s="1">
        <v>13</v>
      </c>
      <c r="AV287" s="1">
        <v>12</v>
      </c>
      <c r="AW287" s="1">
        <v>11</v>
      </c>
      <c r="AX287" s="1">
        <v>12</v>
      </c>
      <c r="AY287" s="1">
        <v>28</v>
      </c>
      <c r="AZ287" s="1">
        <v>3</v>
      </c>
      <c r="BA287" s="1">
        <v>0</v>
      </c>
      <c r="BB287" s="1">
        <v>17</v>
      </c>
      <c r="BC287" s="1">
        <v>0</v>
      </c>
      <c r="BD287" s="1">
        <v>0</v>
      </c>
      <c r="BE287" s="1">
        <v>11</v>
      </c>
      <c r="BF287" s="1">
        <v>0</v>
      </c>
      <c r="BG287" s="1">
        <v>0</v>
      </c>
      <c r="BH287" s="6">
        <f t="shared" si="436"/>
        <v>20.833333333333336</v>
      </c>
      <c r="BI287" s="1">
        <v>3.5</v>
      </c>
      <c r="BJ287" s="1">
        <v>10.8</v>
      </c>
      <c r="BK287" s="1">
        <v>5</v>
      </c>
      <c r="BL287" s="1">
        <v>7.3</v>
      </c>
      <c r="BM287" s="1">
        <v>2.5</v>
      </c>
      <c r="BN287" s="1">
        <v>7.5</v>
      </c>
      <c r="BO287" s="1">
        <v>9.5</v>
      </c>
      <c r="BP287" s="1">
        <v>3.8</v>
      </c>
      <c r="BQ287" s="1">
        <v>8.5</v>
      </c>
      <c r="BR287" s="1">
        <v>2.8</v>
      </c>
      <c r="BS287" s="1">
        <v>6.8</v>
      </c>
      <c r="BT287" s="1">
        <v>7.8</v>
      </c>
      <c r="BU287" s="1">
        <v>8</v>
      </c>
      <c r="BV287" s="1">
        <v>2.5</v>
      </c>
      <c r="BW287" s="1">
        <v>2.2999999999999998</v>
      </c>
      <c r="BX287" s="1">
        <v>5.5</v>
      </c>
      <c r="BY287" s="1">
        <v>1.5</v>
      </c>
      <c r="BZ287" s="1">
        <v>4.3</v>
      </c>
      <c r="CA287" s="1">
        <f t="shared" si="437"/>
        <v>19.3</v>
      </c>
      <c r="CB287" s="1">
        <f t="shared" si="438"/>
        <v>64.5</v>
      </c>
      <c r="CC287" s="1">
        <f t="shared" si="439"/>
        <v>16.100000000000001</v>
      </c>
    </row>
    <row r="288" spans="1:81" x14ac:dyDescent="0.25">
      <c r="A288" s="8" t="s">
        <v>917</v>
      </c>
      <c r="B288" t="s">
        <v>918</v>
      </c>
      <c r="C288" s="1" t="s">
        <v>919</v>
      </c>
      <c r="D288" t="s">
        <v>592</v>
      </c>
      <c r="E288" s="9" t="s">
        <v>593</v>
      </c>
      <c r="F288" s="9" t="s">
        <v>542</v>
      </c>
      <c r="G288" s="9" t="s">
        <v>920</v>
      </c>
      <c r="H288" s="9" t="s">
        <v>921</v>
      </c>
      <c r="I288" s="1">
        <v>5424844</v>
      </c>
      <c r="J288" s="1" t="s">
        <v>174</v>
      </c>
      <c r="K288" s="33">
        <v>1.1243946776478473</v>
      </c>
      <c r="L288" s="1">
        <v>344</v>
      </c>
      <c r="M288" s="42">
        <f t="shared" si="375"/>
        <v>305.94239446207911</v>
      </c>
      <c r="N288" s="1">
        <v>134</v>
      </c>
      <c r="O288" s="22">
        <v>2.57</v>
      </c>
      <c r="P288" s="1">
        <v>344</v>
      </c>
      <c r="Q288" s="1">
        <v>12</v>
      </c>
      <c r="R288" s="1">
        <v>17</v>
      </c>
      <c r="S288" s="1">
        <v>14</v>
      </c>
      <c r="T288" s="1">
        <v>4</v>
      </c>
      <c r="U288" s="1">
        <v>5</v>
      </c>
      <c r="V288" s="1">
        <v>14</v>
      </c>
      <c r="W288" s="1">
        <v>12</v>
      </c>
      <c r="X288" s="1">
        <v>5</v>
      </c>
      <c r="Y288" s="1">
        <v>0</v>
      </c>
      <c r="Z288" s="1">
        <v>8</v>
      </c>
      <c r="AA288" s="1">
        <v>20</v>
      </c>
      <c r="AB288" s="1">
        <v>8</v>
      </c>
      <c r="AC288" s="1">
        <v>12</v>
      </c>
      <c r="AD288" s="1">
        <v>2</v>
      </c>
      <c r="AE288" s="1">
        <v>1</v>
      </c>
      <c r="AF288" s="1">
        <v>0</v>
      </c>
      <c r="AG288" s="6">
        <f t="shared" si="440"/>
        <v>32.089552238805972</v>
      </c>
      <c r="AH288" s="6">
        <f t="shared" si="441"/>
        <v>6.7164179104477615</v>
      </c>
      <c r="AI288" s="6">
        <f t="shared" si="442"/>
        <v>23.134328358208954</v>
      </c>
      <c r="AJ288" s="6">
        <f t="shared" si="443"/>
        <v>5.9701492537313428</v>
      </c>
      <c r="AK288" s="6">
        <f t="shared" si="444"/>
        <v>32.089552238805972</v>
      </c>
      <c r="AL288" s="39">
        <v>20876</v>
      </c>
      <c r="AM288" s="39">
        <v>35278</v>
      </c>
      <c r="AN288" s="6">
        <f t="shared" si="434"/>
        <v>61.940298507462686</v>
      </c>
      <c r="AO288" s="1">
        <v>134</v>
      </c>
      <c r="AP288" s="1">
        <v>35</v>
      </c>
      <c r="AQ288" s="1">
        <v>106</v>
      </c>
      <c r="AR288" s="1">
        <v>28</v>
      </c>
      <c r="AS288" s="1">
        <v>19</v>
      </c>
      <c r="AT288" s="1">
        <v>4</v>
      </c>
      <c r="AU288" s="1">
        <v>11</v>
      </c>
      <c r="AV288" s="1">
        <v>16</v>
      </c>
      <c r="AW288" s="1">
        <v>7</v>
      </c>
      <c r="AX288" s="1">
        <v>0</v>
      </c>
      <c r="AY288" s="1">
        <v>10</v>
      </c>
      <c r="AZ288" s="1">
        <v>6</v>
      </c>
      <c r="BA288" s="1">
        <v>1</v>
      </c>
      <c r="BB288" s="1">
        <v>22</v>
      </c>
      <c r="BC288" s="1">
        <v>6</v>
      </c>
      <c r="BD288" s="1">
        <v>0</v>
      </c>
      <c r="BE288" s="1">
        <v>20</v>
      </c>
      <c r="BF288" s="1">
        <v>0</v>
      </c>
      <c r="BG288" s="1">
        <v>1</v>
      </c>
      <c r="BH288" s="6">
        <f t="shared" si="436"/>
        <v>9.7014925373134329</v>
      </c>
      <c r="BI288" s="1">
        <v>9.9</v>
      </c>
      <c r="BJ288" s="1">
        <v>5.2</v>
      </c>
      <c r="BK288" s="1">
        <v>4.9000000000000004</v>
      </c>
      <c r="BL288" s="1">
        <v>2.6</v>
      </c>
      <c r="BM288" s="1">
        <v>2.2999999999999998</v>
      </c>
      <c r="BN288" s="1">
        <v>4.4000000000000004</v>
      </c>
      <c r="BO288" s="1">
        <v>10.5</v>
      </c>
      <c r="BP288" s="1">
        <v>3.5</v>
      </c>
      <c r="BQ288" s="1">
        <v>2</v>
      </c>
      <c r="BR288" s="1">
        <v>3.8</v>
      </c>
      <c r="BS288" s="1">
        <v>6.4</v>
      </c>
      <c r="BT288" s="1">
        <v>14.8</v>
      </c>
      <c r="BU288" s="1">
        <v>12.8</v>
      </c>
      <c r="BV288" s="1">
        <v>4.0999999999999996</v>
      </c>
      <c r="BW288" s="1">
        <v>5.8</v>
      </c>
      <c r="BX288" s="1">
        <v>3.8</v>
      </c>
      <c r="BY288" s="1">
        <v>1.2</v>
      </c>
      <c r="BZ288" s="1">
        <v>2</v>
      </c>
      <c r="CA288" s="1">
        <f t="shared" si="437"/>
        <v>20</v>
      </c>
      <c r="CB288" s="1">
        <f t="shared" si="438"/>
        <v>63.099999999999994</v>
      </c>
      <c r="CC288" s="1">
        <f t="shared" si="439"/>
        <v>16.899999999999999</v>
      </c>
    </row>
    <row r="289" spans="1:81" s="11" customFormat="1" x14ac:dyDescent="0.25">
      <c r="A289" s="8" t="s">
        <v>1070</v>
      </c>
      <c r="B289" t="s">
        <v>1071</v>
      </c>
      <c r="C289" s="1" t="s">
        <v>1072</v>
      </c>
      <c r="D289" t="s">
        <v>592</v>
      </c>
      <c r="E289" s="9" t="s">
        <v>593</v>
      </c>
      <c r="F289" s="9" t="s">
        <v>542</v>
      </c>
      <c r="G289" s="9" t="s">
        <v>1073</v>
      </c>
      <c r="H289" s="9" t="s">
        <v>1074</v>
      </c>
      <c r="I289" s="1">
        <v>5435428</v>
      </c>
      <c r="J289" s="1" t="s">
        <v>202</v>
      </c>
      <c r="K289" s="33">
        <v>1.5926480694226743</v>
      </c>
      <c r="L289" s="1">
        <v>2324</v>
      </c>
      <c r="M289" s="42">
        <f t="shared" si="375"/>
        <v>1459.2049835858818</v>
      </c>
      <c r="N289" s="1">
        <v>894</v>
      </c>
      <c r="O289" s="22">
        <v>2.5299999999999998</v>
      </c>
      <c r="P289" s="1">
        <v>2266</v>
      </c>
      <c r="Q289" s="1">
        <v>75</v>
      </c>
      <c r="R289" s="1">
        <v>107</v>
      </c>
      <c r="S289" s="1">
        <v>56</v>
      </c>
      <c r="T289" s="1">
        <v>57</v>
      </c>
      <c r="U289" s="1">
        <v>72</v>
      </c>
      <c r="V289" s="1">
        <v>48</v>
      </c>
      <c r="W289" s="1">
        <v>49</v>
      </c>
      <c r="X289" s="1">
        <v>45</v>
      </c>
      <c r="Y289" s="1">
        <v>56</v>
      </c>
      <c r="Z289" s="1">
        <v>71</v>
      </c>
      <c r="AA289" s="1">
        <v>61</v>
      </c>
      <c r="AB289" s="1">
        <v>55</v>
      </c>
      <c r="AC289" s="1">
        <v>76</v>
      </c>
      <c r="AD289" s="1">
        <v>44</v>
      </c>
      <c r="AE289" s="1">
        <v>9</v>
      </c>
      <c r="AF289" s="1">
        <v>13</v>
      </c>
      <c r="AG289" s="6">
        <f t="shared" si="440"/>
        <v>26.621923937360179</v>
      </c>
      <c r="AH289" s="6">
        <f t="shared" si="441"/>
        <v>14.429530201342283</v>
      </c>
      <c r="AI289" s="6">
        <f t="shared" si="442"/>
        <v>22.14765100671141</v>
      </c>
      <c r="AJ289" s="6">
        <f t="shared" si="443"/>
        <v>7.9418344519015669</v>
      </c>
      <c r="AK289" s="6">
        <f t="shared" si="444"/>
        <v>28.859060402684566</v>
      </c>
      <c r="AL289" s="39">
        <v>22307</v>
      </c>
      <c r="AM289" s="39">
        <v>37286</v>
      </c>
      <c r="AN289" s="6">
        <f t="shared" si="434"/>
        <v>56.935123042505595</v>
      </c>
      <c r="AO289" s="1">
        <v>894</v>
      </c>
      <c r="AP289" s="1">
        <v>201</v>
      </c>
      <c r="AQ289" s="1">
        <v>631</v>
      </c>
      <c r="AR289" s="1">
        <v>263</v>
      </c>
      <c r="AS289" s="1">
        <v>27</v>
      </c>
      <c r="AT289" s="1">
        <v>45</v>
      </c>
      <c r="AU289" s="1">
        <v>149</v>
      </c>
      <c r="AV289" s="1">
        <v>112</v>
      </c>
      <c r="AW289" s="1">
        <v>48</v>
      </c>
      <c r="AX289" s="1">
        <v>12</v>
      </c>
      <c r="AY289" s="1">
        <v>112</v>
      </c>
      <c r="AZ289" s="1">
        <v>33</v>
      </c>
      <c r="BA289" s="1">
        <v>0</v>
      </c>
      <c r="BB289" s="1">
        <v>108</v>
      </c>
      <c r="BC289" s="1">
        <v>24</v>
      </c>
      <c r="BD289" s="1">
        <v>0</v>
      </c>
      <c r="BE289" s="1">
        <v>192</v>
      </c>
      <c r="BF289" s="1">
        <v>5</v>
      </c>
      <c r="BG289" s="1">
        <v>0</v>
      </c>
      <c r="BH289" s="6">
        <f t="shared" si="436"/>
        <v>18.008948545861298</v>
      </c>
      <c r="BI289" s="1">
        <v>6.9</v>
      </c>
      <c r="BJ289" s="1">
        <v>3.9</v>
      </c>
      <c r="BK289" s="1">
        <v>5.6</v>
      </c>
      <c r="BL289" s="1">
        <v>5.3</v>
      </c>
      <c r="BM289" s="1">
        <v>3.4</v>
      </c>
      <c r="BN289" s="1">
        <v>5.6</v>
      </c>
      <c r="BO289" s="1">
        <v>4</v>
      </c>
      <c r="BP289" s="1">
        <v>4.8</v>
      </c>
      <c r="BQ289" s="1">
        <v>8</v>
      </c>
      <c r="BR289" s="1">
        <v>3</v>
      </c>
      <c r="BS289" s="1">
        <v>12.8</v>
      </c>
      <c r="BT289" s="1">
        <v>8.1</v>
      </c>
      <c r="BU289" s="1">
        <v>5.5</v>
      </c>
      <c r="BV289" s="1">
        <v>5.0999999999999996</v>
      </c>
      <c r="BW289" s="1">
        <v>5.6</v>
      </c>
      <c r="BX289" s="1">
        <v>5.0999999999999996</v>
      </c>
      <c r="BY289" s="1">
        <v>4.0999999999999996</v>
      </c>
      <c r="BZ289" s="1">
        <v>3.4</v>
      </c>
      <c r="CA289" s="1">
        <f t="shared" si="437"/>
        <v>16.399999999999999</v>
      </c>
      <c r="CB289" s="1">
        <f t="shared" si="438"/>
        <v>60.499999999999993</v>
      </c>
      <c r="CC289" s="1">
        <f t="shared" si="439"/>
        <v>23.299999999999997</v>
      </c>
    </row>
    <row r="290" spans="1:81" x14ac:dyDescent="0.25">
      <c r="A290" s="8" t="s">
        <v>1429</v>
      </c>
      <c r="B290" t="s">
        <v>1430</v>
      </c>
      <c r="C290" s="1" t="s">
        <v>1431</v>
      </c>
      <c r="D290" t="s">
        <v>592</v>
      </c>
      <c r="E290" s="9" t="s">
        <v>593</v>
      </c>
      <c r="F290" s="9" t="s">
        <v>542</v>
      </c>
      <c r="G290" s="9" t="s">
        <v>1432</v>
      </c>
      <c r="H290" s="9" t="s">
        <v>1433</v>
      </c>
      <c r="I290" s="1">
        <v>5462764</v>
      </c>
      <c r="J290" s="1" t="s">
        <v>269</v>
      </c>
      <c r="K290" s="33">
        <v>2.7210799118168403</v>
      </c>
      <c r="L290" s="1">
        <v>1053</v>
      </c>
      <c r="M290" s="42">
        <f t="shared" si="375"/>
        <v>386.9787121749473</v>
      </c>
      <c r="N290" s="1">
        <v>401</v>
      </c>
      <c r="O290" s="22">
        <v>2.63</v>
      </c>
      <c r="P290" s="1">
        <v>1053</v>
      </c>
      <c r="Q290" s="1">
        <v>51</v>
      </c>
      <c r="R290" s="1">
        <v>32</v>
      </c>
      <c r="S290" s="1">
        <v>28</v>
      </c>
      <c r="T290" s="1">
        <v>36</v>
      </c>
      <c r="U290" s="1">
        <v>34</v>
      </c>
      <c r="V290" s="1">
        <v>17</v>
      </c>
      <c r="W290" s="1">
        <v>28</v>
      </c>
      <c r="X290" s="1">
        <v>6</v>
      </c>
      <c r="Y290" s="1">
        <v>24</v>
      </c>
      <c r="Z290" s="1">
        <v>33</v>
      </c>
      <c r="AA290" s="1">
        <v>50</v>
      </c>
      <c r="AB290" s="1">
        <v>21</v>
      </c>
      <c r="AC290" s="1">
        <v>28</v>
      </c>
      <c r="AD290" s="1">
        <v>6</v>
      </c>
      <c r="AE290" s="1">
        <v>7</v>
      </c>
      <c r="AF290" s="1">
        <v>0</v>
      </c>
      <c r="AG290" s="6">
        <f t="shared" si="440"/>
        <v>27.680798004987533</v>
      </c>
      <c r="AH290" s="6">
        <f t="shared" si="441"/>
        <v>17.456359102244392</v>
      </c>
      <c r="AI290" s="6">
        <f t="shared" si="442"/>
        <v>18.703241895261847</v>
      </c>
      <c r="AJ290" s="6">
        <f t="shared" si="443"/>
        <v>8.2294264339152114</v>
      </c>
      <c r="AK290" s="6">
        <f t="shared" si="444"/>
        <v>27.93017456359102</v>
      </c>
      <c r="AL290" s="39">
        <v>18544</v>
      </c>
      <c r="AM290" s="39">
        <v>35313</v>
      </c>
      <c r="AN290" s="6">
        <f t="shared" si="434"/>
        <v>57.855361596009978</v>
      </c>
      <c r="AO290" s="1">
        <v>401</v>
      </c>
      <c r="AP290" s="1">
        <v>140</v>
      </c>
      <c r="AQ290" s="1">
        <v>287</v>
      </c>
      <c r="AR290" s="1">
        <v>114</v>
      </c>
      <c r="AS290" s="1">
        <v>27</v>
      </c>
      <c r="AT290" s="1">
        <v>5</v>
      </c>
      <c r="AU290" s="1">
        <v>47</v>
      </c>
      <c r="AV290" s="1">
        <v>42</v>
      </c>
      <c r="AW290" s="1">
        <v>27</v>
      </c>
      <c r="AX290" s="1">
        <v>9</v>
      </c>
      <c r="AY290" s="1">
        <v>47</v>
      </c>
      <c r="AZ290" s="1">
        <v>8</v>
      </c>
      <c r="BA290" s="1">
        <v>3</v>
      </c>
      <c r="BB290" s="1">
        <v>59</v>
      </c>
      <c r="BC290" s="1">
        <v>24</v>
      </c>
      <c r="BD290" s="1">
        <v>0</v>
      </c>
      <c r="BE290" s="1">
        <v>62</v>
      </c>
      <c r="BF290" s="1">
        <v>0</v>
      </c>
      <c r="BG290" s="1">
        <v>0</v>
      </c>
      <c r="BH290" s="6">
        <f t="shared" si="436"/>
        <v>14.713216957605985</v>
      </c>
      <c r="BI290" s="1">
        <v>1.9</v>
      </c>
      <c r="BJ290" s="1">
        <v>7.5</v>
      </c>
      <c r="BK290" s="1">
        <v>6</v>
      </c>
      <c r="BL290" s="1">
        <v>5.2</v>
      </c>
      <c r="BM290" s="1">
        <v>7.6</v>
      </c>
      <c r="BN290" s="1">
        <v>6.7</v>
      </c>
      <c r="BO290" s="1">
        <v>8.1</v>
      </c>
      <c r="BP290" s="1">
        <v>4.9000000000000004</v>
      </c>
      <c r="BQ290" s="1">
        <v>5.7</v>
      </c>
      <c r="BR290" s="1">
        <v>7.8</v>
      </c>
      <c r="BS290" s="1">
        <v>5.8</v>
      </c>
      <c r="BT290" s="1">
        <v>10.6</v>
      </c>
      <c r="BU290" s="1">
        <v>5.3</v>
      </c>
      <c r="BV290" s="1">
        <v>4.7</v>
      </c>
      <c r="BW290" s="1">
        <v>2.5</v>
      </c>
      <c r="BX290" s="1">
        <v>3.3</v>
      </c>
      <c r="BY290" s="1">
        <v>2.7</v>
      </c>
      <c r="BZ290" s="1">
        <v>3.6</v>
      </c>
      <c r="CA290" s="1">
        <f t="shared" si="437"/>
        <v>15.4</v>
      </c>
      <c r="CB290" s="1">
        <f t="shared" si="438"/>
        <v>67.7</v>
      </c>
      <c r="CC290" s="1">
        <f t="shared" si="439"/>
        <v>16.8</v>
      </c>
    </row>
    <row r="291" spans="1:81" x14ac:dyDescent="0.25">
      <c r="A291" s="8" t="s">
        <v>1490</v>
      </c>
      <c r="B291" t="s">
        <v>1491</v>
      </c>
      <c r="C291" s="1" t="s">
        <v>1492</v>
      </c>
      <c r="D291" t="s">
        <v>592</v>
      </c>
      <c r="E291" s="9" t="s">
        <v>593</v>
      </c>
      <c r="F291" s="9" t="s">
        <v>542</v>
      </c>
      <c r="G291" s="9" t="s">
        <v>1493</v>
      </c>
      <c r="H291" s="9" t="s">
        <v>1494</v>
      </c>
      <c r="I291" s="1">
        <v>5465956</v>
      </c>
      <c r="J291" s="1" t="s">
        <v>281</v>
      </c>
      <c r="K291" s="33">
        <v>0.24277334757315333</v>
      </c>
      <c r="L291" s="1">
        <v>130</v>
      </c>
      <c r="M291" s="42">
        <f t="shared" si="375"/>
        <v>535.47887896066493</v>
      </c>
      <c r="N291" s="1">
        <v>54</v>
      </c>
      <c r="O291" s="22">
        <v>2.41</v>
      </c>
      <c r="P291" s="1">
        <v>130</v>
      </c>
      <c r="Q291" s="1">
        <v>5</v>
      </c>
      <c r="R291" s="1">
        <v>7</v>
      </c>
      <c r="S291" s="1">
        <v>21</v>
      </c>
      <c r="T291" s="1">
        <v>5</v>
      </c>
      <c r="U291" s="1">
        <v>3</v>
      </c>
      <c r="V291" s="1">
        <v>2</v>
      </c>
      <c r="W291" s="1">
        <v>6</v>
      </c>
      <c r="X291" s="1">
        <v>0</v>
      </c>
      <c r="Y291" s="1">
        <v>2</v>
      </c>
      <c r="Z291" s="1">
        <v>0</v>
      </c>
      <c r="AA291" s="1">
        <v>0</v>
      </c>
      <c r="AB291" s="1">
        <v>0</v>
      </c>
      <c r="AC291" s="1">
        <v>0</v>
      </c>
      <c r="AD291" s="1">
        <v>0</v>
      </c>
      <c r="AE291" s="1">
        <v>3</v>
      </c>
      <c r="AF291" s="1">
        <v>0</v>
      </c>
      <c r="AG291" s="6">
        <f t="shared" si="440"/>
        <v>61.111111111111114</v>
      </c>
      <c r="AH291" s="6">
        <f t="shared" si="441"/>
        <v>14.814814814814813</v>
      </c>
      <c r="AI291" s="6">
        <f t="shared" si="442"/>
        <v>18.518518518518519</v>
      </c>
      <c r="AJ291" s="6">
        <f t="shared" si="443"/>
        <v>0</v>
      </c>
      <c r="AK291" s="6">
        <f t="shared" si="444"/>
        <v>5.5555555555555554</v>
      </c>
      <c r="AL291" s="39">
        <v>15072</v>
      </c>
      <c r="AM291" s="39">
        <v>18929</v>
      </c>
      <c r="AN291" s="6">
        <f t="shared" si="434"/>
        <v>90.740740740740748</v>
      </c>
      <c r="AO291" s="1">
        <v>54</v>
      </c>
      <c r="AP291" s="1">
        <v>8</v>
      </c>
      <c r="AQ291" s="1">
        <v>36</v>
      </c>
      <c r="AR291" s="1">
        <v>18</v>
      </c>
      <c r="AS291" s="1">
        <v>25</v>
      </c>
      <c r="AT291" s="1">
        <v>4</v>
      </c>
      <c r="AU291" s="1">
        <v>0</v>
      </c>
      <c r="AV291" s="1">
        <v>8</v>
      </c>
      <c r="AW291" s="1">
        <v>2</v>
      </c>
      <c r="AX291" s="1">
        <v>0</v>
      </c>
      <c r="AY291" s="1">
        <v>2</v>
      </c>
      <c r="AZ291" s="1">
        <v>4</v>
      </c>
      <c r="BA291" s="1">
        <v>0</v>
      </c>
      <c r="BB291" s="1">
        <v>0</v>
      </c>
      <c r="BC291" s="1">
        <v>0</v>
      </c>
      <c r="BD291" s="1">
        <v>0</v>
      </c>
      <c r="BE291" s="1">
        <v>3</v>
      </c>
      <c r="BF291" s="1">
        <v>0</v>
      </c>
      <c r="BG291" s="1">
        <v>0</v>
      </c>
      <c r="BH291" s="6">
        <f t="shared" si="436"/>
        <v>0</v>
      </c>
      <c r="BI291" s="1">
        <v>3.8</v>
      </c>
      <c r="BJ291" s="1">
        <v>0</v>
      </c>
      <c r="BK291" s="1">
        <v>0</v>
      </c>
      <c r="BL291" s="1">
        <v>5.4</v>
      </c>
      <c r="BM291" s="1">
        <v>23.8</v>
      </c>
      <c r="BN291" s="1">
        <v>0</v>
      </c>
      <c r="BO291" s="1">
        <v>3.8</v>
      </c>
      <c r="BP291" s="1">
        <v>5.4</v>
      </c>
      <c r="BQ291" s="1">
        <v>11.5</v>
      </c>
      <c r="BR291" s="1">
        <v>4.5999999999999996</v>
      </c>
      <c r="BS291" s="1">
        <v>5.4</v>
      </c>
      <c r="BT291" s="1">
        <v>1.5</v>
      </c>
      <c r="BU291" s="1">
        <v>6.9</v>
      </c>
      <c r="BV291" s="1">
        <v>6.9</v>
      </c>
      <c r="BW291" s="1">
        <v>6.2</v>
      </c>
      <c r="BX291" s="1">
        <v>3.1</v>
      </c>
      <c r="BY291" s="1">
        <v>5.4</v>
      </c>
      <c r="BZ291" s="1">
        <v>6.2</v>
      </c>
      <c r="CA291" s="1">
        <f t="shared" si="437"/>
        <v>3.8</v>
      </c>
      <c r="CB291" s="1">
        <f t="shared" si="438"/>
        <v>68.3</v>
      </c>
      <c r="CC291" s="1">
        <f t="shared" si="439"/>
        <v>27.8</v>
      </c>
    </row>
    <row r="292" spans="1:81" s="19" customFormat="1" x14ac:dyDescent="0.25">
      <c r="A292" s="18" t="s">
        <v>88</v>
      </c>
      <c r="B292" s="44" t="s">
        <v>2118</v>
      </c>
      <c r="I292" s="18">
        <v>54085</v>
      </c>
      <c r="J292" s="18" t="s">
        <v>87</v>
      </c>
      <c r="K292" s="35">
        <f>SUM(K285:K291)</f>
        <v>453.49780656989981</v>
      </c>
      <c r="L292" s="18">
        <v>10005</v>
      </c>
      <c r="M292" s="23">
        <f t="shared" si="375"/>
        <v>22.061848712509441</v>
      </c>
      <c r="N292" s="18">
        <v>3825</v>
      </c>
      <c r="O292" s="23">
        <v>2.6</v>
      </c>
      <c r="P292" s="18">
        <v>9947</v>
      </c>
      <c r="Q292" s="18">
        <v>281</v>
      </c>
      <c r="R292" s="18">
        <v>341</v>
      </c>
      <c r="S292" s="18">
        <v>283</v>
      </c>
      <c r="T292" s="18">
        <v>240</v>
      </c>
      <c r="U292" s="18">
        <v>251</v>
      </c>
      <c r="V292" s="18">
        <v>236</v>
      </c>
      <c r="W292" s="18">
        <v>223</v>
      </c>
      <c r="X292" s="18">
        <v>185</v>
      </c>
      <c r="Y292" s="18">
        <v>251</v>
      </c>
      <c r="Z292" s="18">
        <v>437</v>
      </c>
      <c r="AA292" s="18">
        <v>363</v>
      </c>
      <c r="AB292" s="18">
        <v>310</v>
      </c>
      <c r="AC292" s="18">
        <v>203</v>
      </c>
      <c r="AD292" s="18">
        <v>116</v>
      </c>
      <c r="AE292" s="18">
        <v>73</v>
      </c>
      <c r="AF292" s="18">
        <v>32</v>
      </c>
      <c r="AG292" s="20">
        <f t="shared" si="440"/>
        <v>23.660130718954246</v>
      </c>
      <c r="AH292" s="20">
        <f t="shared" si="441"/>
        <v>12.836601307189543</v>
      </c>
      <c r="AI292" s="20">
        <f t="shared" si="442"/>
        <v>23.398692810457515</v>
      </c>
      <c r="AJ292" s="20">
        <f t="shared" si="443"/>
        <v>11.42483660130719</v>
      </c>
      <c r="AK292" s="20">
        <f t="shared" si="444"/>
        <v>28.679738562091504</v>
      </c>
      <c r="AL292" s="38">
        <v>21533</v>
      </c>
      <c r="AM292" s="38">
        <v>41497</v>
      </c>
      <c r="AN292" s="20">
        <f t="shared" si="388"/>
        <v>53.333333333333336</v>
      </c>
      <c r="AO292" s="18">
        <v>3825</v>
      </c>
      <c r="AP292" s="18">
        <v>2011</v>
      </c>
      <c r="AQ292" s="18">
        <v>3007</v>
      </c>
      <c r="AR292" s="18">
        <v>818</v>
      </c>
      <c r="AS292" s="18">
        <v>256</v>
      </c>
      <c r="AT292" s="18">
        <v>101</v>
      </c>
      <c r="AU292" s="18">
        <v>377</v>
      </c>
      <c r="AV292" s="18">
        <v>369</v>
      </c>
      <c r="AW292" s="18">
        <v>189</v>
      </c>
      <c r="AX292" s="18">
        <v>93</v>
      </c>
      <c r="AY292" s="18">
        <v>548</v>
      </c>
      <c r="AZ292" s="18">
        <v>85</v>
      </c>
      <c r="BA292" s="18">
        <v>13</v>
      </c>
      <c r="BB292" s="18">
        <v>721</v>
      </c>
      <c r="BC292" s="18">
        <v>60</v>
      </c>
      <c r="BD292" s="18">
        <v>10</v>
      </c>
      <c r="BE292" s="18">
        <v>634</v>
      </c>
      <c r="BF292" s="18">
        <v>55</v>
      </c>
      <c r="BG292" s="18">
        <v>1</v>
      </c>
      <c r="BH292" s="20">
        <f t="shared" si="389"/>
        <v>12.915032679738561</v>
      </c>
      <c r="BI292" s="18">
        <v>4.9000000000000004</v>
      </c>
      <c r="BJ292" s="18">
        <v>5.8</v>
      </c>
      <c r="BK292" s="18">
        <v>5.9</v>
      </c>
      <c r="BL292" s="18">
        <v>5.3</v>
      </c>
      <c r="BM292" s="18">
        <v>5.2</v>
      </c>
      <c r="BN292" s="18">
        <v>4.7</v>
      </c>
      <c r="BO292" s="18">
        <v>5.0999999999999996</v>
      </c>
      <c r="BP292" s="18">
        <v>5.6</v>
      </c>
      <c r="BQ292" s="18">
        <v>5.9</v>
      </c>
      <c r="BR292" s="18">
        <v>6.9</v>
      </c>
      <c r="BS292" s="18">
        <v>7.8</v>
      </c>
      <c r="BT292" s="18">
        <v>8.6999999999999993</v>
      </c>
      <c r="BU292" s="18">
        <v>7</v>
      </c>
      <c r="BV292" s="18">
        <v>6.7</v>
      </c>
      <c r="BW292" s="18">
        <v>5.6</v>
      </c>
      <c r="BX292" s="18">
        <v>3.9</v>
      </c>
      <c r="BY292" s="18">
        <v>2.2999999999999998</v>
      </c>
      <c r="BZ292" s="18">
        <v>2.6</v>
      </c>
      <c r="CA292" s="18">
        <f t="shared" si="437"/>
        <v>16.600000000000001</v>
      </c>
      <c r="CB292" s="18">
        <f t="shared" si="438"/>
        <v>62.199999999999989</v>
      </c>
      <c r="CC292" s="18">
        <f t="shared" si="439"/>
        <v>21.1</v>
      </c>
    </row>
    <row r="293" spans="1:81" s="26" customFormat="1" x14ac:dyDescent="0.25">
      <c r="A293" s="25" t="s">
        <v>2002</v>
      </c>
      <c r="B293" s="26" t="s">
        <v>2003</v>
      </c>
      <c r="C293" s="27" t="s">
        <v>2004</v>
      </c>
      <c r="D293" s="26" t="s">
        <v>1525</v>
      </c>
      <c r="E293" s="28" t="s">
        <v>1526</v>
      </c>
      <c r="F293" s="28" t="s">
        <v>542</v>
      </c>
      <c r="G293" s="28" t="s">
        <v>2005</v>
      </c>
      <c r="H293" s="28" t="s">
        <v>2006</v>
      </c>
      <c r="I293" s="27" t="s">
        <v>2111</v>
      </c>
      <c r="J293" s="27" t="s">
        <v>2111</v>
      </c>
      <c r="K293" s="34">
        <v>481.95086624709512</v>
      </c>
      <c r="L293" s="27">
        <f>L296-L295-L294</f>
        <v>12241</v>
      </c>
      <c r="M293" s="29">
        <f t="shared" si="375"/>
        <v>25.398854649478039</v>
      </c>
      <c r="N293" s="27">
        <f t="shared" ref="N293:AF293" si="445">N296-N295-N294</f>
        <v>4853</v>
      </c>
      <c r="O293" s="29">
        <f>P293/N293</f>
        <v>2.5149392128580259</v>
      </c>
      <c r="P293" s="27">
        <f t="shared" si="445"/>
        <v>12205</v>
      </c>
      <c r="Q293" s="27">
        <f t="shared" si="445"/>
        <v>406</v>
      </c>
      <c r="R293" s="27">
        <f t="shared" si="445"/>
        <v>358</v>
      </c>
      <c r="S293" s="27">
        <f t="shared" si="445"/>
        <v>371</v>
      </c>
      <c r="T293" s="27">
        <f t="shared" si="445"/>
        <v>349</v>
      </c>
      <c r="U293" s="27">
        <f t="shared" si="445"/>
        <v>388</v>
      </c>
      <c r="V293" s="27">
        <f t="shared" si="445"/>
        <v>197</v>
      </c>
      <c r="W293" s="27">
        <f t="shared" si="445"/>
        <v>280</v>
      </c>
      <c r="X293" s="27">
        <f t="shared" si="445"/>
        <v>265</v>
      </c>
      <c r="Y293" s="27">
        <f t="shared" si="445"/>
        <v>303</v>
      </c>
      <c r="Z293" s="27">
        <f t="shared" si="445"/>
        <v>360</v>
      </c>
      <c r="AA293" s="27">
        <f t="shared" si="445"/>
        <v>513</v>
      </c>
      <c r="AB293" s="27">
        <f t="shared" si="445"/>
        <v>403</v>
      </c>
      <c r="AC293" s="27">
        <f t="shared" si="445"/>
        <v>229</v>
      </c>
      <c r="AD293" s="27">
        <f t="shared" si="445"/>
        <v>226</v>
      </c>
      <c r="AE293" s="27">
        <f t="shared" si="445"/>
        <v>112</v>
      </c>
      <c r="AF293" s="27">
        <f t="shared" si="445"/>
        <v>93</v>
      </c>
      <c r="AG293" s="30">
        <f t="shared" si="440"/>
        <v>23.387595301875127</v>
      </c>
      <c r="AH293" s="30">
        <f t="shared" si="441"/>
        <v>15.186482588089842</v>
      </c>
      <c r="AI293" s="30">
        <f t="shared" si="442"/>
        <v>21.533072326396045</v>
      </c>
      <c r="AJ293" s="30">
        <f t="shared" si="443"/>
        <v>7.4180919019163403</v>
      </c>
      <c r="AK293" s="30">
        <f t="shared" si="444"/>
        <v>32.474757881722645</v>
      </c>
      <c r="AL293" s="40">
        <v>20723</v>
      </c>
      <c r="AM293" s="40">
        <v>37931</v>
      </c>
      <c r="AN293" s="30">
        <f t="shared" si="388"/>
        <v>53.863589532248092</v>
      </c>
      <c r="AO293" s="27">
        <f>AO296-AO295-AO294</f>
        <v>4853</v>
      </c>
      <c r="AP293" s="27">
        <f t="shared" ref="AP293:BG293" si="446">AP296-AP295-AP294</f>
        <v>1274</v>
      </c>
      <c r="AQ293" s="27">
        <f t="shared" si="446"/>
        <v>4105</v>
      </c>
      <c r="AR293" s="27">
        <f t="shared" si="446"/>
        <v>748</v>
      </c>
      <c r="AS293" s="27">
        <f t="shared" si="446"/>
        <v>286</v>
      </c>
      <c r="AT293" s="27">
        <f t="shared" si="446"/>
        <v>165</v>
      </c>
      <c r="AU293" s="27">
        <f t="shared" si="446"/>
        <v>473</v>
      </c>
      <c r="AV293" s="27">
        <f t="shared" si="446"/>
        <v>540</v>
      </c>
      <c r="AW293" s="27">
        <f t="shared" si="446"/>
        <v>168</v>
      </c>
      <c r="AX293" s="27">
        <f t="shared" si="446"/>
        <v>176</v>
      </c>
      <c r="AY293" s="27">
        <f t="shared" si="446"/>
        <v>605</v>
      </c>
      <c r="AZ293" s="27">
        <f t="shared" si="446"/>
        <v>118</v>
      </c>
      <c r="BA293" s="27">
        <f t="shared" si="446"/>
        <v>86</v>
      </c>
      <c r="BB293" s="27">
        <f t="shared" si="446"/>
        <v>641</v>
      </c>
      <c r="BC293" s="27">
        <f t="shared" si="446"/>
        <v>182</v>
      </c>
      <c r="BD293" s="27">
        <f t="shared" si="446"/>
        <v>18</v>
      </c>
      <c r="BE293" s="27">
        <f t="shared" si="446"/>
        <v>953</v>
      </c>
      <c r="BF293" s="27">
        <f t="shared" si="446"/>
        <v>95</v>
      </c>
      <c r="BG293" s="27">
        <f t="shared" si="446"/>
        <v>0</v>
      </c>
      <c r="BH293" s="30">
        <f t="shared" si="389"/>
        <v>15.516175561508344</v>
      </c>
      <c r="BI293" s="27">
        <v>5</v>
      </c>
      <c r="BJ293" s="27">
        <v>4.9000000000000004</v>
      </c>
      <c r="BK293" s="27">
        <v>7.8</v>
      </c>
      <c r="BL293" s="27">
        <v>6</v>
      </c>
      <c r="BM293" s="27">
        <v>4.7</v>
      </c>
      <c r="BN293" s="27">
        <v>4.8</v>
      </c>
      <c r="BO293" s="27">
        <v>4.9000000000000004</v>
      </c>
      <c r="BP293" s="27">
        <v>6.6</v>
      </c>
      <c r="BQ293" s="27">
        <v>5.4</v>
      </c>
      <c r="BR293" s="27">
        <v>6.4</v>
      </c>
      <c r="BS293" s="27">
        <v>7.5</v>
      </c>
      <c r="BT293" s="27">
        <v>7.2</v>
      </c>
      <c r="BU293" s="27">
        <v>8.6999999999999993</v>
      </c>
      <c r="BV293" s="27">
        <v>6.4</v>
      </c>
      <c r="BW293" s="27">
        <v>5.3</v>
      </c>
      <c r="BX293" s="27">
        <v>3.6</v>
      </c>
      <c r="BY293" s="27">
        <v>2.5</v>
      </c>
      <c r="BZ293" s="27">
        <v>2.1</v>
      </c>
      <c r="CA293" s="27">
        <f t="shared" si="437"/>
        <v>17.7</v>
      </c>
      <c r="CB293" s="27">
        <f t="shared" si="438"/>
        <v>62.2</v>
      </c>
      <c r="CC293" s="27">
        <f t="shared" si="439"/>
        <v>19.899999999999999</v>
      </c>
    </row>
    <row r="294" spans="1:81" x14ac:dyDescent="0.25">
      <c r="A294" s="8" t="s">
        <v>1522</v>
      </c>
      <c r="B294" t="s">
        <v>1523</v>
      </c>
      <c r="C294" s="1" t="s">
        <v>1524</v>
      </c>
      <c r="D294" t="s">
        <v>1525</v>
      </c>
      <c r="E294" s="9" t="s">
        <v>1526</v>
      </c>
      <c r="F294" s="9" t="s">
        <v>542</v>
      </c>
      <c r="G294" s="9" t="s">
        <v>1527</v>
      </c>
      <c r="H294" s="9" t="s">
        <v>1528</v>
      </c>
      <c r="I294" s="1">
        <v>5467660</v>
      </c>
      <c r="J294" s="1" t="s">
        <v>287</v>
      </c>
      <c r="K294" s="33">
        <v>0.19442033870192835</v>
      </c>
      <c r="L294" s="1">
        <v>113</v>
      </c>
      <c r="M294" s="42">
        <f t="shared" si="375"/>
        <v>581.21491174461789</v>
      </c>
      <c r="N294" s="1">
        <v>47</v>
      </c>
      <c r="O294" s="22">
        <v>2.4</v>
      </c>
      <c r="P294" s="1">
        <v>113</v>
      </c>
      <c r="Q294" s="1">
        <v>3</v>
      </c>
      <c r="R294" s="1">
        <v>8</v>
      </c>
      <c r="S294" s="1">
        <v>3</v>
      </c>
      <c r="T294" s="1">
        <v>1</v>
      </c>
      <c r="U294" s="1">
        <v>4</v>
      </c>
      <c r="V294" s="1">
        <v>5</v>
      </c>
      <c r="W294" s="1">
        <v>5</v>
      </c>
      <c r="X294" s="1">
        <v>6</v>
      </c>
      <c r="Y294" s="1">
        <v>0</v>
      </c>
      <c r="Z294" s="1">
        <v>3</v>
      </c>
      <c r="AA294" s="1">
        <v>5</v>
      </c>
      <c r="AB294" s="1">
        <v>3</v>
      </c>
      <c r="AC294" s="1">
        <v>1</v>
      </c>
      <c r="AD294" s="1">
        <v>0</v>
      </c>
      <c r="AE294" s="1">
        <v>0</v>
      </c>
      <c r="AF294" s="1">
        <v>0</v>
      </c>
      <c r="AG294" s="6">
        <f t="shared" si="440"/>
        <v>29.787234042553191</v>
      </c>
      <c r="AH294" s="6">
        <f t="shared" si="441"/>
        <v>10.638297872340425</v>
      </c>
      <c r="AI294" s="6">
        <f t="shared" si="442"/>
        <v>34.042553191489361</v>
      </c>
      <c r="AJ294" s="6">
        <f t="shared" si="443"/>
        <v>6.3829787234042552</v>
      </c>
      <c r="AK294" s="6">
        <f t="shared" si="444"/>
        <v>19.148936170212767</v>
      </c>
      <c r="AL294" s="39">
        <v>15591</v>
      </c>
      <c r="AM294" s="39">
        <v>32250</v>
      </c>
      <c r="AN294" s="6">
        <f t="shared" si="388"/>
        <v>74.468085106382972</v>
      </c>
      <c r="AO294" s="1">
        <v>47</v>
      </c>
      <c r="AP294" s="1">
        <v>35</v>
      </c>
      <c r="AQ294" s="1">
        <v>40</v>
      </c>
      <c r="AR294" s="1">
        <v>7</v>
      </c>
      <c r="AS294" s="1">
        <v>6</v>
      </c>
      <c r="AT294" s="1">
        <v>0</v>
      </c>
      <c r="AU294" s="1">
        <v>7</v>
      </c>
      <c r="AV294" s="1">
        <v>4</v>
      </c>
      <c r="AW294" s="1">
        <v>5</v>
      </c>
      <c r="AX294" s="1">
        <v>1</v>
      </c>
      <c r="AY294" s="1">
        <v>9</v>
      </c>
      <c r="AZ294" s="1">
        <v>2</v>
      </c>
      <c r="BA294" s="1">
        <v>0</v>
      </c>
      <c r="BB294" s="1">
        <v>8</v>
      </c>
      <c r="BC294" s="1">
        <v>0</v>
      </c>
      <c r="BD294" s="1">
        <v>0</v>
      </c>
      <c r="BE294" s="1">
        <v>4</v>
      </c>
      <c r="BF294" s="1">
        <v>0</v>
      </c>
      <c r="BG294" s="1">
        <v>0</v>
      </c>
      <c r="BH294" s="6">
        <f t="shared" si="389"/>
        <v>17.021276595744681</v>
      </c>
      <c r="BI294" s="1">
        <v>7.1</v>
      </c>
      <c r="BJ294" s="1">
        <v>1.8</v>
      </c>
      <c r="BK294" s="1">
        <v>12.4</v>
      </c>
      <c r="BL294" s="1">
        <v>5.3</v>
      </c>
      <c r="BM294" s="1">
        <v>0.9</v>
      </c>
      <c r="BN294" s="1">
        <v>8</v>
      </c>
      <c r="BO294" s="1">
        <v>4.4000000000000004</v>
      </c>
      <c r="BP294" s="1">
        <v>0</v>
      </c>
      <c r="BQ294" s="1">
        <v>9.6999999999999993</v>
      </c>
      <c r="BR294" s="1">
        <v>8</v>
      </c>
      <c r="BS294" s="1">
        <v>5.3</v>
      </c>
      <c r="BT294" s="1">
        <v>4.4000000000000004</v>
      </c>
      <c r="BU294" s="1">
        <v>8.8000000000000007</v>
      </c>
      <c r="BV294" s="1">
        <v>14.2</v>
      </c>
      <c r="BW294" s="1">
        <v>4.4000000000000004</v>
      </c>
      <c r="BX294" s="1">
        <v>2.7</v>
      </c>
      <c r="BY294" s="1">
        <v>2.7</v>
      </c>
      <c r="BZ294" s="1">
        <v>0</v>
      </c>
      <c r="CA294" s="1">
        <f t="shared" si="437"/>
        <v>21.3</v>
      </c>
      <c r="CB294" s="1">
        <f t="shared" si="438"/>
        <v>54.8</v>
      </c>
      <c r="CC294" s="1">
        <f t="shared" si="439"/>
        <v>24</v>
      </c>
    </row>
    <row r="295" spans="1:81" x14ac:dyDescent="0.25">
      <c r="A295" s="8" t="s">
        <v>1632</v>
      </c>
      <c r="B295" t="s">
        <v>1633</v>
      </c>
      <c r="C295" s="1" t="s">
        <v>1634</v>
      </c>
      <c r="D295" t="s">
        <v>1525</v>
      </c>
      <c r="E295" s="9" t="s">
        <v>1526</v>
      </c>
      <c r="F295" s="9" t="s">
        <v>542</v>
      </c>
      <c r="G295" s="9" t="s">
        <v>1635</v>
      </c>
      <c r="H295" s="9" t="s">
        <v>1636</v>
      </c>
      <c r="I295" s="1">
        <v>5475820</v>
      </c>
      <c r="J295" s="1" t="s">
        <v>308</v>
      </c>
      <c r="K295" s="33">
        <v>1.2739165783922648</v>
      </c>
      <c r="L295" s="1">
        <v>1994</v>
      </c>
      <c r="M295" s="42">
        <f t="shared" si="375"/>
        <v>1565.2516293621911</v>
      </c>
      <c r="N295" s="1">
        <v>915</v>
      </c>
      <c r="O295" s="22">
        <v>2.11</v>
      </c>
      <c r="P295" s="1">
        <v>1928</v>
      </c>
      <c r="Q295" s="1">
        <v>166</v>
      </c>
      <c r="R295" s="1">
        <v>122</v>
      </c>
      <c r="S295" s="1">
        <v>100</v>
      </c>
      <c r="T295" s="1">
        <v>66</v>
      </c>
      <c r="U295" s="1">
        <v>80</v>
      </c>
      <c r="V295" s="1">
        <v>69</v>
      </c>
      <c r="W295" s="1">
        <v>49</v>
      </c>
      <c r="X295" s="1">
        <v>41</v>
      </c>
      <c r="Y295" s="1">
        <v>40</v>
      </c>
      <c r="Z295" s="1">
        <v>27</v>
      </c>
      <c r="AA295" s="1">
        <v>57</v>
      </c>
      <c r="AB295" s="1">
        <v>42</v>
      </c>
      <c r="AC295" s="1">
        <v>27</v>
      </c>
      <c r="AD295" s="1">
        <v>13</v>
      </c>
      <c r="AE295" s="1">
        <v>16</v>
      </c>
      <c r="AF295" s="1">
        <v>0</v>
      </c>
      <c r="AG295" s="6">
        <f t="shared" si="440"/>
        <v>42.404371584699454</v>
      </c>
      <c r="AH295" s="6">
        <f t="shared" si="441"/>
        <v>15.956284153005464</v>
      </c>
      <c r="AI295" s="6">
        <f t="shared" si="442"/>
        <v>21.748633879781419</v>
      </c>
      <c r="AJ295" s="6">
        <f t="shared" si="443"/>
        <v>2.9508196721311477</v>
      </c>
      <c r="AK295" s="6">
        <f t="shared" si="444"/>
        <v>16.939890710382514</v>
      </c>
      <c r="AL295" s="39">
        <v>16960</v>
      </c>
      <c r="AM295" s="39">
        <v>25337</v>
      </c>
      <c r="AN295" s="6">
        <f t="shared" si="388"/>
        <v>75.73770491803279</v>
      </c>
      <c r="AO295" s="1">
        <v>915</v>
      </c>
      <c r="AP295" s="1">
        <v>297</v>
      </c>
      <c r="AQ295" s="1">
        <v>473</v>
      </c>
      <c r="AR295" s="1">
        <v>442</v>
      </c>
      <c r="AS295" s="1">
        <v>81</v>
      </c>
      <c r="AT295" s="1">
        <v>81</v>
      </c>
      <c r="AU295" s="1">
        <v>157</v>
      </c>
      <c r="AV295" s="1">
        <v>95</v>
      </c>
      <c r="AW295" s="1">
        <v>49</v>
      </c>
      <c r="AX295" s="1">
        <v>54</v>
      </c>
      <c r="AY295" s="1">
        <v>67</v>
      </c>
      <c r="AZ295" s="1">
        <v>51</v>
      </c>
      <c r="BA295" s="1">
        <v>0</v>
      </c>
      <c r="BB295" s="1">
        <v>69</v>
      </c>
      <c r="BC295" s="1">
        <v>5</v>
      </c>
      <c r="BD295" s="1">
        <v>10</v>
      </c>
      <c r="BE295" s="1">
        <v>98</v>
      </c>
      <c r="BF295" s="1">
        <v>0</v>
      </c>
      <c r="BG295" s="1">
        <v>0</v>
      </c>
      <c r="BH295" s="6">
        <f t="shared" si="389"/>
        <v>24.153005464480877</v>
      </c>
      <c r="BI295" s="1">
        <v>4.3</v>
      </c>
      <c r="BJ295" s="1">
        <v>3.4</v>
      </c>
      <c r="BK295" s="1">
        <v>6.3</v>
      </c>
      <c r="BL295" s="1">
        <v>5.4</v>
      </c>
      <c r="BM295" s="1">
        <v>5.5</v>
      </c>
      <c r="BN295" s="1">
        <v>2.7</v>
      </c>
      <c r="BO295" s="1">
        <v>5</v>
      </c>
      <c r="BP295" s="1">
        <v>5.4</v>
      </c>
      <c r="BQ295" s="1">
        <v>6.8</v>
      </c>
      <c r="BR295" s="1">
        <v>5.0999999999999996</v>
      </c>
      <c r="BS295" s="1">
        <v>10.1</v>
      </c>
      <c r="BT295" s="1">
        <v>11.4</v>
      </c>
      <c r="BU295" s="1">
        <v>6.6</v>
      </c>
      <c r="BV295" s="1">
        <v>6.7</v>
      </c>
      <c r="BW295" s="1">
        <v>3.8</v>
      </c>
      <c r="BX295" s="1">
        <v>5.3</v>
      </c>
      <c r="BY295" s="1">
        <v>2.1</v>
      </c>
      <c r="BZ295" s="1">
        <v>4.0999999999999996</v>
      </c>
      <c r="CA295" s="1">
        <f t="shared" si="437"/>
        <v>14</v>
      </c>
      <c r="CB295" s="1">
        <f t="shared" si="438"/>
        <v>64</v>
      </c>
      <c r="CC295" s="1">
        <f t="shared" si="439"/>
        <v>22</v>
      </c>
    </row>
    <row r="296" spans="1:81" s="19" customFormat="1" x14ac:dyDescent="0.25">
      <c r="A296" s="18" t="s">
        <v>90</v>
      </c>
      <c r="B296" s="44" t="s">
        <v>2118</v>
      </c>
      <c r="I296" s="18">
        <v>54087</v>
      </c>
      <c r="J296" s="18" t="s">
        <v>89</v>
      </c>
      <c r="K296" s="35">
        <f>SUM(K293:K295)</f>
        <v>483.41920316418935</v>
      </c>
      <c r="L296" s="18">
        <v>14348</v>
      </c>
      <c r="M296" s="23">
        <f t="shared" si="375"/>
        <v>29.680244198174353</v>
      </c>
      <c r="N296" s="18">
        <v>5815</v>
      </c>
      <c r="O296" s="23">
        <v>2.4500000000000002</v>
      </c>
      <c r="P296" s="18">
        <v>14246</v>
      </c>
      <c r="Q296" s="18">
        <v>575</v>
      </c>
      <c r="R296" s="18">
        <v>488</v>
      </c>
      <c r="S296" s="18">
        <v>474</v>
      </c>
      <c r="T296" s="18">
        <v>416</v>
      </c>
      <c r="U296" s="18">
        <v>472</v>
      </c>
      <c r="V296" s="18">
        <v>271</v>
      </c>
      <c r="W296" s="18">
        <v>334</v>
      </c>
      <c r="X296" s="18">
        <v>312</v>
      </c>
      <c r="Y296" s="18">
        <v>343</v>
      </c>
      <c r="Z296" s="18">
        <v>390</v>
      </c>
      <c r="AA296" s="18">
        <v>575</v>
      </c>
      <c r="AB296" s="18">
        <v>448</v>
      </c>
      <c r="AC296" s="18">
        <v>257</v>
      </c>
      <c r="AD296" s="18">
        <v>239</v>
      </c>
      <c r="AE296" s="18">
        <v>128</v>
      </c>
      <c r="AF296" s="18">
        <v>93</v>
      </c>
      <c r="AG296" s="20">
        <f t="shared" si="440"/>
        <v>26.43164230438521</v>
      </c>
      <c r="AH296" s="20">
        <f t="shared" si="441"/>
        <v>15.27085124677558</v>
      </c>
      <c r="AI296" s="20">
        <f t="shared" si="442"/>
        <v>21.668099742046433</v>
      </c>
      <c r="AJ296" s="20">
        <f t="shared" si="443"/>
        <v>6.7067927773000857</v>
      </c>
      <c r="AK296" s="20">
        <f t="shared" si="444"/>
        <v>29.922613929492691</v>
      </c>
      <c r="AL296" s="38">
        <v>20723</v>
      </c>
      <c r="AM296" s="38">
        <v>37931</v>
      </c>
      <c r="AN296" s="20">
        <f t="shared" si="388"/>
        <v>57.47205503009458</v>
      </c>
      <c r="AO296" s="18">
        <v>5815</v>
      </c>
      <c r="AP296" s="18">
        <v>1606</v>
      </c>
      <c r="AQ296" s="18">
        <v>4618</v>
      </c>
      <c r="AR296" s="18">
        <v>1197</v>
      </c>
      <c r="AS296" s="18">
        <v>373</v>
      </c>
      <c r="AT296" s="18">
        <v>246</v>
      </c>
      <c r="AU296" s="18">
        <v>637</v>
      </c>
      <c r="AV296" s="18">
        <v>639</v>
      </c>
      <c r="AW296" s="18">
        <v>222</v>
      </c>
      <c r="AX296" s="18">
        <v>231</v>
      </c>
      <c r="AY296" s="18">
        <v>681</v>
      </c>
      <c r="AZ296" s="18">
        <v>171</v>
      </c>
      <c r="BA296" s="18">
        <v>86</v>
      </c>
      <c r="BB296" s="18">
        <v>718</v>
      </c>
      <c r="BC296" s="18">
        <v>187</v>
      </c>
      <c r="BD296" s="18">
        <v>28</v>
      </c>
      <c r="BE296" s="18">
        <v>1055</v>
      </c>
      <c r="BF296" s="18">
        <v>95</v>
      </c>
      <c r="BG296" s="18">
        <v>0</v>
      </c>
      <c r="BH296" s="20">
        <f t="shared" si="389"/>
        <v>16.887360275150474</v>
      </c>
      <c r="BI296" s="18">
        <v>5</v>
      </c>
      <c r="BJ296" s="18">
        <v>4.9000000000000004</v>
      </c>
      <c r="BK296" s="18">
        <v>7.8</v>
      </c>
      <c r="BL296" s="18">
        <v>6</v>
      </c>
      <c r="BM296" s="18">
        <v>4.7</v>
      </c>
      <c r="BN296" s="18">
        <v>4.8</v>
      </c>
      <c r="BO296" s="18">
        <v>4.9000000000000004</v>
      </c>
      <c r="BP296" s="18">
        <v>6.6</v>
      </c>
      <c r="BQ296" s="18">
        <v>5.4</v>
      </c>
      <c r="BR296" s="18">
        <v>6.4</v>
      </c>
      <c r="BS296" s="18">
        <v>7.5</v>
      </c>
      <c r="BT296" s="18">
        <v>7.2</v>
      </c>
      <c r="BU296" s="18">
        <v>8.6999999999999993</v>
      </c>
      <c r="BV296" s="18">
        <v>6.4</v>
      </c>
      <c r="BW296" s="18">
        <v>5.3</v>
      </c>
      <c r="BX296" s="18">
        <v>3.6</v>
      </c>
      <c r="BY296" s="18">
        <v>2.5</v>
      </c>
      <c r="BZ296" s="18">
        <v>2.1</v>
      </c>
      <c r="CA296" s="18">
        <f t="shared" si="437"/>
        <v>17.7</v>
      </c>
      <c r="CB296" s="18">
        <f t="shared" si="438"/>
        <v>62.2</v>
      </c>
      <c r="CC296" s="18">
        <f t="shared" si="439"/>
        <v>19.899999999999999</v>
      </c>
    </row>
    <row r="297" spans="1:81" s="26" customFormat="1" x14ac:dyDescent="0.25">
      <c r="A297" s="25" t="s">
        <v>2007</v>
      </c>
      <c r="B297" s="26" t="s">
        <v>2008</v>
      </c>
      <c r="C297" s="27" t="s">
        <v>2009</v>
      </c>
      <c r="D297" s="26" t="s">
        <v>1107</v>
      </c>
      <c r="E297" s="28" t="s">
        <v>1108</v>
      </c>
      <c r="F297" s="28" t="s">
        <v>542</v>
      </c>
      <c r="G297" s="28" t="s">
        <v>2010</v>
      </c>
      <c r="H297" s="28" t="s">
        <v>2011</v>
      </c>
      <c r="I297" s="27" t="s">
        <v>2111</v>
      </c>
      <c r="J297" s="27" t="s">
        <v>2111</v>
      </c>
      <c r="K297" s="34">
        <v>364.40436315254226</v>
      </c>
      <c r="L297" s="27">
        <f>L299-L298</f>
        <v>10497</v>
      </c>
      <c r="M297" s="29">
        <f t="shared" si="375"/>
        <v>28.805911952283296</v>
      </c>
      <c r="N297" s="27">
        <f t="shared" ref="N297:AF297" si="447">N299-N298</f>
        <v>4212</v>
      </c>
      <c r="O297" s="29">
        <f>P297/N297</f>
        <v>2.2604463437796771</v>
      </c>
      <c r="P297" s="27">
        <f t="shared" si="447"/>
        <v>9521</v>
      </c>
      <c r="Q297" s="27">
        <f t="shared" si="447"/>
        <v>336</v>
      </c>
      <c r="R297" s="27">
        <f t="shared" si="447"/>
        <v>334</v>
      </c>
      <c r="S297" s="27">
        <f t="shared" si="447"/>
        <v>364</v>
      </c>
      <c r="T297" s="27">
        <f t="shared" si="447"/>
        <v>394</v>
      </c>
      <c r="U297" s="27">
        <f t="shared" si="447"/>
        <v>297</v>
      </c>
      <c r="V297" s="27">
        <f t="shared" si="447"/>
        <v>243</v>
      </c>
      <c r="W297" s="27">
        <f t="shared" si="447"/>
        <v>414</v>
      </c>
      <c r="X297" s="27">
        <f t="shared" si="447"/>
        <v>211</v>
      </c>
      <c r="Y297" s="27">
        <f t="shared" si="447"/>
        <v>208</v>
      </c>
      <c r="Z297" s="27">
        <f t="shared" si="447"/>
        <v>277</v>
      </c>
      <c r="AA297" s="27">
        <f t="shared" si="447"/>
        <v>348</v>
      </c>
      <c r="AB297" s="27">
        <f t="shared" si="447"/>
        <v>402</v>
      </c>
      <c r="AC297" s="27">
        <f t="shared" si="447"/>
        <v>197</v>
      </c>
      <c r="AD297" s="27">
        <f t="shared" si="447"/>
        <v>85</v>
      </c>
      <c r="AE297" s="27">
        <f t="shared" si="447"/>
        <v>75</v>
      </c>
      <c r="AF297" s="27">
        <f t="shared" si="447"/>
        <v>27</v>
      </c>
      <c r="AG297" s="30">
        <f t="shared" si="440"/>
        <v>24.548907882241217</v>
      </c>
      <c r="AH297" s="30">
        <f t="shared" si="441"/>
        <v>16.405508072174737</v>
      </c>
      <c r="AI297" s="30">
        <f t="shared" si="442"/>
        <v>25.546058879392213</v>
      </c>
      <c r="AJ297" s="30">
        <f t="shared" si="443"/>
        <v>6.5764482431149105</v>
      </c>
      <c r="AK297" s="30">
        <f t="shared" si="444"/>
        <v>26.923076923076923</v>
      </c>
      <c r="AL297" s="40">
        <v>20142</v>
      </c>
      <c r="AM297" s="40">
        <v>35218</v>
      </c>
      <c r="AN297" s="30">
        <f t="shared" si="388"/>
        <v>61.56220322886989</v>
      </c>
      <c r="AO297" s="27">
        <f>AO299-AO298</f>
        <v>4212</v>
      </c>
      <c r="AP297" s="27">
        <f t="shared" ref="AP297:BG297" si="448">AP299-AP298</f>
        <v>1966</v>
      </c>
      <c r="AQ297" s="27">
        <f t="shared" si="448"/>
        <v>3301</v>
      </c>
      <c r="AR297" s="27">
        <f t="shared" si="448"/>
        <v>911</v>
      </c>
      <c r="AS297" s="27">
        <f t="shared" si="448"/>
        <v>305</v>
      </c>
      <c r="AT297" s="27">
        <f t="shared" si="448"/>
        <v>70</v>
      </c>
      <c r="AU297" s="27">
        <f t="shared" si="448"/>
        <v>435</v>
      </c>
      <c r="AV297" s="27">
        <f t="shared" si="448"/>
        <v>437</v>
      </c>
      <c r="AW297" s="27">
        <f t="shared" si="448"/>
        <v>228</v>
      </c>
      <c r="AX297" s="27">
        <f t="shared" si="448"/>
        <v>211</v>
      </c>
      <c r="AY297" s="27">
        <f t="shared" si="448"/>
        <v>615</v>
      </c>
      <c r="AZ297" s="27">
        <f t="shared" si="448"/>
        <v>91</v>
      </c>
      <c r="BA297" s="27">
        <f t="shared" si="448"/>
        <v>85</v>
      </c>
      <c r="BB297" s="27">
        <f t="shared" si="448"/>
        <v>409</v>
      </c>
      <c r="BC297" s="27">
        <f t="shared" si="448"/>
        <v>57</v>
      </c>
      <c r="BD297" s="27">
        <f t="shared" si="448"/>
        <v>108</v>
      </c>
      <c r="BE297" s="27">
        <f t="shared" si="448"/>
        <v>786</v>
      </c>
      <c r="BF297" s="27">
        <f t="shared" si="448"/>
        <v>0</v>
      </c>
      <c r="BG297" s="27">
        <f t="shared" si="448"/>
        <v>0</v>
      </c>
      <c r="BH297" s="30">
        <f t="shared" si="389"/>
        <v>19.919278252611587</v>
      </c>
      <c r="BI297" s="27">
        <v>3.9</v>
      </c>
      <c r="BJ297" s="27">
        <v>4.5999999999999996</v>
      </c>
      <c r="BK297" s="27">
        <v>5.5</v>
      </c>
      <c r="BL297" s="27">
        <v>4.5</v>
      </c>
      <c r="BM297" s="27">
        <v>4.4000000000000004</v>
      </c>
      <c r="BN297" s="27">
        <v>5.6</v>
      </c>
      <c r="BO297" s="27">
        <v>5.6</v>
      </c>
      <c r="BP297" s="27">
        <v>7.6</v>
      </c>
      <c r="BQ297" s="27">
        <v>5.2</v>
      </c>
      <c r="BR297" s="27">
        <v>6.6</v>
      </c>
      <c r="BS297" s="27">
        <v>7.2</v>
      </c>
      <c r="BT297" s="27">
        <v>8.1</v>
      </c>
      <c r="BU297" s="27">
        <v>8.6</v>
      </c>
      <c r="BV297" s="27">
        <v>7.6</v>
      </c>
      <c r="BW297" s="27">
        <v>4.7</v>
      </c>
      <c r="BX297" s="27">
        <v>4.7</v>
      </c>
      <c r="BY297" s="27">
        <v>2.5</v>
      </c>
      <c r="BZ297" s="27">
        <v>3</v>
      </c>
      <c r="CA297" s="27">
        <f t="shared" si="437"/>
        <v>14</v>
      </c>
      <c r="CB297" s="27">
        <f t="shared" si="438"/>
        <v>63.400000000000013</v>
      </c>
      <c r="CC297" s="27">
        <f t="shared" si="439"/>
        <v>22.5</v>
      </c>
    </row>
    <row r="298" spans="1:81" x14ac:dyDescent="0.25">
      <c r="A298" s="8" t="s">
        <v>1104</v>
      </c>
      <c r="B298" t="s">
        <v>1105</v>
      </c>
      <c r="C298" s="1" t="s">
        <v>1106</v>
      </c>
      <c r="D298" t="s">
        <v>1107</v>
      </c>
      <c r="E298" s="9" t="s">
        <v>1108</v>
      </c>
      <c r="F298" s="9" t="s">
        <v>542</v>
      </c>
      <c r="G298" s="9" t="s">
        <v>1109</v>
      </c>
      <c r="H298" s="9" t="s">
        <v>1110</v>
      </c>
      <c r="I298" s="1">
        <v>5437636</v>
      </c>
      <c r="J298" s="1" t="s">
        <v>208</v>
      </c>
      <c r="K298" s="33">
        <v>2.9894989794110214</v>
      </c>
      <c r="L298" s="1">
        <v>2713</v>
      </c>
      <c r="M298" s="42">
        <f t="shared" si="375"/>
        <v>907.50992680870695</v>
      </c>
      <c r="N298" s="1">
        <v>1270</v>
      </c>
      <c r="O298" s="22">
        <v>2.11</v>
      </c>
      <c r="P298" s="1">
        <v>2674</v>
      </c>
      <c r="Q298" s="1">
        <v>155</v>
      </c>
      <c r="R298" s="1">
        <v>81</v>
      </c>
      <c r="S298" s="1">
        <v>148</v>
      </c>
      <c r="T298" s="1">
        <v>91</v>
      </c>
      <c r="U298" s="1">
        <v>111</v>
      </c>
      <c r="V298" s="1">
        <v>154</v>
      </c>
      <c r="W298" s="1">
        <v>112</v>
      </c>
      <c r="X298" s="1">
        <v>36</v>
      </c>
      <c r="Y298" s="1">
        <v>44</v>
      </c>
      <c r="Z298" s="1">
        <v>107</v>
      </c>
      <c r="AA298" s="1">
        <v>74</v>
      </c>
      <c r="AB298" s="1">
        <v>70</v>
      </c>
      <c r="AC298" s="1">
        <v>28</v>
      </c>
      <c r="AD298" s="1">
        <v>9</v>
      </c>
      <c r="AE298" s="1">
        <v>50</v>
      </c>
      <c r="AF298" s="1">
        <v>0</v>
      </c>
      <c r="AG298" s="6">
        <f t="shared" si="440"/>
        <v>30.236220472440944</v>
      </c>
      <c r="AH298" s="6">
        <f t="shared" si="441"/>
        <v>15.905511811023624</v>
      </c>
      <c r="AI298" s="6">
        <f t="shared" si="442"/>
        <v>27.244094488188974</v>
      </c>
      <c r="AJ298" s="6">
        <f t="shared" si="443"/>
        <v>8.4251968503937018</v>
      </c>
      <c r="AK298" s="6">
        <f t="shared" si="444"/>
        <v>18.188976377952756</v>
      </c>
      <c r="AL298" s="39">
        <v>19395</v>
      </c>
      <c r="AM298" s="39">
        <v>31075</v>
      </c>
      <c r="AN298" s="6">
        <f t="shared" si="388"/>
        <v>69.921259842519689</v>
      </c>
      <c r="AO298" s="1">
        <v>1270</v>
      </c>
      <c r="AP298" s="1">
        <v>252</v>
      </c>
      <c r="AQ298" s="1">
        <v>754</v>
      </c>
      <c r="AR298" s="1">
        <v>516</v>
      </c>
      <c r="AS298" s="1">
        <v>58</v>
      </c>
      <c r="AT298" s="1">
        <v>19</v>
      </c>
      <c r="AU298" s="1">
        <v>288</v>
      </c>
      <c r="AV298" s="1">
        <v>233</v>
      </c>
      <c r="AW298" s="1">
        <v>48</v>
      </c>
      <c r="AX298" s="1">
        <v>75</v>
      </c>
      <c r="AY298" s="1">
        <v>94</v>
      </c>
      <c r="AZ298" s="1">
        <v>80</v>
      </c>
      <c r="BA298" s="1">
        <v>12</v>
      </c>
      <c r="BB298" s="1">
        <v>151</v>
      </c>
      <c r="BC298" s="1">
        <v>30</v>
      </c>
      <c r="BD298" s="1">
        <v>0</v>
      </c>
      <c r="BE298" s="1">
        <v>157</v>
      </c>
      <c r="BF298" s="1">
        <v>0</v>
      </c>
      <c r="BG298" s="1">
        <v>0</v>
      </c>
      <c r="BH298" s="6">
        <f t="shared" si="389"/>
        <v>29.527559055118108</v>
      </c>
      <c r="BI298" s="1">
        <v>2.1</v>
      </c>
      <c r="BJ298" s="1">
        <v>6.7</v>
      </c>
      <c r="BK298" s="1">
        <v>4.7</v>
      </c>
      <c r="BL298" s="1">
        <v>3.5</v>
      </c>
      <c r="BM298" s="1">
        <v>6.3</v>
      </c>
      <c r="BN298" s="1">
        <v>8.8000000000000007</v>
      </c>
      <c r="BO298" s="1">
        <v>3.7</v>
      </c>
      <c r="BP298" s="1">
        <v>9</v>
      </c>
      <c r="BQ298" s="1">
        <v>3.9</v>
      </c>
      <c r="BR298" s="1">
        <v>3.4</v>
      </c>
      <c r="BS298" s="1">
        <v>10.1</v>
      </c>
      <c r="BT298" s="1">
        <v>5.5</v>
      </c>
      <c r="BU298" s="1">
        <v>6.6</v>
      </c>
      <c r="BV298" s="1">
        <v>6.7</v>
      </c>
      <c r="BW298" s="1">
        <v>3.5</v>
      </c>
      <c r="BX298" s="1">
        <v>5.6</v>
      </c>
      <c r="BY298" s="1">
        <v>3.7</v>
      </c>
      <c r="BZ298" s="1">
        <v>6.2</v>
      </c>
      <c r="CA298" s="1">
        <f t="shared" si="437"/>
        <v>13.5</v>
      </c>
      <c r="CB298" s="1">
        <f t="shared" si="438"/>
        <v>60.800000000000004</v>
      </c>
      <c r="CC298" s="1">
        <f t="shared" si="439"/>
        <v>25.7</v>
      </c>
    </row>
    <row r="299" spans="1:81" s="19" customFormat="1" x14ac:dyDescent="0.25">
      <c r="A299" s="18" t="s">
        <v>92</v>
      </c>
      <c r="B299" s="44" t="s">
        <v>2118</v>
      </c>
      <c r="I299" s="18">
        <v>54089</v>
      </c>
      <c r="J299" s="18" t="s">
        <v>91</v>
      </c>
      <c r="K299" s="35">
        <f>SUM(K297:K298)</f>
        <v>367.39386213195326</v>
      </c>
      <c r="L299" s="18">
        <v>13210</v>
      </c>
      <c r="M299" s="23">
        <f t="shared" si="375"/>
        <v>35.955962691765095</v>
      </c>
      <c r="N299" s="18">
        <v>5482</v>
      </c>
      <c r="O299" s="23">
        <v>2.2200000000000002</v>
      </c>
      <c r="P299" s="18">
        <v>12195</v>
      </c>
      <c r="Q299" s="18">
        <v>491</v>
      </c>
      <c r="R299" s="18">
        <v>415</v>
      </c>
      <c r="S299" s="18">
        <v>512</v>
      </c>
      <c r="T299" s="18">
        <v>485</v>
      </c>
      <c r="U299" s="18">
        <v>408</v>
      </c>
      <c r="V299" s="18">
        <v>397</v>
      </c>
      <c r="W299" s="18">
        <v>526</v>
      </c>
      <c r="X299" s="18">
        <v>247</v>
      </c>
      <c r="Y299" s="18">
        <v>252</v>
      </c>
      <c r="Z299" s="18">
        <v>384</v>
      </c>
      <c r="AA299" s="18">
        <v>422</v>
      </c>
      <c r="AB299" s="18">
        <v>472</v>
      </c>
      <c r="AC299" s="18">
        <v>225</v>
      </c>
      <c r="AD299" s="18">
        <v>94</v>
      </c>
      <c r="AE299" s="18">
        <v>125</v>
      </c>
      <c r="AF299" s="18">
        <v>27</v>
      </c>
      <c r="AG299" s="20">
        <f t="shared" si="440"/>
        <v>25.866472090477927</v>
      </c>
      <c r="AH299" s="20">
        <f t="shared" si="441"/>
        <v>16.289675300985042</v>
      </c>
      <c r="AI299" s="20">
        <f t="shared" si="442"/>
        <v>25.939438161255019</v>
      </c>
      <c r="AJ299" s="20">
        <f t="shared" si="443"/>
        <v>7.0047427946005101</v>
      </c>
      <c r="AK299" s="20">
        <f t="shared" si="444"/>
        <v>24.899671652681505</v>
      </c>
      <c r="AL299" s="38">
        <v>20142</v>
      </c>
      <c r="AM299" s="38">
        <v>35218</v>
      </c>
      <c r="AN299" s="20">
        <f t="shared" si="388"/>
        <v>63.498723093761399</v>
      </c>
      <c r="AO299" s="18">
        <v>5482</v>
      </c>
      <c r="AP299" s="18">
        <v>2218</v>
      </c>
      <c r="AQ299" s="18">
        <v>4055</v>
      </c>
      <c r="AR299" s="18">
        <v>1427</v>
      </c>
      <c r="AS299" s="18">
        <v>363</v>
      </c>
      <c r="AT299" s="18">
        <v>89</v>
      </c>
      <c r="AU299" s="18">
        <v>723</v>
      </c>
      <c r="AV299" s="18">
        <v>670</v>
      </c>
      <c r="AW299" s="18">
        <v>276</v>
      </c>
      <c r="AX299" s="18">
        <v>286</v>
      </c>
      <c r="AY299" s="18">
        <v>709</v>
      </c>
      <c r="AZ299" s="18">
        <v>171</v>
      </c>
      <c r="BA299" s="18">
        <v>97</v>
      </c>
      <c r="BB299" s="18">
        <v>560</v>
      </c>
      <c r="BC299" s="18">
        <v>87</v>
      </c>
      <c r="BD299" s="18">
        <v>108</v>
      </c>
      <c r="BE299" s="18">
        <v>943</v>
      </c>
      <c r="BF299" s="18">
        <v>0</v>
      </c>
      <c r="BG299" s="18">
        <v>0</v>
      </c>
      <c r="BH299" s="20">
        <f t="shared" si="389"/>
        <v>22.145202480846407</v>
      </c>
      <c r="BI299" s="18">
        <v>3.9</v>
      </c>
      <c r="BJ299" s="18">
        <v>4.5999999999999996</v>
      </c>
      <c r="BK299" s="18">
        <v>5.5</v>
      </c>
      <c r="BL299" s="18">
        <v>4.5</v>
      </c>
      <c r="BM299" s="18">
        <v>4.4000000000000004</v>
      </c>
      <c r="BN299" s="18">
        <v>5.6</v>
      </c>
      <c r="BO299" s="18">
        <v>5.6</v>
      </c>
      <c r="BP299" s="18">
        <v>7.6</v>
      </c>
      <c r="BQ299" s="18">
        <v>5.2</v>
      </c>
      <c r="BR299" s="18">
        <v>6.6</v>
      </c>
      <c r="BS299" s="18">
        <v>7.2</v>
      </c>
      <c r="BT299" s="18">
        <v>8.1</v>
      </c>
      <c r="BU299" s="18">
        <v>8.6</v>
      </c>
      <c r="BV299" s="18">
        <v>7.6</v>
      </c>
      <c r="BW299" s="18">
        <v>4.7</v>
      </c>
      <c r="BX299" s="18">
        <v>4.7</v>
      </c>
      <c r="BY299" s="18">
        <v>2.5</v>
      </c>
      <c r="BZ299" s="18">
        <v>3</v>
      </c>
      <c r="CA299" s="18">
        <f t="shared" si="437"/>
        <v>14</v>
      </c>
      <c r="CB299" s="18">
        <f t="shared" si="438"/>
        <v>63.400000000000013</v>
      </c>
      <c r="CC299" s="18">
        <f t="shared" si="439"/>
        <v>22.5</v>
      </c>
    </row>
    <row r="300" spans="1:81" s="26" customFormat="1" x14ac:dyDescent="0.25">
      <c r="A300" s="25" t="s">
        <v>2012</v>
      </c>
      <c r="B300" s="26" t="s">
        <v>2013</v>
      </c>
      <c r="C300" s="27" t="s">
        <v>2014</v>
      </c>
      <c r="D300" s="26" t="s">
        <v>956</v>
      </c>
      <c r="E300" s="28" t="s">
        <v>957</v>
      </c>
      <c r="F300" s="28" t="s">
        <v>542</v>
      </c>
      <c r="G300" s="28" t="s">
        <v>2015</v>
      </c>
      <c r="H300" s="28" t="s">
        <v>2016</v>
      </c>
      <c r="I300" s="27" t="s">
        <v>2111</v>
      </c>
      <c r="J300" s="27" t="s">
        <v>2111</v>
      </c>
      <c r="K300" s="34">
        <v>171.44489353917902</v>
      </c>
      <c r="L300" s="27">
        <f>L303-L302-L301</f>
        <v>11475</v>
      </c>
      <c r="M300" s="29">
        <f t="shared" si="375"/>
        <v>66.931127332630084</v>
      </c>
      <c r="N300" s="27">
        <f t="shared" ref="N300:AF300" si="449">N303-N302-N301</f>
        <v>4345</v>
      </c>
      <c r="O300" s="29">
        <f>P300/N300</f>
        <v>2.5643268124280785</v>
      </c>
      <c r="P300" s="27">
        <f t="shared" si="449"/>
        <v>11142</v>
      </c>
      <c r="Q300" s="27">
        <f t="shared" si="449"/>
        <v>289</v>
      </c>
      <c r="R300" s="27">
        <f t="shared" si="449"/>
        <v>224</v>
      </c>
      <c r="S300" s="27">
        <f t="shared" si="449"/>
        <v>316</v>
      </c>
      <c r="T300" s="27">
        <f t="shared" si="449"/>
        <v>187</v>
      </c>
      <c r="U300" s="27">
        <f t="shared" si="449"/>
        <v>131</v>
      </c>
      <c r="V300" s="27">
        <f t="shared" si="449"/>
        <v>179</v>
      </c>
      <c r="W300" s="27">
        <f t="shared" si="449"/>
        <v>192</v>
      </c>
      <c r="X300" s="27">
        <f t="shared" si="449"/>
        <v>203</v>
      </c>
      <c r="Y300" s="27">
        <f t="shared" si="449"/>
        <v>179</v>
      </c>
      <c r="Z300" s="27">
        <f t="shared" si="449"/>
        <v>366</v>
      </c>
      <c r="AA300" s="27">
        <f t="shared" si="449"/>
        <v>569</v>
      </c>
      <c r="AB300" s="27">
        <f t="shared" si="449"/>
        <v>740</v>
      </c>
      <c r="AC300" s="27">
        <f t="shared" si="449"/>
        <v>267</v>
      </c>
      <c r="AD300" s="27">
        <f t="shared" si="449"/>
        <v>242</v>
      </c>
      <c r="AE300" s="27">
        <f t="shared" si="449"/>
        <v>168</v>
      </c>
      <c r="AF300" s="27">
        <f t="shared" si="449"/>
        <v>93</v>
      </c>
      <c r="AG300" s="30">
        <f t="shared" si="440"/>
        <v>19.079401611047182</v>
      </c>
      <c r="AH300" s="30">
        <f t="shared" si="441"/>
        <v>7.3187571921749139</v>
      </c>
      <c r="AI300" s="30">
        <f t="shared" si="442"/>
        <v>17.330264672036826</v>
      </c>
      <c r="AJ300" s="30">
        <f t="shared" si="443"/>
        <v>8.4234752589182964</v>
      </c>
      <c r="AK300" s="30">
        <f t="shared" si="444"/>
        <v>47.848101265822784</v>
      </c>
      <c r="AL300" s="40">
        <v>23683</v>
      </c>
      <c r="AM300" s="40">
        <v>45916</v>
      </c>
      <c r="AN300" s="30">
        <f t="shared" ref="AN300:AN320" si="450">(Q300+R300+S300+T300+U300+V300+W300+X300)/N300*100</f>
        <v>39.608745684695052</v>
      </c>
      <c r="AO300" s="27">
        <f>AO303-AO302-AO301</f>
        <v>4345</v>
      </c>
      <c r="AP300" s="27">
        <f t="shared" ref="AP300:BG300" si="451">AP303-AP302-AP301</f>
        <v>510</v>
      </c>
      <c r="AQ300" s="27">
        <f t="shared" si="451"/>
        <v>3636</v>
      </c>
      <c r="AR300" s="27">
        <f t="shared" si="451"/>
        <v>709</v>
      </c>
      <c r="AS300" s="27">
        <f t="shared" si="451"/>
        <v>109</v>
      </c>
      <c r="AT300" s="27">
        <f t="shared" si="451"/>
        <v>133</v>
      </c>
      <c r="AU300" s="27">
        <f t="shared" si="451"/>
        <v>462</v>
      </c>
      <c r="AV300" s="27">
        <f t="shared" si="451"/>
        <v>233</v>
      </c>
      <c r="AW300" s="27">
        <f t="shared" si="451"/>
        <v>101</v>
      </c>
      <c r="AX300" s="27">
        <f t="shared" si="451"/>
        <v>128</v>
      </c>
      <c r="AY300" s="27">
        <f t="shared" si="451"/>
        <v>361</v>
      </c>
      <c r="AZ300" s="27">
        <f t="shared" si="451"/>
        <v>121</v>
      </c>
      <c r="BA300" s="27">
        <f t="shared" si="451"/>
        <v>42</v>
      </c>
      <c r="BB300" s="27">
        <f t="shared" si="451"/>
        <v>735</v>
      </c>
      <c r="BC300" s="27">
        <f t="shared" si="451"/>
        <v>150</v>
      </c>
      <c r="BD300" s="27">
        <f t="shared" si="451"/>
        <v>37</v>
      </c>
      <c r="BE300" s="27">
        <f t="shared" si="451"/>
        <v>1321</v>
      </c>
      <c r="BF300" s="27">
        <f t="shared" si="451"/>
        <v>116</v>
      </c>
      <c r="BG300" s="27">
        <f t="shared" si="451"/>
        <v>21</v>
      </c>
      <c r="BH300" s="30">
        <f t="shared" ref="BH300:BH320" si="452">(AU300+AX300+BA300+BD300+BG300)/N300*100</f>
        <v>15.880322209436134</v>
      </c>
      <c r="BI300" s="27">
        <v>5.7</v>
      </c>
      <c r="BJ300" s="27">
        <v>5.0999999999999996</v>
      </c>
      <c r="BK300" s="27">
        <v>6.3</v>
      </c>
      <c r="BL300" s="27">
        <v>4.9000000000000004</v>
      </c>
      <c r="BM300" s="27">
        <v>5.7</v>
      </c>
      <c r="BN300" s="27">
        <v>5.9</v>
      </c>
      <c r="BO300" s="27">
        <v>5.9</v>
      </c>
      <c r="BP300" s="27">
        <v>6</v>
      </c>
      <c r="BQ300" s="27">
        <v>6.9</v>
      </c>
      <c r="BR300" s="27">
        <v>7</v>
      </c>
      <c r="BS300" s="27">
        <v>7.4</v>
      </c>
      <c r="BT300" s="27">
        <v>6.4</v>
      </c>
      <c r="BU300" s="27">
        <v>8.3000000000000007</v>
      </c>
      <c r="BV300" s="27">
        <v>5.9</v>
      </c>
      <c r="BW300" s="27">
        <v>4.9000000000000004</v>
      </c>
      <c r="BX300" s="27">
        <v>2.8</v>
      </c>
      <c r="BY300" s="27">
        <v>2.2000000000000002</v>
      </c>
      <c r="BZ300" s="27">
        <v>2.7</v>
      </c>
      <c r="CA300" s="27">
        <f t="shared" si="437"/>
        <v>17.100000000000001</v>
      </c>
      <c r="CB300" s="27">
        <f t="shared" si="438"/>
        <v>64.399999999999991</v>
      </c>
      <c r="CC300" s="27">
        <f t="shared" si="439"/>
        <v>18.5</v>
      </c>
    </row>
    <row r="301" spans="1:81" x14ac:dyDescent="0.25">
      <c r="A301" s="8" t="s">
        <v>953</v>
      </c>
      <c r="B301" t="s">
        <v>954</v>
      </c>
      <c r="C301" s="1" t="s">
        <v>955</v>
      </c>
      <c r="D301" t="s">
        <v>956</v>
      </c>
      <c r="E301" s="9" t="s">
        <v>957</v>
      </c>
      <c r="F301" s="9" t="s">
        <v>542</v>
      </c>
      <c r="G301" s="9" t="s">
        <v>958</v>
      </c>
      <c r="H301" s="9" t="s">
        <v>959</v>
      </c>
      <c r="I301" s="1">
        <v>5427940</v>
      </c>
      <c r="J301" s="1" t="s">
        <v>181</v>
      </c>
      <c r="K301" s="33">
        <v>0.30469916522686674</v>
      </c>
      <c r="L301" s="1">
        <v>384</v>
      </c>
      <c r="M301" s="42">
        <f t="shared" si="375"/>
        <v>1260.2594421750025</v>
      </c>
      <c r="N301" s="1">
        <v>141</v>
      </c>
      <c r="O301" s="22">
        <v>2.72</v>
      </c>
      <c r="P301" s="1">
        <v>384</v>
      </c>
      <c r="Q301" s="1">
        <v>10</v>
      </c>
      <c r="R301" s="1">
        <v>9</v>
      </c>
      <c r="S301" s="1">
        <v>17</v>
      </c>
      <c r="T301" s="1">
        <v>13</v>
      </c>
      <c r="U301" s="1">
        <v>13</v>
      </c>
      <c r="V301" s="1">
        <v>8</v>
      </c>
      <c r="W301" s="1">
        <v>7</v>
      </c>
      <c r="X301" s="1">
        <v>3</v>
      </c>
      <c r="Y301" s="1">
        <v>0</v>
      </c>
      <c r="Z301" s="1">
        <v>12</v>
      </c>
      <c r="AA301" s="1">
        <v>10</v>
      </c>
      <c r="AB301" s="1">
        <v>20</v>
      </c>
      <c r="AC301" s="1">
        <v>10</v>
      </c>
      <c r="AD301" s="1">
        <v>1</v>
      </c>
      <c r="AE301" s="1">
        <v>8</v>
      </c>
      <c r="AF301" s="1">
        <v>0</v>
      </c>
      <c r="AG301" s="6">
        <f t="shared" si="440"/>
        <v>25.531914893617021</v>
      </c>
      <c r="AH301" s="6">
        <f t="shared" si="441"/>
        <v>18.439716312056735</v>
      </c>
      <c r="AI301" s="6">
        <f t="shared" si="442"/>
        <v>12.76595744680851</v>
      </c>
      <c r="AJ301" s="6">
        <f t="shared" si="443"/>
        <v>8.5106382978723403</v>
      </c>
      <c r="AK301" s="6">
        <f t="shared" si="444"/>
        <v>34.751773049645394</v>
      </c>
      <c r="AL301" s="39">
        <v>21866</v>
      </c>
      <c r="AM301" s="39">
        <v>35313</v>
      </c>
      <c r="AN301" s="6">
        <f t="shared" si="450"/>
        <v>56.737588652482273</v>
      </c>
      <c r="AO301" s="1">
        <v>141</v>
      </c>
      <c r="AP301" s="1">
        <v>27</v>
      </c>
      <c r="AQ301" s="1">
        <v>107</v>
      </c>
      <c r="AR301" s="1">
        <v>34</v>
      </c>
      <c r="AS301" s="1">
        <v>3</v>
      </c>
      <c r="AT301" s="1">
        <v>14</v>
      </c>
      <c r="AU301" s="1">
        <v>16</v>
      </c>
      <c r="AV301" s="1">
        <v>20</v>
      </c>
      <c r="AW301" s="1">
        <v>5</v>
      </c>
      <c r="AX301" s="1">
        <v>9</v>
      </c>
      <c r="AY301" s="1">
        <v>10</v>
      </c>
      <c r="AZ301" s="1">
        <v>0</v>
      </c>
      <c r="BA301" s="1">
        <v>0</v>
      </c>
      <c r="BB301" s="1">
        <v>22</v>
      </c>
      <c r="BC301" s="1">
        <v>0</v>
      </c>
      <c r="BD301" s="1">
        <v>0</v>
      </c>
      <c r="BE301" s="1">
        <v>37</v>
      </c>
      <c r="BF301" s="1">
        <v>0</v>
      </c>
      <c r="BG301" s="1">
        <v>0</v>
      </c>
      <c r="BH301" s="6">
        <f t="shared" si="452"/>
        <v>17.730496453900709</v>
      </c>
      <c r="BI301" s="1">
        <v>2.1</v>
      </c>
      <c r="BJ301" s="1">
        <v>4.2</v>
      </c>
      <c r="BK301" s="1">
        <v>9.6</v>
      </c>
      <c r="BL301" s="1">
        <v>8.1</v>
      </c>
      <c r="BM301" s="1">
        <v>4.7</v>
      </c>
      <c r="BN301" s="1">
        <v>4.7</v>
      </c>
      <c r="BO301" s="1">
        <v>7.3</v>
      </c>
      <c r="BP301" s="1">
        <v>4.2</v>
      </c>
      <c r="BQ301" s="1">
        <v>4.9000000000000004</v>
      </c>
      <c r="BR301" s="1">
        <v>5.5</v>
      </c>
      <c r="BS301" s="1">
        <v>7.8</v>
      </c>
      <c r="BT301" s="1">
        <v>5.2</v>
      </c>
      <c r="BU301" s="1">
        <v>12.2</v>
      </c>
      <c r="BV301" s="1">
        <v>5.2</v>
      </c>
      <c r="BW301" s="1">
        <v>1.6</v>
      </c>
      <c r="BX301" s="1">
        <v>5.5</v>
      </c>
      <c r="BY301" s="1">
        <v>2.1</v>
      </c>
      <c r="BZ301" s="1">
        <v>5.2</v>
      </c>
      <c r="CA301" s="1">
        <f t="shared" si="437"/>
        <v>15.9</v>
      </c>
      <c r="CB301" s="1">
        <f t="shared" si="438"/>
        <v>64.599999999999994</v>
      </c>
      <c r="CC301" s="1">
        <f t="shared" si="439"/>
        <v>19.600000000000001</v>
      </c>
    </row>
    <row r="302" spans="1:81" x14ac:dyDescent="0.25">
      <c r="A302" s="8" t="s">
        <v>1021</v>
      </c>
      <c r="B302" t="s">
        <v>1022</v>
      </c>
      <c r="C302" s="1" t="s">
        <v>1023</v>
      </c>
      <c r="D302" t="s">
        <v>956</v>
      </c>
      <c r="E302" s="9" t="s">
        <v>957</v>
      </c>
      <c r="F302" s="9" t="s">
        <v>542</v>
      </c>
      <c r="G302" s="9" t="s">
        <v>1024</v>
      </c>
      <c r="H302" s="9" t="s">
        <v>1025</v>
      </c>
      <c r="I302" s="1">
        <v>5432716</v>
      </c>
      <c r="J302" s="1" t="s">
        <v>193</v>
      </c>
      <c r="K302" s="33">
        <v>3.8010173947316641</v>
      </c>
      <c r="L302" s="1">
        <v>5118</v>
      </c>
      <c r="M302" s="42">
        <f t="shared" si="375"/>
        <v>1346.4816043972114</v>
      </c>
      <c r="N302" s="1">
        <v>2130</v>
      </c>
      <c r="O302" s="22">
        <v>2.35</v>
      </c>
      <c r="P302" s="1">
        <v>5013</v>
      </c>
      <c r="Q302" s="1">
        <v>259</v>
      </c>
      <c r="R302" s="1">
        <v>147</v>
      </c>
      <c r="S302" s="1">
        <v>206</v>
      </c>
      <c r="T302" s="1">
        <v>206</v>
      </c>
      <c r="U302" s="1">
        <v>206</v>
      </c>
      <c r="V302" s="1">
        <v>171</v>
      </c>
      <c r="W302" s="1">
        <v>157</v>
      </c>
      <c r="X302" s="1">
        <v>96</v>
      </c>
      <c r="Y302" s="1">
        <v>141</v>
      </c>
      <c r="Z302" s="1">
        <v>124</v>
      </c>
      <c r="AA302" s="1">
        <v>155</v>
      </c>
      <c r="AB302" s="1">
        <v>165</v>
      </c>
      <c r="AC302" s="1">
        <v>48</v>
      </c>
      <c r="AD302" s="1">
        <v>32</v>
      </c>
      <c r="AE302" s="1">
        <v>0</v>
      </c>
      <c r="AF302" s="1">
        <v>17</v>
      </c>
      <c r="AG302" s="6">
        <f t="shared" si="440"/>
        <v>28.732394366197184</v>
      </c>
      <c r="AH302" s="6">
        <f t="shared" si="441"/>
        <v>19.342723004694836</v>
      </c>
      <c r="AI302" s="6">
        <f t="shared" si="442"/>
        <v>26.525821596244132</v>
      </c>
      <c r="AJ302" s="6">
        <f t="shared" si="443"/>
        <v>5.8215962441314559</v>
      </c>
      <c r="AK302" s="6">
        <f t="shared" si="444"/>
        <v>19.577464788732392</v>
      </c>
      <c r="AL302" s="39">
        <v>17738</v>
      </c>
      <c r="AM302" s="39">
        <v>31627</v>
      </c>
      <c r="AN302" s="6">
        <f t="shared" si="450"/>
        <v>67.981220657276992</v>
      </c>
      <c r="AO302" s="1">
        <v>2130</v>
      </c>
      <c r="AP302" s="1">
        <v>386</v>
      </c>
      <c r="AQ302" s="1">
        <v>1454</v>
      </c>
      <c r="AR302" s="1">
        <v>676</v>
      </c>
      <c r="AS302" s="1">
        <v>54</v>
      </c>
      <c r="AT302" s="1">
        <v>271</v>
      </c>
      <c r="AU302" s="1">
        <v>238</v>
      </c>
      <c r="AV302" s="1">
        <v>203</v>
      </c>
      <c r="AW302" s="1">
        <v>271</v>
      </c>
      <c r="AX302" s="1">
        <v>109</v>
      </c>
      <c r="AY302" s="1">
        <v>273</v>
      </c>
      <c r="AZ302" s="1">
        <v>65</v>
      </c>
      <c r="BA302" s="1">
        <v>56</v>
      </c>
      <c r="BB302" s="1">
        <v>265</v>
      </c>
      <c r="BC302" s="1">
        <v>0</v>
      </c>
      <c r="BD302" s="1">
        <v>14</v>
      </c>
      <c r="BE302" s="1">
        <v>227</v>
      </c>
      <c r="BF302" s="1">
        <v>22</v>
      </c>
      <c r="BG302" s="1">
        <v>0</v>
      </c>
      <c r="BH302" s="6">
        <f t="shared" si="452"/>
        <v>19.577464788732392</v>
      </c>
      <c r="BI302" s="1">
        <v>4.3</v>
      </c>
      <c r="BJ302" s="1">
        <v>5.0999999999999996</v>
      </c>
      <c r="BK302" s="1">
        <v>5.8</v>
      </c>
      <c r="BL302" s="1">
        <v>5.4</v>
      </c>
      <c r="BM302" s="1">
        <v>4.0999999999999996</v>
      </c>
      <c r="BN302" s="1">
        <v>7.6</v>
      </c>
      <c r="BO302" s="1">
        <v>6.7</v>
      </c>
      <c r="BP302" s="1">
        <v>6.8</v>
      </c>
      <c r="BQ302" s="1">
        <v>5.8</v>
      </c>
      <c r="BR302" s="1">
        <v>5.3</v>
      </c>
      <c r="BS302" s="1">
        <v>6.1</v>
      </c>
      <c r="BT302" s="1">
        <v>5.7</v>
      </c>
      <c r="BU302" s="1">
        <v>9.5</v>
      </c>
      <c r="BV302" s="1">
        <v>5.5</v>
      </c>
      <c r="BW302" s="1">
        <v>4.4000000000000004</v>
      </c>
      <c r="BX302" s="1">
        <v>3.8</v>
      </c>
      <c r="BY302" s="1">
        <v>3.1</v>
      </c>
      <c r="BZ302" s="1">
        <v>5</v>
      </c>
      <c r="CA302" s="1">
        <f t="shared" si="437"/>
        <v>15.2</v>
      </c>
      <c r="CB302" s="1">
        <f t="shared" si="438"/>
        <v>63</v>
      </c>
      <c r="CC302" s="1">
        <f t="shared" si="439"/>
        <v>21.8</v>
      </c>
    </row>
    <row r="303" spans="1:81" s="19" customFormat="1" x14ac:dyDescent="0.25">
      <c r="A303" s="18" t="s">
        <v>94</v>
      </c>
      <c r="B303" s="44" t="s">
        <v>2118</v>
      </c>
      <c r="I303" s="18">
        <v>54091</v>
      </c>
      <c r="J303" s="18" t="s">
        <v>93</v>
      </c>
      <c r="K303" s="35">
        <f>SUM(K300:K302)</f>
        <v>175.55061009913757</v>
      </c>
      <c r="L303" s="18">
        <v>16977</v>
      </c>
      <c r="M303" s="23">
        <f t="shared" si="375"/>
        <v>96.70715465137198</v>
      </c>
      <c r="N303" s="18">
        <v>6616</v>
      </c>
      <c r="O303" s="23">
        <v>2.5</v>
      </c>
      <c r="P303" s="18">
        <v>16539</v>
      </c>
      <c r="Q303" s="18">
        <v>558</v>
      </c>
      <c r="R303" s="18">
        <v>380</v>
      </c>
      <c r="S303" s="18">
        <v>539</v>
      </c>
      <c r="T303" s="18">
        <v>406</v>
      </c>
      <c r="U303" s="18">
        <v>350</v>
      </c>
      <c r="V303" s="18">
        <v>358</v>
      </c>
      <c r="W303" s="18">
        <v>356</v>
      </c>
      <c r="X303" s="18">
        <v>302</v>
      </c>
      <c r="Y303" s="18">
        <v>320</v>
      </c>
      <c r="Z303" s="18">
        <v>502</v>
      </c>
      <c r="AA303" s="18">
        <v>734</v>
      </c>
      <c r="AB303" s="18">
        <v>925</v>
      </c>
      <c r="AC303" s="18">
        <v>325</v>
      </c>
      <c r="AD303" s="18">
        <v>275</v>
      </c>
      <c r="AE303" s="18">
        <v>176</v>
      </c>
      <c r="AF303" s="18">
        <v>110</v>
      </c>
      <c r="AG303" s="20">
        <f t="shared" si="440"/>
        <v>22.324667472793227</v>
      </c>
      <c r="AH303" s="20">
        <f t="shared" si="441"/>
        <v>11.426844014510278</v>
      </c>
      <c r="AI303" s="20">
        <f t="shared" si="442"/>
        <v>20.19347037484885</v>
      </c>
      <c r="AJ303" s="20">
        <f t="shared" si="443"/>
        <v>7.5876662636033858</v>
      </c>
      <c r="AK303" s="20">
        <f t="shared" si="444"/>
        <v>38.467351874244251</v>
      </c>
      <c r="AL303" s="38">
        <v>23683</v>
      </c>
      <c r="AM303" s="38">
        <v>45916</v>
      </c>
      <c r="AN303" s="20">
        <f t="shared" si="450"/>
        <v>49.108222490931077</v>
      </c>
      <c r="AO303" s="18">
        <v>6616</v>
      </c>
      <c r="AP303" s="18">
        <v>923</v>
      </c>
      <c r="AQ303" s="18">
        <v>5197</v>
      </c>
      <c r="AR303" s="18">
        <v>1419</v>
      </c>
      <c r="AS303" s="18">
        <v>166</v>
      </c>
      <c r="AT303" s="18">
        <v>418</v>
      </c>
      <c r="AU303" s="18">
        <v>716</v>
      </c>
      <c r="AV303" s="18">
        <v>456</v>
      </c>
      <c r="AW303" s="18">
        <v>377</v>
      </c>
      <c r="AX303" s="18">
        <v>246</v>
      </c>
      <c r="AY303" s="18">
        <v>644</v>
      </c>
      <c r="AZ303" s="18">
        <v>186</v>
      </c>
      <c r="BA303" s="18">
        <v>98</v>
      </c>
      <c r="BB303" s="18">
        <v>1022</v>
      </c>
      <c r="BC303" s="18">
        <v>150</v>
      </c>
      <c r="BD303" s="18">
        <v>51</v>
      </c>
      <c r="BE303" s="18">
        <v>1585</v>
      </c>
      <c r="BF303" s="18">
        <v>138</v>
      </c>
      <c r="BG303" s="18">
        <v>21</v>
      </c>
      <c r="BH303" s="20">
        <f t="shared" si="452"/>
        <v>17.110036275695283</v>
      </c>
      <c r="BI303" s="18">
        <v>5.7</v>
      </c>
      <c r="BJ303" s="18">
        <v>5.0999999999999996</v>
      </c>
      <c r="BK303" s="18">
        <v>6.3</v>
      </c>
      <c r="BL303" s="18">
        <v>4.9000000000000004</v>
      </c>
      <c r="BM303" s="18">
        <v>5.7</v>
      </c>
      <c r="BN303" s="18">
        <v>5.9</v>
      </c>
      <c r="BO303" s="18">
        <v>5.9</v>
      </c>
      <c r="BP303" s="18">
        <v>6</v>
      </c>
      <c r="BQ303" s="18">
        <v>6.9</v>
      </c>
      <c r="BR303" s="18">
        <v>7</v>
      </c>
      <c r="BS303" s="18">
        <v>7.4</v>
      </c>
      <c r="BT303" s="18">
        <v>6.4</v>
      </c>
      <c r="BU303" s="18">
        <v>8.3000000000000007</v>
      </c>
      <c r="BV303" s="18">
        <v>5.9</v>
      </c>
      <c r="BW303" s="18">
        <v>4.9000000000000004</v>
      </c>
      <c r="BX303" s="18">
        <v>2.8</v>
      </c>
      <c r="BY303" s="18">
        <v>2.2000000000000002</v>
      </c>
      <c r="BZ303" s="18">
        <v>2.7</v>
      </c>
      <c r="CA303" s="18">
        <f t="shared" si="437"/>
        <v>17.100000000000001</v>
      </c>
      <c r="CB303" s="18">
        <f t="shared" si="438"/>
        <v>64.399999999999991</v>
      </c>
      <c r="CC303" s="18">
        <f t="shared" si="439"/>
        <v>18.5</v>
      </c>
    </row>
    <row r="304" spans="1:81" s="26" customFormat="1" x14ac:dyDescent="0.25">
      <c r="A304" s="25" t="s">
        <v>2092</v>
      </c>
      <c r="B304" s="26" t="s">
        <v>2093</v>
      </c>
      <c r="C304" s="27" t="s">
        <v>2094</v>
      </c>
      <c r="D304" s="26" t="s">
        <v>862</v>
      </c>
      <c r="E304" s="28" t="s">
        <v>863</v>
      </c>
      <c r="F304" s="28" t="s">
        <v>542</v>
      </c>
      <c r="G304" s="28" t="s">
        <v>2095</v>
      </c>
      <c r="H304" s="28" t="s">
        <v>2096</v>
      </c>
      <c r="I304" s="27" t="s">
        <v>2111</v>
      </c>
      <c r="J304" s="27" t="s">
        <v>2111</v>
      </c>
      <c r="K304" s="34">
        <v>413.98098635897281</v>
      </c>
      <c r="L304" s="27">
        <f>L310-L309-L308-L307-L306-L305</f>
        <v>3647</v>
      </c>
      <c r="M304" s="29">
        <f t="shared" si="375"/>
        <v>8.8095833387806834</v>
      </c>
      <c r="N304" s="27">
        <f t="shared" ref="N304:AF304" si="453">N310-N309-N308-N307-N306-N305</f>
        <v>1522</v>
      </c>
      <c r="O304" s="29">
        <f>P304/N304</f>
        <v>2.3409986859395531</v>
      </c>
      <c r="P304" s="27">
        <f t="shared" si="453"/>
        <v>3563</v>
      </c>
      <c r="Q304" s="27">
        <f t="shared" si="453"/>
        <v>77</v>
      </c>
      <c r="R304" s="27">
        <f t="shared" si="453"/>
        <v>95</v>
      </c>
      <c r="S304" s="27">
        <f t="shared" si="453"/>
        <v>59</v>
      </c>
      <c r="T304" s="27">
        <f t="shared" si="453"/>
        <v>127</v>
      </c>
      <c r="U304" s="27">
        <f t="shared" si="453"/>
        <v>110</v>
      </c>
      <c r="V304" s="27">
        <f t="shared" si="453"/>
        <v>73</v>
      </c>
      <c r="W304" s="27">
        <f t="shared" si="453"/>
        <v>108</v>
      </c>
      <c r="X304" s="27">
        <f t="shared" si="453"/>
        <v>53</v>
      </c>
      <c r="Y304" s="27">
        <f t="shared" si="453"/>
        <v>111</v>
      </c>
      <c r="Z304" s="27">
        <f t="shared" si="453"/>
        <v>113</v>
      </c>
      <c r="AA304" s="27">
        <f t="shared" si="453"/>
        <v>180</v>
      </c>
      <c r="AB304" s="27">
        <f t="shared" si="453"/>
        <v>231</v>
      </c>
      <c r="AC304" s="27">
        <f t="shared" si="453"/>
        <v>110</v>
      </c>
      <c r="AD304" s="27">
        <f t="shared" si="453"/>
        <v>53</v>
      </c>
      <c r="AE304" s="27">
        <f t="shared" si="453"/>
        <v>19</v>
      </c>
      <c r="AF304" s="27">
        <f t="shared" si="453"/>
        <v>3</v>
      </c>
      <c r="AG304" s="30">
        <f t="shared" si="440"/>
        <v>15.177398160315375</v>
      </c>
      <c r="AH304" s="30">
        <f t="shared" si="441"/>
        <v>15.571616294349541</v>
      </c>
      <c r="AI304" s="30">
        <f t="shared" si="442"/>
        <v>22.667542706964518</v>
      </c>
      <c r="AJ304" s="30">
        <f t="shared" si="443"/>
        <v>7.4244415243101187</v>
      </c>
      <c r="AK304" s="30">
        <f t="shared" si="444"/>
        <v>39.159001314060447</v>
      </c>
      <c r="AL304" s="40">
        <v>22385</v>
      </c>
      <c r="AM304" s="40">
        <v>43294</v>
      </c>
      <c r="AN304" s="30">
        <f t="shared" si="450"/>
        <v>46.123521681997367</v>
      </c>
      <c r="AO304" s="27">
        <f>AO310-AO309-AO308-AO307-AO306-AO305</f>
        <v>1522</v>
      </c>
      <c r="AP304" s="27">
        <f t="shared" ref="AP304:BG304" si="454">AP310-AP309-AP308-AP307-AP306-AP305</f>
        <v>1962</v>
      </c>
      <c r="AQ304" s="27">
        <f t="shared" si="454"/>
        <v>1316</v>
      </c>
      <c r="AR304" s="27">
        <f t="shared" si="454"/>
        <v>206</v>
      </c>
      <c r="AS304" s="27">
        <f t="shared" si="454"/>
        <v>33</v>
      </c>
      <c r="AT304" s="27">
        <f t="shared" si="454"/>
        <v>57</v>
      </c>
      <c r="AU304" s="27">
        <f t="shared" si="454"/>
        <v>113</v>
      </c>
      <c r="AV304" s="27">
        <f t="shared" si="454"/>
        <v>159</v>
      </c>
      <c r="AW304" s="27">
        <f t="shared" si="454"/>
        <v>53</v>
      </c>
      <c r="AX304" s="27">
        <f t="shared" si="454"/>
        <v>55</v>
      </c>
      <c r="AY304" s="27">
        <f t="shared" si="454"/>
        <v>174</v>
      </c>
      <c r="AZ304" s="27">
        <f t="shared" si="454"/>
        <v>60</v>
      </c>
      <c r="BA304" s="27">
        <f t="shared" si="454"/>
        <v>9</v>
      </c>
      <c r="BB304" s="27">
        <f t="shared" si="454"/>
        <v>177</v>
      </c>
      <c r="BC304" s="27">
        <f t="shared" si="454"/>
        <v>48</v>
      </c>
      <c r="BD304" s="27">
        <f t="shared" si="454"/>
        <v>53</v>
      </c>
      <c r="BE304" s="27">
        <f t="shared" si="454"/>
        <v>375</v>
      </c>
      <c r="BF304" s="27">
        <f t="shared" si="454"/>
        <v>15</v>
      </c>
      <c r="BG304" s="27">
        <f t="shared" si="454"/>
        <v>19</v>
      </c>
      <c r="BH304" s="30">
        <f t="shared" si="452"/>
        <v>16.36005256241787</v>
      </c>
      <c r="BI304" s="27">
        <v>4.5</v>
      </c>
      <c r="BJ304" s="27">
        <v>3.3</v>
      </c>
      <c r="BK304" s="27">
        <v>5.9</v>
      </c>
      <c r="BL304" s="27">
        <v>5.9</v>
      </c>
      <c r="BM304" s="27">
        <v>5.6</v>
      </c>
      <c r="BN304" s="27">
        <v>4.5999999999999996</v>
      </c>
      <c r="BO304" s="27">
        <v>4.8</v>
      </c>
      <c r="BP304" s="27">
        <v>4</v>
      </c>
      <c r="BQ304" s="27">
        <v>6.8</v>
      </c>
      <c r="BR304" s="27">
        <v>6.8</v>
      </c>
      <c r="BS304" s="27">
        <v>7.8</v>
      </c>
      <c r="BT304" s="27">
        <v>8</v>
      </c>
      <c r="BU304" s="27">
        <v>7.9</v>
      </c>
      <c r="BV304" s="27">
        <v>7.6</v>
      </c>
      <c r="BW304" s="27">
        <v>6.3</v>
      </c>
      <c r="BX304" s="27">
        <v>3.9</v>
      </c>
      <c r="BY304" s="27">
        <v>3.3</v>
      </c>
      <c r="BZ304" s="27">
        <v>2.8</v>
      </c>
      <c r="CA304" s="27">
        <f t="shared" ref="CA304" si="455">BI304+BJ304+BK304</f>
        <v>13.7</v>
      </c>
      <c r="CB304" s="27">
        <f t="shared" ref="CB304" si="456">BL304+BM304+BN304+BO304+BP304+BQ304+BR304+BS304+BT304+BU304</f>
        <v>62.199999999999996</v>
      </c>
      <c r="CC304" s="27">
        <f t="shared" ref="CC304" si="457">BV304+BW304+BX304+BY304+BZ304</f>
        <v>23.9</v>
      </c>
    </row>
    <row r="305" spans="1:81" s="19" customFormat="1" x14ac:dyDescent="0.25">
      <c r="A305" s="8" t="s">
        <v>859</v>
      </c>
      <c r="B305" t="s">
        <v>860</v>
      </c>
      <c r="C305" s="1" t="s">
        <v>861</v>
      </c>
      <c r="D305" t="s">
        <v>862</v>
      </c>
      <c r="E305" s="9" t="s">
        <v>863</v>
      </c>
      <c r="F305" s="9" t="s">
        <v>542</v>
      </c>
      <c r="G305" s="9" t="s">
        <v>864</v>
      </c>
      <c r="H305" s="9" t="s">
        <v>865</v>
      </c>
      <c r="I305" s="1">
        <v>5420428</v>
      </c>
      <c r="J305" s="1" t="s">
        <v>164</v>
      </c>
      <c r="K305" s="33">
        <v>1.9998284142481797</v>
      </c>
      <c r="L305" s="1">
        <v>700</v>
      </c>
      <c r="M305" s="42">
        <f t="shared" si="375"/>
        <v>350.03003008293575</v>
      </c>
      <c r="N305" s="1">
        <v>310</v>
      </c>
      <c r="O305" s="22">
        <v>2.2599999999999998</v>
      </c>
      <c r="P305" s="1">
        <v>700</v>
      </c>
      <c r="Q305" s="1">
        <v>33</v>
      </c>
      <c r="R305" s="1">
        <v>34</v>
      </c>
      <c r="S305" s="1">
        <v>17</v>
      </c>
      <c r="T305" s="1">
        <v>21</v>
      </c>
      <c r="U305" s="1">
        <v>16</v>
      </c>
      <c r="V305" s="1">
        <v>15</v>
      </c>
      <c r="W305" s="1">
        <v>21</v>
      </c>
      <c r="X305" s="1">
        <v>15</v>
      </c>
      <c r="Y305" s="1">
        <v>12</v>
      </c>
      <c r="Z305" s="1">
        <v>14</v>
      </c>
      <c r="AA305" s="1">
        <v>50</v>
      </c>
      <c r="AB305" s="1">
        <v>12</v>
      </c>
      <c r="AC305" s="1">
        <v>38</v>
      </c>
      <c r="AD305" s="1">
        <v>2</v>
      </c>
      <c r="AE305" s="1">
        <v>10</v>
      </c>
      <c r="AF305" s="1">
        <v>0</v>
      </c>
      <c r="AG305" s="6">
        <f t="shared" si="440"/>
        <v>27.096774193548391</v>
      </c>
      <c r="AH305" s="6">
        <f t="shared" si="441"/>
        <v>11.935483870967742</v>
      </c>
      <c r="AI305" s="6">
        <f t="shared" si="442"/>
        <v>20.322580645161288</v>
      </c>
      <c r="AJ305" s="6">
        <f t="shared" si="443"/>
        <v>4.5161290322580641</v>
      </c>
      <c r="AK305" s="6">
        <f t="shared" si="444"/>
        <v>36.129032258064512</v>
      </c>
      <c r="AL305" s="39">
        <v>23297</v>
      </c>
      <c r="AM305" s="39">
        <v>39615</v>
      </c>
      <c r="AN305" s="6">
        <f>(Q305+R305+S305+T305+U305+V305+W305+X305)/N305*100</f>
        <v>55.483870967741936</v>
      </c>
      <c r="AO305" s="1">
        <v>310</v>
      </c>
      <c r="AP305" s="1">
        <v>152</v>
      </c>
      <c r="AQ305" s="1">
        <v>228</v>
      </c>
      <c r="AR305" s="1">
        <v>82</v>
      </c>
      <c r="AS305" s="1">
        <v>4</v>
      </c>
      <c r="AT305" s="1">
        <v>16</v>
      </c>
      <c r="AU305" s="1">
        <v>44</v>
      </c>
      <c r="AV305" s="1">
        <v>29</v>
      </c>
      <c r="AW305" s="1">
        <v>16</v>
      </c>
      <c r="AX305" s="1">
        <v>7</v>
      </c>
      <c r="AY305" s="1">
        <v>29</v>
      </c>
      <c r="AZ305" s="1">
        <v>11</v>
      </c>
      <c r="BA305" s="1">
        <v>8</v>
      </c>
      <c r="BB305" s="1">
        <v>57</v>
      </c>
      <c r="BC305" s="1">
        <v>7</v>
      </c>
      <c r="BD305" s="1">
        <v>0</v>
      </c>
      <c r="BE305" s="1">
        <v>62</v>
      </c>
      <c r="BF305" s="1">
        <v>0</v>
      </c>
      <c r="BG305" s="1">
        <v>0</v>
      </c>
      <c r="BH305" s="6">
        <f>(AU305+AX305+BA305+BD305+BG305)/N305*100</f>
        <v>19.032258064516128</v>
      </c>
      <c r="BI305" s="1">
        <v>3.3</v>
      </c>
      <c r="BJ305" s="1">
        <v>6</v>
      </c>
      <c r="BK305" s="1">
        <v>5.9</v>
      </c>
      <c r="BL305" s="1">
        <v>6.7</v>
      </c>
      <c r="BM305" s="1">
        <v>3.6</v>
      </c>
      <c r="BN305" s="1">
        <v>2</v>
      </c>
      <c r="BO305" s="1">
        <v>4.7</v>
      </c>
      <c r="BP305" s="1">
        <v>6</v>
      </c>
      <c r="BQ305" s="1">
        <v>7.9</v>
      </c>
      <c r="BR305" s="1">
        <v>5.6</v>
      </c>
      <c r="BS305" s="1">
        <v>7.1</v>
      </c>
      <c r="BT305" s="1">
        <v>9.6</v>
      </c>
      <c r="BU305" s="1">
        <v>11.6</v>
      </c>
      <c r="BV305" s="1">
        <v>7.1</v>
      </c>
      <c r="BW305" s="1">
        <v>4.0999999999999996</v>
      </c>
      <c r="BX305" s="1">
        <v>3.1</v>
      </c>
      <c r="BY305" s="1">
        <v>4</v>
      </c>
      <c r="BZ305" s="1">
        <v>1.7</v>
      </c>
      <c r="CA305" s="1">
        <f>BI305+BJ305+BK305</f>
        <v>15.200000000000001</v>
      </c>
      <c r="CB305" s="1">
        <f>BL305+BM305+BN305+BO305+BP305+BQ305+BR305+BS305+BT305+BU305</f>
        <v>64.8</v>
      </c>
      <c r="CC305" s="1">
        <f>BV305+BW305+BX305+BY305+BZ305</f>
        <v>19.999999999999996</v>
      </c>
    </row>
    <row r="306" spans="1:81" x14ac:dyDescent="0.25">
      <c r="A306" s="8" t="s">
        <v>1043</v>
      </c>
      <c r="B306" t="s">
        <v>1044</v>
      </c>
      <c r="C306" s="1" t="s">
        <v>1045</v>
      </c>
      <c r="D306" t="s">
        <v>862</v>
      </c>
      <c r="E306" s="9" t="s">
        <v>863</v>
      </c>
      <c r="F306" s="9" t="s">
        <v>542</v>
      </c>
      <c r="G306" s="9" t="s">
        <v>1046</v>
      </c>
      <c r="H306" s="9" t="s">
        <v>1047</v>
      </c>
      <c r="I306" s="1">
        <v>5434492</v>
      </c>
      <c r="J306" s="1" t="s">
        <v>197</v>
      </c>
      <c r="K306" s="33">
        <v>0.25850411731225875</v>
      </c>
      <c r="L306" s="1">
        <v>245</v>
      </c>
      <c r="M306" s="42">
        <f t="shared" si="375"/>
        <v>947.76053297461976</v>
      </c>
      <c r="N306" s="1">
        <v>121</v>
      </c>
      <c r="O306" s="22">
        <v>2.02</v>
      </c>
      <c r="P306" s="1">
        <v>245</v>
      </c>
      <c r="Q306" s="1">
        <v>21</v>
      </c>
      <c r="R306" s="1">
        <v>7</v>
      </c>
      <c r="S306" s="1">
        <v>10</v>
      </c>
      <c r="T306" s="1">
        <v>18</v>
      </c>
      <c r="U306" s="1">
        <v>16</v>
      </c>
      <c r="V306" s="1">
        <v>4</v>
      </c>
      <c r="W306" s="1">
        <v>3</v>
      </c>
      <c r="X306" s="1">
        <v>3</v>
      </c>
      <c r="Y306" s="1">
        <v>5</v>
      </c>
      <c r="Z306" s="1">
        <v>6</v>
      </c>
      <c r="AA306" s="1">
        <v>10</v>
      </c>
      <c r="AB306" s="1">
        <v>8</v>
      </c>
      <c r="AC306" s="1">
        <v>5</v>
      </c>
      <c r="AD306" s="1">
        <v>3</v>
      </c>
      <c r="AE306" s="1">
        <v>2</v>
      </c>
      <c r="AF306" s="1">
        <v>0</v>
      </c>
      <c r="AG306" s="6">
        <f t="shared" si="440"/>
        <v>31.404958677685951</v>
      </c>
      <c r="AH306" s="6">
        <f t="shared" si="441"/>
        <v>28.099173553719009</v>
      </c>
      <c r="AI306" s="6">
        <f t="shared" si="442"/>
        <v>12.396694214876034</v>
      </c>
      <c r="AJ306" s="6">
        <f t="shared" si="443"/>
        <v>4.9586776859504136</v>
      </c>
      <c r="AK306" s="6">
        <f t="shared" si="444"/>
        <v>23.140495867768596</v>
      </c>
      <c r="AL306" s="39">
        <v>18565</v>
      </c>
      <c r="AM306" s="39">
        <v>26250</v>
      </c>
      <c r="AN306" s="6">
        <f>(Q306+R306+S306+T306+U306+V306+W306+X306)/N306*100</f>
        <v>67.768595041322314</v>
      </c>
      <c r="AO306" s="1">
        <v>121</v>
      </c>
      <c r="AP306" s="1">
        <v>13</v>
      </c>
      <c r="AQ306" s="1">
        <v>97</v>
      </c>
      <c r="AR306" s="1">
        <v>24</v>
      </c>
      <c r="AS306" s="1">
        <v>4</v>
      </c>
      <c r="AT306" s="1">
        <v>5</v>
      </c>
      <c r="AU306" s="1">
        <v>24</v>
      </c>
      <c r="AV306" s="1">
        <v>11</v>
      </c>
      <c r="AW306" s="1">
        <v>18</v>
      </c>
      <c r="AX306" s="1">
        <v>7</v>
      </c>
      <c r="AY306" s="1">
        <v>8</v>
      </c>
      <c r="AZ306" s="1">
        <v>3</v>
      </c>
      <c r="BA306" s="1">
        <v>0</v>
      </c>
      <c r="BB306" s="1">
        <v>16</v>
      </c>
      <c r="BC306" s="1">
        <v>0</v>
      </c>
      <c r="BD306" s="1">
        <v>0</v>
      </c>
      <c r="BE306" s="1">
        <v>16</v>
      </c>
      <c r="BF306" s="1">
        <v>2</v>
      </c>
      <c r="BG306" s="1">
        <v>0</v>
      </c>
      <c r="BH306" s="6">
        <f>(AU306+AX306+BA306+BD306+BG306)/N306*100</f>
        <v>25.619834710743799</v>
      </c>
      <c r="BI306" s="1">
        <v>5.7</v>
      </c>
      <c r="BJ306" s="1">
        <v>3.3</v>
      </c>
      <c r="BK306" s="1">
        <v>2.4</v>
      </c>
      <c r="BL306" s="1">
        <v>4.5</v>
      </c>
      <c r="BM306" s="1">
        <v>6.1</v>
      </c>
      <c r="BN306" s="1">
        <v>1.6</v>
      </c>
      <c r="BO306" s="1">
        <v>4.5</v>
      </c>
      <c r="BP306" s="1">
        <v>4.0999999999999996</v>
      </c>
      <c r="BQ306" s="1">
        <v>5.3</v>
      </c>
      <c r="BR306" s="1">
        <v>5.7</v>
      </c>
      <c r="BS306" s="1">
        <v>8.1999999999999993</v>
      </c>
      <c r="BT306" s="1">
        <v>9.8000000000000007</v>
      </c>
      <c r="BU306" s="1">
        <v>15.5</v>
      </c>
      <c r="BV306" s="1">
        <v>9.4</v>
      </c>
      <c r="BW306" s="1">
        <v>3.7</v>
      </c>
      <c r="BX306" s="1">
        <v>2.4</v>
      </c>
      <c r="BY306" s="1">
        <v>4.0999999999999996</v>
      </c>
      <c r="BZ306" s="1">
        <v>3.7</v>
      </c>
      <c r="CA306" s="1">
        <f>BI306+BJ306+BK306</f>
        <v>11.4</v>
      </c>
      <c r="CB306" s="1">
        <f>BL306+BM306+BN306+BO306+BP306+BQ306+BR306+BS306+BT306+BU306</f>
        <v>65.3</v>
      </c>
      <c r="CC306" s="1">
        <f>BV306+BW306+BX306+BY306+BZ306</f>
        <v>23.3</v>
      </c>
    </row>
    <row r="307" spans="1:81" x14ac:dyDescent="0.25">
      <c r="A307" s="8" t="s">
        <v>1094</v>
      </c>
      <c r="B307" t="s">
        <v>1095</v>
      </c>
      <c r="C307" s="1" t="s">
        <v>1096</v>
      </c>
      <c r="D307" t="s">
        <v>862</v>
      </c>
      <c r="E307" s="9" t="s">
        <v>863</v>
      </c>
      <c r="F307" s="9" t="s">
        <v>542</v>
      </c>
      <c r="G307" s="9" t="s">
        <v>1097</v>
      </c>
      <c r="H307" s="9" t="s">
        <v>1098</v>
      </c>
      <c r="I307" s="1">
        <v>5436460</v>
      </c>
      <c r="J307" s="1" t="s">
        <v>206</v>
      </c>
      <c r="K307" s="33">
        <v>0.42726772304229343</v>
      </c>
      <c r="L307" s="1">
        <v>289</v>
      </c>
      <c r="M307" s="42">
        <f t="shared" si="375"/>
        <v>676.39090063302797</v>
      </c>
      <c r="N307" s="1">
        <v>110</v>
      </c>
      <c r="O307" s="22">
        <v>2.63</v>
      </c>
      <c r="P307" s="1">
        <v>289</v>
      </c>
      <c r="Q307" s="1">
        <v>8</v>
      </c>
      <c r="R307" s="1">
        <v>7</v>
      </c>
      <c r="S307" s="1">
        <v>3</v>
      </c>
      <c r="T307" s="1">
        <v>10</v>
      </c>
      <c r="U307" s="1">
        <v>9</v>
      </c>
      <c r="V307" s="1">
        <v>0</v>
      </c>
      <c r="W307" s="1">
        <v>9</v>
      </c>
      <c r="X307" s="1">
        <v>5</v>
      </c>
      <c r="Y307" s="1">
        <v>10</v>
      </c>
      <c r="Z307" s="1">
        <v>2</v>
      </c>
      <c r="AA307" s="1">
        <v>9</v>
      </c>
      <c r="AB307" s="1">
        <v>26</v>
      </c>
      <c r="AC307" s="1">
        <v>5</v>
      </c>
      <c r="AD307" s="1">
        <v>0</v>
      </c>
      <c r="AE307" s="1">
        <v>5</v>
      </c>
      <c r="AF307" s="1">
        <v>2</v>
      </c>
      <c r="AG307" s="6">
        <f t="shared" si="440"/>
        <v>16.363636363636363</v>
      </c>
      <c r="AH307" s="6">
        <f t="shared" si="441"/>
        <v>17.272727272727273</v>
      </c>
      <c r="AI307" s="6">
        <f t="shared" si="442"/>
        <v>21.818181818181817</v>
      </c>
      <c r="AJ307" s="6">
        <f t="shared" si="443"/>
        <v>1.8181818181818181</v>
      </c>
      <c r="AK307" s="6">
        <f t="shared" si="444"/>
        <v>42.727272727272727</v>
      </c>
      <c r="AL307" s="39">
        <v>23585</v>
      </c>
      <c r="AM307" s="39">
        <v>46667</v>
      </c>
      <c r="AN307" s="6">
        <f>(Q307+R307+S307+T307+U307+V307+W307+X307)/N307*100</f>
        <v>46.36363636363636</v>
      </c>
      <c r="AO307" s="1">
        <v>110</v>
      </c>
      <c r="AP307" s="1">
        <v>52</v>
      </c>
      <c r="AQ307" s="1">
        <v>93</v>
      </c>
      <c r="AR307" s="1">
        <v>17</v>
      </c>
      <c r="AS307" s="1">
        <v>4</v>
      </c>
      <c r="AT307" s="1">
        <v>3</v>
      </c>
      <c r="AU307" s="1">
        <v>9</v>
      </c>
      <c r="AV307" s="1">
        <v>13</v>
      </c>
      <c r="AW307" s="1">
        <v>2</v>
      </c>
      <c r="AX307" s="1">
        <v>4</v>
      </c>
      <c r="AY307" s="1">
        <v>21</v>
      </c>
      <c r="AZ307" s="1">
        <v>3</v>
      </c>
      <c r="BA307" s="1">
        <v>0</v>
      </c>
      <c r="BB307" s="1">
        <v>8</v>
      </c>
      <c r="BC307" s="1">
        <v>3</v>
      </c>
      <c r="BD307" s="1">
        <v>0</v>
      </c>
      <c r="BE307" s="1">
        <v>36</v>
      </c>
      <c r="BF307" s="1">
        <v>0</v>
      </c>
      <c r="BG307" s="1">
        <v>2</v>
      </c>
      <c r="BH307" s="6">
        <f>(AU307+AX307+BA307+BD307+BG307)/N307*100</f>
        <v>13.636363636363635</v>
      </c>
      <c r="BI307" s="1">
        <v>5.9</v>
      </c>
      <c r="BJ307" s="1">
        <v>1.4</v>
      </c>
      <c r="BK307" s="1">
        <v>4.8</v>
      </c>
      <c r="BL307" s="1">
        <v>4.5</v>
      </c>
      <c r="BM307" s="1">
        <v>12.5</v>
      </c>
      <c r="BN307" s="1">
        <v>5.2</v>
      </c>
      <c r="BO307" s="1">
        <v>6.2</v>
      </c>
      <c r="BP307" s="1">
        <v>5.2</v>
      </c>
      <c r="BQ307" s="1">
        <v>4.2</v>
      </c>
      <c r="BR307" s="1">
        <v>10.7</v>
      </c>
      <c r="BS307" s="1">
        <v>6.2</v>
      </c>
      <c r="BT307" s="1">
        <v>5.9</v>
      </c>
      <c r="BU307" s="1">
        <v>7.6</v>
      </c>
      <c r="BV307" s="1">
        <v>8.3000000000000007</v>
      </c>
      <c r="BW307" s="1">
        <v>5.2</v>
      </c>
      <c r="BX307" s="1">
        <v>4.2</v>
      </c>
      <c r="BY307" s="1">
        <v>2.1</v>
      </c>
      <c r="BZ307" s="1">
        <v>0</v>
      </c>
      <c r="CA307" s="1">
        <f>BI307+BJ307+BK307</f>
        <v>12.100000000000001</v>
      </c>
      <c r="CB307" s="1">
        <f>BL307+BM307+BN307+BO307+BP307+BQ307+BR307+BS307+BT307+BU307</f>
        <v>68.2</v>
      </c>
      <c r="CC307" s="1">
        <f>BV307+BW307+BX307+BY307+BZ307</f>
        <v>19.8</v>
      </c>
    </row>
    <row r="308" spans="1:81" x14ac:dyDescent="0.25">
      <c r="A308" s="8" t="s">
        <v>1414</v>
      </c>
      <c r="B308" t="s">
        <v>1415</v>
      </c>
      <c r="C308" s="1" t="s">
        <v>1416</v>
      </c>
      <c r="D308" t="s">
        <v>862</v>
      </c>
      <c r="E308" s="9" t="s">
        <v>863</v>
      </c>
      <c r="F308" s="9" t="s">
        <v>542</v>
      </c>
      <c r="G308" s="9" t="s">
        <v>1417</v>
      </c>
      <c r="H308" s="9" t="s">
        <v>1418</v>
      </c>
      <c r="I308" s="1">
        <v>5462284</v>
      </c>
      <c r="J308" s="1" t="s">
        <v>266</v>
      </c>
      <c r="K308" s="33">
        <v>0.82648441272863904</v>
      </c>
      <c r="L308" s="1">
        <v>1546</v>
      </c>
      <c r="M308" s="42">
        <f t="shared" si="375"/>
        <v>1870.5736928490637</v>
      </c>
      <c r="N308" s="1">
        <v>658</v>
      </c>
      <c r="O308" s="22">
        <v>2.35</v>
      </c>
      <c r="P308" s="1">
        <v>1546</v>
      </c>
      <c r="Q308" s="1">
        <v>122</v>
      </c>
      <c r="R308" s="1">
        <v>49</v>
      </c>
      <c r="S308" s="1">
        <v>32</v>
      </c>
      <c r="T308" s="1">
        <v>73</v>
      </c>
      <c r="U308" s="1">
        <v>23</v>
      </c>
      <c r="V308" s="1">
        <v>35</v>
      </c>
      <c r="W308" s="1">
        <v>21</v>
      </c>
      <c r="X308" s="1">
        <v>41</v>
      </c>
      <c r="Y308" s="1">
        <v>24</v>
      </c>
      <c r="Z308" s="1">
        <v>63</v>
      </c>
      <c r="AA308" s="1">
        <v>52</v>
      </c>
      <c r="AB308" s="1">
        <v>68</v>
      </c>
      <c r="AC308" s="1">
        <v>20</v>
      </c>
      <c r="AD308" s="1">
        <v>31</v>
      </c>
      <c r="AE308" s="1">
        <v>4</v>
      </c>
      <c r="AF308" s="1">
        <v>0</v>
      </c>
      <c r="AG308" s="6">
        <f t="shared" si="440"/>
        <v>30.851063829787233</v>
      </c>
      <c r="AH308" s="6">
        <f t="shared" si="441"/>
        <v>14.589665653495439</v>
      </c>
      <c r="AI308" s="6">
        <f t="shared" si="442"/>
        <v>18.389057750759878</v>
      </c>
      <c r="AJ308" s="6">
        <f t="shared" si="443"/>
        <v>9.5744680851063837</v>
      </c>
      <c r="AK308" s="6">
        <f t="shared" si="444"/>
        <v>26.595744680851062</v>
      </c>
      <c r="AL308" s="39">
        <v>19043</v>
      </c>
      <c r="AM308" s="39">
        <v>33864</v>
      </c>
      <c r="AN308" s="6">
        <f>(Q308+R308+S308+T308+U308+V308+W308+X308)/N308*100</f>
        <v>60.182370820668694</v>
      </c>
      <c r="AO308" s="1">
        <v>658</v>
      </c>
      <c r="AP308" s="1">
        <v>120</v>
      </c>
      <c r="AQ308" s="1">
        <v>475</v>
      </c>
      <c r="AR308" s="1">
        <v>183</v>
      </c>
      <c r="AS308" s="1">
        <v>10</v>
      </c>
      <c r="AT308" s="1">
        <v>51</v>
      </c>
      <c r="AU308" s="1">
        <v>99</v>
      </c>
      <c r="AV308" s="1">
        <v>77</v>
      </c>
      <c r="AW308" s="1">
        <v>35</v>
      </c>
      <c r="AX308" s="1">
        <v>19</v>
      </c>
      <c r="AY308" s="1">
        <v>63</v>
      </c>
      <c r="AZ308" s="1">
        <v>14</v>
      </c>
      <c r="BA308" s="1">
        <v>4</v>
      </c>
      <c r="BB308" s="1">
        <v>91</v>
      </c>
      <c r="BC308" s="1">
        <v>16</v>
      </c>
      <c r="BD308" s="1">
        <v>8</v>
      </c>
      <c r="BE308" s="1">
        <v>116</v>
      </c>
      <c r="BF308" s="1">
        <v>7</v>
      </c>
      <c r="BG308" s="1">
        <v>0</v>
      </c>
      <c r="BH308" s="6">
        <f>(AU308+AX308+BA308+BD308+BG308)/N308*100</f>
        <v>19.756838905775076</v>
      </c>
      <c r="BI308" s="1">
        <v>5.5</v>
      </c>
      <c r="BJ308" s="1">
        <v>4.4000000000000004</v>
      </c>
      <c r="BK308" s="1">
        <v>6.4</v>
      </c>
      <c r="BL308" s="1">
        <v>6.1</v>
      </c>
      <c r="BM308" s="1">
        <v>10.3</v>
      </c>
      <c r="BN308" s="1">
        <v>3.3</v>
      </c>
      <c r="BO308" s="1">
        <v>6.3</v>
      </c>
      <c r="BP308" s="1">
        <v>5</v>
      </c>
      <c r="BQ308" s="1">
        <v>5.6</v>
      </c>
      <c r="BR308" s="1">
        <v>5.8</v>
      </c>
      <c r="BS308" s="1">
        <v>5.6</v>
      </c>
      <c r="BT308" s="1">
        <v>5.6</v>
      </c>
      <c r="BU308" s="1">
        <v>8.6</v>
      </c>
      <c r="BV308" s="1">
        <v>5</v>
      </c>
      <c r="BW308" s="1">
        <v>6.4</v>
      </c>
      <c r="BX308" s="1">
        <v>5.0999999999999996</v>
      </c>
      <c r="BY308" s="1">
        <v>3.2</v>
      </c>
      <c r="BZ308" s="1">
        <v>1.6</v>
      </c>
      <c r="CA308" s="1">
        <f>BI308+BJ308+BK308</f>
        <v>16.3</v>
      </c>
      <c r="CB308" s="1">
        <f>BL308+BM308+BN308+BO308+BP308+BQ308+BR308+BS308+BT308+BU308</f>
        <v>62.2</v>
      </c>
      <c r="CC308" s="1">
        <f>BV308+BW308+BX308+BY308+BZ308</f>
        <v>21.3</v>
      </c>
    </row>
    <row r="309" spans="1:81" x14ac:dyDescent="0.25">
      <c r="A309" s="8" t="s">
        <v>1667</v>
      </c>
      <c r="B309" t="s">
        <v>1668</v>
      </c>
      <c r="C309" s="1" t="s">
        <v>1669</v>
      </c>
      <c r="D309" t="s">
        <v>862</v>
      </c>
      <c r="E309" s="9" t="s">
        <v>863</v>
      </c>
      <c r="F309" s="9" t="s">
        <v>542</v>
      </c>
      <c r="G309" s="9" t="s">
        <v>1670</v>
      </c>
      <c r="H309" s="9" t="s">
        <v>1671</v>
      </c>
      <c r="I309" s="1">
        <v>5480020</v>
      </c>
      <c r="J309" s="1" t="s">
        <v>315</v>
      </c>
      <c r="K309" s="33">
        <v>3.5262748671375328</v>
      </c>
      <c r="L309" s="1">
        <v>608</v>
      </c>
      <c r="M309" s="42">
        <f t="shared" si="375"/>
        <v>172.41991135352032</v>
      </c>
      <c r="N309" s="1">
        <v>230</v>
      </c>
      <c r="O309" s="22">
        <v>2.2400000000000002</v>
      </c>
      <c r="P309" s="1">
        <v>515</v>
      </c>
      <c r="Q309" s="1">
        <v>20</v>
      </c>
      <c r="R309" s="1">
        <v>8</v>
      </c>
      <c r="S309" s="1">
        <v>33</v>
      </c>
      <c r="T309" s="1">
        <v>11</v>
      </c>
      <c r="U309" s="1">
        <v>24</v>
      </c>
      <c r="V309" s="1">
        <v>15</v>
      </c>
      <c r="W309" s="1">
        <v>9</v>
      </c>
      <c r="X309" s="1">
        <v>3</v>
      </c>
      <c r="Y309" s="1">
        <v>13</v>
      </c>
      <c r="Z309" s="1">
        <v>27</v>
      </c>
      <c r="AA309" s="1">
        <v>34</v>
      </c>
      <c r="AB309" s="1">
        <v>14</v>
      </c>
      <c r="AC309" s="1">
        <v>6</v>
      </c>
      <c r="AD309" s="1">
        <v>5</v>
      </c>
      <c r="AE309" s="1">
        <v>0</v>
      </c>
      <c r="AF309" s="1">
        <v>8</v>
      </c>
      <c r="AG309" s="6">
        <f t="shared" si="440"/>
        <v>26.521739130434785</v>
      </c>
      <c r="AH309" s="6">
        <f t="shared" si="441"/>
        <v>15.217391304347828</v>
      </c>
      <c r="AI309" s="6">
        <f t="shared" si="442"/>
        <v>17.391304347826086</v>
      </c>
      <c r="AJ309" s="6">
        <f t="shared" si="443"/>
        <v>11.739130434782609</v>
      </c>
      <c r="AK309" s="6">
        <f t="shared" si="444"/>
        <v>29.130434782608695</v>
      </c>
      <c r="AL309" s="39">
        <v>19652</v>
      </c>
      <c r="AM309" s="39">
        <v>37917</v>
      </c>
      <c r="AN309" s="6">
        <f>(Q309+R309+S309+T309+U309+V309+W309+X309)/N309*100</f>
        <v>53.478260869565219</v>
      </c>
      <c r="AO309" s="1">
        <v>230</v>
      </c>
      <c r="AP309" s="1">
        <v>122</v>
      </c>
      <c r="AQ309" s="1">
        <v>179</v>
      </c>
      <c r="AR309" s="1">
        <v>51</v>
      </c>
      <c r="AS309" s="1">
        <v>21</v>
      </c>
      <c r="AT309" s="1">
        <v>11</v>
      </c>
      <c r="AU309" s="1">
        <v>25</v>
      </c>
      <c r="AV309" s="1">
        <v>31</v>
      </c>
      <c r="AW309" s="1">
        <v>0</v>
      </c>
      <c r="AX309" s="1">
        <v>19</v>
      </c>
      <c r="AY309" s="1">
        <v>16</v>
      </c>
      <c r="AZ309" s="1">
        <v>9</v>
      </c>
      <c r="BA309" s="1">
        <v>0</v>
      </c>
      <c r="BB309" s="1">
        <v>59</v>
      </c>
      <c r="BC309" s="1">
        <v>2</v>
      </c>
      <c r="BD309" s="1">
        <v>0</v>
      </c>
      <c r="BE309" s="1">
        <v>30</v>
      </c>
      <c r="BF309" s="1">
        <v>3</v>
      </c>
      <c r="BG309" s="1">
        <v>0</v>
      </c>
      <c r="BH309" s="6">
        <f>(AU309+AX309+BA309+BD309+BG309)/N309*100</f>
        <v>19.130434782608695</v>
      </c>
      <c r="BI309" s="1">
        <v>5.6</v>
      </c>
      <c r="BJ309" s="1">
        <v>2.8</v>
      </c>
      <c r="BK309" s="1">
        <v>3.8</v>
      </c>
      <c r="BL309" s="1">
        <v>2.2999999999999998</v>
      </c>
      <c r="BM309" s="1">
        <v>2.5</v>
      </c>
      <c r="BN309" s="1">
        <v>5.4</v>
      </c>
      <c r="BO309" s="1">
        <v>4.9000000000000004</v>
      </c>
      <c r="BP309" s="1">
        <v>3.5</v>
      </c>
      <c r="BQ309" s="1">
        <v>3.6</v>
      </c>
      <c r="BR309" s="1">
        <v>4.8</v>
      </c>
      <c r="BS309" s="1">
        <v>8.6999999999999993</v>
      </c>
      <c r="BT309" s="1">
        <v>4.3</v>
      </c>
      <c r="BU309" s="1">
        <v>11.2</v>
      </c>
      <c r="BV309" s="1">
        <v>9</v>
      </c>
      <c r="BW309" s="1">
        <v>6.4</v>
      </c>
      <c r="BX309" s="1">
        <v>8.1999999999999993</v>
      </c>
      <c r="BY309" s="1">
        <v>5.0999999999999996</v>
      </c>
      <c r="BZ309" s="1">
        <v>7.9</v>
      </c>
      <c r="CA309" s="1">
        <f>BI309+BJ309+BK309</f>
        <v>12.2</v>
      </c>
      <c r="CB309" s="1">
        <f>BL309+BM309+BN309+BO309+BP309+BQ309+BR309+BS309+BT309+BU309</f>
        <v>51.2</v>
      </c>
      <c r="CC309" s="1">
        <f>BV309+BW309+BX309+BY309+BZ309</f>
        <v>36.6</v>
      </c>
    </row>
    <row r="310" spans="1:81" s="19" customFormat="1" x14ac:dyDescent="0.25">
      <c r="A310" s="18" t="s">
        <v>96</v>
      </c>
      <c r="B310" s="44" t="s">
        <v>2118</v>
      </c>
      <c r="I310" s="18">
        <v>54093</v>
      </c>
      <c r="J310" s="18" t="s">
        <v>95</v>
      </c>
      <c r="K310" s="35">
        <f>SUM(K304:K309)</f>
        <v>421.01934589344171</v>
      </c>
      <c r="L310" s="18">
        <v>7035</v>
      </c>
      <c r="M310" s="23">
        <f t="shared" si="375"/>
        <v>16.709445940236034</v>
      </c>
      <c r="N310" s="18">
        <v>2951</v>
      </c>
      <c r="O310" s="23">
        <v>2.3199999999999998</v>
      </c>
      <c r="P310" s="18">
        <v>6858</v>
      </c>
      <c r="Q310" s="18">
        <v>281</v>
      </c>
      <c r="R310" s="18">
        <v>200</v>
      </c>
      <c r="S310" s="18">
        <v>154</v>
      </c>
      <c r="T310" s="18">
        <v>260</v>
      </c>
      <c r="U310" s="18">
        <v>198</v>
      </c>
      <c r="V310" s="18">
        <v>142</v>
      </c>
      <c r="W310" s="18">
        <v>171</v>
      </c>
      <c r="X310" s="18">
        <v>120</v>
      </c>
      <c r="Y310" s="18">
        <v>175</v>
      </c>
      <c r="Z310" s="18">
        <v>225</v>
      </c>
      <c r="AA310" s="18">
        <v>335</v>
      </c>
      <c r="AB310" s="18">
        <v>359</v>
      </c>
      <c r="AC310" s="18">
        <v>184</v>
      </c>
      <c r="AD310" s="18">
        <v>94</v>
      </c>
      <c r="AE310" s="18">
        <v>40</v>
      </c>
      <c r="AF310" s="18">
        <v>13</v>
      </c>
      <c r="AG310" s="20">
        <f t="shared" ref="AG310" si="458">(Q310+R310+S310)/N310*100</f>
        <v>21.518129447644867</v>
      </c>
      <c r="AH310" s="20">
        <f t="shared" ref="AH310" si="459">(T310+U310)/N310*100</f>
        <v>15.520162656726534</v>
      </c>
      <c r="AI310" s="20">
        <f t="shared" ref="AI310" si="460">(V310+W310+X310+Y310)/N310*100</f>
        <v>20.603185360894614</v>
      </c>
      <c r="AJ310" s="20">
        <f t="shared" ref="AJ310" si="461">Z310/N310*100</f>
        <v>7.6245340562521173</v>
      </c>
      <c r="AK310" s="20">
        <f t="shared" ref="AK310" si="462">(AA310+AB310+AC310+AD310+AE310+AF310)/N310*100</f>
        <v>34.733988478481869</v>
      </c>
      <c r="AL310" s="38">
        <v>22385</v>
      </c>
      <c r="AM310" s="38">
        <v>43294</v>
      </c>
      <c r="AN310" s="20">
        <f t="shared" si="450"/>
        <v>51.711284310403251</v>
      </c>
      <c r="AO310" s="18">
        <v>2951</v>
      </c>
      <c r="AP310" s="18">
        <v>2421</v>
      </c>
      <c r="AQ310" s="18">
        <v>2388</v>
      </c>
      <c r="AR310" s="18">
        <v>563</v>
      </c>
      <c r="AS310" s="18">
        <v>76</v>
      </c>
      <c r="AT310" s="18">
        <v>143</v>
      </c>
      <c r="AU310" s="18">
        <v>314</v>
      </c>
      <c r="AV310" s="18">
        <v>320</v>
      </c>
      <c r="AW310" s="18">
        <v>124</v>
      </c>
      <c r="AX310" s="18">
        <v>111</v>
      </c>
      <c r="AY310" s="18">
        <v>311</v>
      </c>
      <c r="AZ310" s="18">
        <v>100</v>
      </c>
      <c r="BA310" s="18">
        <v>21</v>
      </c>
      <c r="BB310" s="18">
        <v>408</v>
      </c>
      <c r="BC310" s="18">
        <v>76</v>
      </c>
      <c r="BD310" s="18">
        <v>61</v>
      </c>
      <c r="BE310" s="18">
        <v>635</v>
      </c>
      <c r="BF310" s="18">
        <v>27</v>
      </c>
      <c r="BG310" s="18">
        <v>21</v>
      </c>
      <c r="BH310" s="20">
        <f t="shared" si="452"/>
        <v>17.892239918671638</v>
      </c>
      <c r="BI310" s="18">
        <v>4.5</v>
      </c>
      <c r="BJ310" s="18">
        <v>3.3</v>
      </c>
      <c r="BK310" s="18">
        <v>5.9</v>
      </c>
      <c r="BL310" s="18">
        <v>5.9</v>
      </c>
      <c r="BM310" s="18">
        <v>5.6</v>
      </c>
      <c r="BN310" s="18">
        <v>4.5999999999999996</v>
      </c>
      <c r="BO310" s="18">
        <v>4.8</v>
      </c>
      <c r="BP310" s="18">
        <v>4</v>
      </c>
      <c r="BQ310" s="18">
        <v>6.8</v>
      </c>
      <c r="BR310" s="18">
        <v>6.8</v>
      </c>
      <c r="BS310" s="18">
        <v>7.8</v>
      </c>
      <c r="BT310" s="18">
        <v>8</v>
      </c>
      <c r="BU310" s="18">
        <v>7.9</v>
      </c>
      <c r="BV310" s="18">
        <v>7.6</v>
      </c>
      <c r="BW310" s="18">
        <v>6.3</v>
      </c>
      <c r="BX310" s="18">
        <v>3.9</v>
      </c>
      <c r="BY310" s="18">
        <v>3.3</v>
      </c>
      <c r="BZ310" s="18">
        <v>2.8</v>
      </c>
      <c r="CA310" s="18">
        <f t="shared" ref="CA310" si="463">BI310+BJ310+BK310</f>
        <v>13.7</v>
      </c>
      <c r="CB310" s="18">
        <f t="shared" ref="CB310" si="464">BL310+BM310+BN310+BO310+BP310+BQ310+BR310+BS310+BT310+BU310</f>
        <v>62.199999999999996</v>
      </c>
      <c r="CC310" s="18">
        <f t="shared" ref="CC310" si="465">BV310+BW310+BX310+BY310+BZ310</f>
        <v>23.9</v>
      </c>
    </row>
    <row r="311" spans="1:81" s="26" customFormat="1" x14ac:dyDescent="0.25">
      <c r="A311" s="25" t="s">
        <v>2067</v>
      </c>
      <c r="B311" s="26" t="s">
        <v>2068</v>
      </c>
      <c r="C311" s="27" t="s">
        <v>2069</v>
      </c>
      <c r="D311" s="26" t="s">
        <v>980</v>
      </c>
      <c r="E311" s="28" t="s">
        <v>981</v>
      </c>
      <c r="F311" s="28" t="s">
        <v>542</v>
      </c>
      <c r="G311" s="28" t="s">
        <v>2070</v>
      </c>
      <c r="H311" s="28" t="s">
        <v>2071</v>
      </c>
      <c r="I311" s="27" t="s">
        <v>2111</v>
      </c>
      <c r="J311" s="27" t="s">
        <v>2111</v>
      </c>
      <c r="K311" s="34">
        <v>259.18749926599878</v>
      </c>
      <c r="L311" s="27">
        <f>L316-L315-L314-L313-L312</f>
        <v>5473</v>
      </c>
      <c r="M311" s="29">
        <f t="shared" si="375"/>
        <v>21.115987520614077</v>
      </c>
      <c r="N311" s="27">
        <f t="shared" ref="N311:AF311" si="466">N316-N315-N314-N313-N312</f>
        <v>2187</v>
      </c>
      <c r="O311" s="29">
        <f>P311/N311</f>
        <v>2.4737082761774118</v>
      </c>
      <c r="P311" s="27">
        <f t="shared" si="466"/>
        <v>5410</v>
      </c>
      <c r="Q311" s="27">
        <f t="shared" si="466"/>
        <v>114</v>
      </c>
      <c r="R311" s="27">
        <f t="shared" si="466"/>
        <v>146</v>
      </c>
      <c r="S311" s="27">
        <f t="shared" si="466"/>
        <v>144</v>
      </c>
      <c r="T311" s="27">
        <f t="shared" si="466"/>
        <v>145</v>
      </c>
      <c r="U311" s="27">
        <f t="shared" si="466"/>
        <v>225</v>
      </c>
      <c r="V311" s="27">
        <f t="shared" si="466"/>
        <v>89</v>
      </c>
      <c r="W311" s="27">
        <f t="shared" si="466"/>
        <v>124</v>
      </c>
      <c r="X311" s="27">
        <f t="shared" si="466"/>
        <v>77</v>
      </c>
      <c r="Y311" s="27">
        <f t="shared" si="466"/>
        <v>125</v>
      </c>
      <c r="Z311" s="27">
        <f t="shared" si="466"/>
        <v>215</v>
      </c>
      <c r="AA311" s="27">
        <f t="shared" si="466"/>
        <v>169</v>
      </c>
      <c r="AB311" s="27">
        <f t="shared" si="466"/>
        <v>247</v>
      </c>
      <c r="AC311" s="27">
        <f t="shared" si="466"/>
        <v>211</v>
      </c>
      <c r="AD311" s="27">
        <f t="shared" si="466"/>
        <v>107</v>
      </c>
      <c r="AE311" s="27">
        <f t="shared" si="466"/>
        <v>3</v>
      </c>
      <c r="AF311" s="27">
        <f t="shared" si="466"/>
        <v>46</v>
      </c>
      <c r="AG311" s="30">
        <f t="shared" ref="AG311" si="467">(Q311+R311+S311)/N311*100</f>
        <v>18.472793781435755</v>
      </c>
      <c r="AH311" s="30">
        <f t="shared" ref="AH311" si="468">(T311+U311)/N311*100</f>
        <v>16.918152720621858</v>
      </c>
      <c r="AI311" s="30">
        <f t="shared" ref="AI311" si="469">(V311+W311+X311+Y311)/N311*100</f>
        <v>18.975765889346135</v>
      </c>
      <c r="AJ311" s="30">
        <f t="shared" ref="AJ311" si="470">Z311/N311*100</f>
        <v>9.8308184727937817</v>
      </c>
      <c r="AK311" s="30">
        <f t="shared" ref="AK311" si="471">(AA311+AB311+AC311+AD311+AE311+AF311)/N311*100</f>
        <v>35.802469135802468</v>
      </c>
      <c r="AL311" s="40">
        <v>24599</v>
      </c>
      <c r="AM311" s="40">
        <v>40902</v>
      </c>
      <c r="AN311" s="30">
        <f>(Q311+R311+S311+T311+U311+V311+W311+X311)/N311*100</f>
        <v>48.651120256058526</v>
      </c>
      <c r="AO311" s="27">
        <f>AO316-AO315-AO314-AO313-AO312</f>
        <v>2187</v>
      </c>
      <c r="AP311" s="27">
        <f t="shared" ref="AP311:BG311" si="472">AP316-AP315-AP314-AP313-AP312</f>
        <v>1151</v>
      </c>
      <c r="AQ311" s="27">
        <f t="shared" si="472"/>
        <v>1811</v>
      </c>
      <c r="AR311" s="27">
        <f t="shared" si="472"/>
        <v>376</v>
      </c>
      <c r="AS311" s="27">
        <f t="shared" si="472"/>
        <v>101</v>
      </c>
      <c r="AT311" s="27">
        <f t="shared" si="472"/>
        <v>57</v>
      </c>
      <c r="AU311" s="27">
        <f t="shared" si="472"/>
        <v>147</v>
      </c>
      <c r="AV311" s="27">
        <f t="shared" si="472"/>
        <v>271</v>
      </c>
      <c r="AW311" s="27">
        <f t="shared" si="472"/>
        <v>70</v>
      </c>
      <c r="AX311" s="27">
        <f t="shared" si="472"/>
        <v>78</v>
      </c>
      <c r="AY311" s="27">
        <f t="shared" si="472"/>
        <v>216</v>
      </c>
      <c r="AZ311" s="27">
        <f t="shared" si="472"/>
        <v>33</v>
      </c>
      <c r="BA311" s="27">
        <f t="shared" si="472"/>
        <v>23</v>
      </c>
      <c r="BB311" s="27">
        <f t="shared" si="472"/>
        <v>360</v>
      </c>
      <c r="BC311" s="27">
        <f t="shared" si="472"/>
        <v>12</v>
      </c>
      <c r="BD311" s="27">
        <f t="shared" si="472"/>
        <v>7</v>
      </c>
      <c r="BE311" s="27">
        <f t="shared" si="472"/>
        <v>534</v>
      </c>
      <c r="BF311" s="27">
        <f t="shared" si="472"/>
        <v>61</v>
      </c>
      <c r="BG311" s="27">
        <f t="shared" si="472"/>
        <v>5</v>
      </c>
      <c r="BH311" s="30">
        <f>(AU311+AX311+BA311+BD311+BG311)/N311*100</f>
        <v>11.888431641518062</v>
      </c>
      <c r="BI311" s="27">
        <v>5.3</v>
      </c>
      <c r="BJ311" s="27">
        <v>5.4</v>
      </c>
      <c r="BK311" s="27">
        <v>5.5</v>
      </c>
      <c r="BL311" s="27">
        <v>5.6</v>
      </c>
      <c r="BM311" s="27">
        <v>5.4</v>
      </c>
      <c r="BN311" s="27">
        <v>4.9000000000000004</v>
      </c>
      <c r="BO311" s="27">
        <v>4.5999999999999996</v>
      </c>
      <c r="BP311" s="27">
        <v>6</v>
      </c>
      <c r="BQ311" s="27">
        <v>5.6</v>
      </c>
      <c r="BR311" s="27">
        <v>7.1</v>
      </c>
      <c r="BS311" s="27">
        <v>7.5</v>
      </c>
      <c r="BT311" s="27">
        <v>8.6999999999999993</v>
      </c>
      <c r="BU311" s="27">
        <v>7.8</v>
      </c>
      <c r="BV311" s="27">
        <v>7.3</v>
      </c>
      <c r="BW311" s="27">
        <v>4.5999999999999996</v>
      </c>
      <c r="BX311" s="27">
        <v>3.3</v>
      </c>
      <c r="BY311" s="27">
        <v>3.2</v>
      </c>
      <c r="BZ311" s="27">
        <v>2.2000000000000002</v>
      </c>
      <c r="CA311" s="27">
        <f>BI311+BJ311+BK311</f>
        <v>16.2</v>
      </c>
      <c r="CB311" s="27">
        <f>BL311+BM311+BN311+BO311+BP311+BQ311+BR311+BS311+BT311+BU311</f>
        <v>63.2</v>
      </c>
      <c r="CC311" s="27">
        <f>BV311+BW311+BX311+BY311+BZ311</f>
        <v>20.599999999999998</v>
      </c>
    </row>
    <row r="312" spans="1:81" x14ac:dyDescent="0.25">
      <c r="A312" s="8" t="s">
        <v>977</v>
      </c>
      <c r="B312" t="s">
        <v>978</v>
      </c>
      <c r="C312" s="1" t="s">
        <v>979</v>
      </c>
      <c r="D312" t="s">
        <v>980</v>
      </c>
      <c r="E312" s="9" t="s">
        <v>981</v>
      </c>
      <c r="F312" s="9" t="s">
        <v>542</v>
      </c>
      <c r="G312" s="9" t="s">
        <v>982</v>
      </c>
      <c r="H312" s="9" t="s">
        <v>983</v>
      </c>
      <c r="I312" s="1">
        <v>5429404</v>
      </c>
      <c r="J312" s="1" t="s">
        <v>185</v>
      </c>
      <c r="K312" s="33">
        <v>0.10088221067740284</v>
      </c>
      <c r="L312" s="1">
        <v>123</v>
      </c>
      <c r="M312" s="42">
        <f t="shared" si="375"/>
        <v>1219.2437018784665</v>
      </c>
      <c r="N312" s="1">
        <v>48</v>
      </c>
      <c r="O312" s="22">
        <v>2.56</v>
      </c>
      <c r="P312" s="1">
        <v>123</v>
      </c>
      <c r="Q312" s="1">
        <v>9</v>
      </c>
      <c r="R312" s="1">
        <v>8</v>
      </c>
      <c r="S312" s="1">
        <v>2</v>
      </c>
      <c r="T312" s="1">
        <v>8</v>
      </c>
      <c r="U312" s="1">
        <v>3</v>
      </c>
      <c r="V312" s="1">
        <v>7</v>
      </c>
      <c r="W312" s="1">
        <v>0</v>
      </c>
      <c r="X312" s="1">
        <v>0</v>
      </c>
      <c r="Y312" s="1">
        <v>4</v>
      </c>
      <c r="Z312" s="1">
        <v>0</v>
      </c>
      <c r="AA312" s="1">
        <v>4</v>
      </c>
      <c r="AB312" s="1">
        <v>3</v>
      </c>
      <c r="AC312" s="1">
        <v>0</v>
      </c>
      <c r="AD312" s="1">
        <v>0</v>
      </c>
      <c r="AE312" s="1">
        <v>0</v>
      </c>
      <c r="AF312" s="1">
        <v>0</v>
      </c>
      <c r="AG312" s="6">
        <f>(Q312+R312+S312)/N312*100</f>
        <v>39.583333333333329</v>
      </c>
      <c r="AH312" s="6">
        <f>(T312+U312)/N312*100</f>
        <v>22.916666666666664</v>
      </c>
      <c r="AI312" s="6">
        <f>(V312+W312+X312+Y312)/N312*100</f>
        <v>22.916666666666664</v>
      </c>
      <c r="AJ312" s="6">
        <f>Z312/N312*100</f>
        <v>0</v>
      </c>
      <c r="AK312" s="6">
        <f>(AA312+AB312+AC312+AD312+AE312+AF312)/N312*100</f>
        <v>14.583333333333334</v>
      </c>
      <c r="AL312" s="39">
        <v>11730</v>
      </c>
      <c r="AM312" s="39">
        <v>23500</v>
      </c>
      <c r="AN312" s="6">
        <f>(Q312+R312+S312+T312+U312+V312+W312+X312)/N312*100</f>
        <v>77.083333333333343</v>
      </c>
      <c r="AO312" s="1">
        <v>48</v>
      </c>
      <c r="AP312" s="1">
        <v>32</v>
      </c>
      <c r="AQ312" s="1">
        <v>31</v>
      </c>
      <c r="AR312" s="1">
        <v>17</v>
      </c>
      <c r="AS312" s="1">
        <v>1</v>
      </c>
      <c r="AT312" s="1">
        <v>5</v>
      </c>
      <c r="AU312" s="1">
        <v>6</v>
      </c>
      <c r="AV312" s="1">
        <v>5</v>
      </c>
      <c r="AW312" s="1">
        <v>5</v>
      </c>
      <c r="AX312" s="1">
        <v>8</v>
      </c>
      <c r="AY312" s="1">
        <v>4</v>
      </c>
      <c r="AZ312" s="1">
        <v>0</v>
      </c>
      <c r="BA312" s="1">
        <v>0</v>
      </c>
      <c r="BB312" s="1">
        <v>4</v>
      </c>
      <c r="BC312" s="1">
        <v>0</v>
      </c>
      <c r="BD312" s="1">
        <v>0</v>
      </c>
      <c r="BE312" s="1">
        <v>3</v>
      </c>
      <c r="BF312" s="1">
        <v>0</v>
      </c>
      <c r="BG312" s="1">
        <v>0</v>
      </c>
      <c r="BH312" s="6">
        <f>(AU312+AX312+BA312+BD312+BG312)/N312*100</f>
        <v>29.166666666666668</v>
      </c>
      <c r="BI312" s="1">
        <v>8.1</v>
      </c>
      <c r="BJ312" s="1">
        <v>13.8</v>
      </c>
      <c r="BK312" s="1">
        <v>6.5</v>
      </c>
      <c r="BL312" s="1">
        <v>0</v>
      </c>
      <c r="BM312" s="1">
        <v>3.3</v>
      </c>
      <c r="BN312" s="1">
        <v>18.7</v>
      </c>
      <c r="BO312" s="1">
        <v>0</v>
      </c>
      <c r="BP312" s="1">
        <v>3.3</v>
      </c>
      <c r="BQ312" s="1">
        <v>17.899999999999999</v>
      </c>
      <c r="BR312" s="1">
        <v>2.4</v>
      </c>
      <c r="BS312" s="1">
        <v>2.4</v>
      </c>
      <c r="BT312" s="1">
        <v>8.9</v>
      </c>
      <c r="BU312" s="1">
        <v>6.5</v>
      </c>
      <c r="BV312" s="1">
        <v>3.3</v>
      </c>
      <c r="BW312" s="1">
        <v>1.6</v>
      </c>
      <c r="BX312" s="1">
        <v>0</v>
      </c>
      <c r="BY312" s="1">
        <v>3.3</v>
      </c>
      <c r="BZ312" s="1">
        <v>0</v>
      </c>
      <c r="CA312" s="1">
        <f>BI312+BJ312+BK312</f>
        <v>28.4</v>
      </c>
      <c r="CB312" s="1">
        <f>BL312+BM312+BN312+BO312+BP312+BQ312+BR312+BS312+BT312+BU312</f>
        <v>63.4</v>
      </c>
      <c r="CC312" s="1">
        <f>BV312+BW312+BX312+BY312+BZ312</f>
        <v>8.1999999999999993</v>
      </c>
    </row>
    <row r="313" spans="1:81" x14ac:dyDescent="0.25">
      <c r="A313" s="8" t="s">
        <v>1277</v>
      </c>
      <c r="B313" t="s">
        <v>1278</v>
      </c>
      <c r="C313" s="1" t="s">
        <v>1279</v>
      </c>
      <c r="D313" t="s">
        <v>980</v>
      </c>
      <c r="E313" s="9" t="s">
        <v>981</v>
      </c>
      <c r="F313" s="9" t="s">
        <v>542</v>
      </c>
      <c r="G313" s="9" t="s">
        <v>1280</v>
      </c>
      <c r="H313" s="9" t="s">
        <v>1281</v>
      </c>
      <c r="I313" s="1">
        <v>5453572</v>
      </c>
      <c r="J313" s="1" t="s">
        <v>241</v>
      </c>
      <c r="K313" s="33">
        <v>0.37720735616695195</v>
      </c>
      <c r="L313" s="1">
        <v>715</v>
      </c>
      <c r="M313" s="42">
        <f t="shared" si="375"/>
        <v>1895.5091630915624</v>
      </c>
      <c r="N313" s="1">
        <v>319</v>
      </c>
      <c r="O313" s="22">
        <v>2.17</v>
      </c>
      <c r="P313" s="1">
        <v>693</v>
      </c>
      <c r="Q313" s="1">
        <v>47</v>
      </c>
      <c r="R313" s="1">
        <v>21</v>
      </c>
      <c r="S313" s="1">
        <v>33</v>
      </c>
      <c r="T313" s="1">
        <v>21</v>
      </c>
      <c r="U313" s="1">
        <v>24</v>
      </c>
      <c r="V313" s="1">
        <v>27</v>
      </c>
      <c r="W313" s="1">
        <v>24</v>
      </c>
      <c r="X313" s="1">
        <v>25</v>
      </c>
      <c r="Y313" s="1">
        <v>14</v>
      </c>
      <c r="Z313" s="1">
        <v>15</v>
      </c>
      <c r="AA313" s="1">
        <v>18</v>
      </c>
      <c r="AB313" s="1">
        <v>17</v>
      </c>
      <c r="AC313" s="1">
        <v>22</v>
      </c>
      <c r="AD313" s="1">
        <v>5</v>
      </c>
      <c r="AE313" s="1">
        <v>0</v>
      </c>
      <c r="AF313" s="1">
        <v>6</v>
      </c>
      <c r="AG313" s="6">
        <f>(Q313+R313+S313)/N313*100</f>
        <v>31.661442006269592</v>
      </c>
      <c r="AH313" s="6">
        <f>(T313+U313)/N313*100</f>
        <v>14.106583072100312</v>
      </c>
      <c r="AI313" s="6">
        <f>(V313+W313+X313+Y313)/N313*100</f>
        <v>28.213166144200624</v>
      </c>
      <c r="AJ313" s="6">
        <f>Z313/N313*100</f>
        <v>4.7021943573667713</v>
      </c>
      <c r="AK313" s="6">
        <f>(AA313+AB313+AC313+AD313+AE313+AF313)/N313*100</f>
        <v>21.316614420062695</v>
      </c>
      <c r="AL313" s="39">
        <v>25471</v>
      </c>
      <c r="AM313" s="39">
        <v>32891</v>
      </c>
      <c r="AN313" s="6">
        <f>(Q313+R313+S313+T313+U313+V313+W313+X313)/N313*100</f>
        <v>69.592476489028215</v>
      </c>
      <c r="AO313" s="1">
        <v>319</v>
      </c>
      <c r="AP313" s="1">
        <v>95</v>
      </c>
      <c r="AQ313" s="1">
        <v>203</v>
      </c>
      <c r="AR313" s="1">
        <v>116</v>
      </c>
      <c r="AS313" s="1">
        <v>21</v>
      </c>
      <c r="AT313" s="1">
        <v>13</v>
      </c>
      <c r="AU313" s="1">
        <v>59</v>
      </c>
      <c r="AV313" s="1">
        <v>37</v>
      </c>
      <c r="AW313" s="1">
        <v>19</v>
      </c>
      <c r="AX313" s="1">
        <v>16</v>
      </c>
      <c r="AY313" s="1">
        <v>44</v>
      </c>
      <c r="AZ313" s="1">
        <v>13</v>
      </c>
      <c r="BA313" s="1">
        <v>3</v>
      </c>
      <c r="BB313" s="1">
        <v>29</v>
      </c>
      <c r="BC313" s="1">
        <v>2</v>
      </c>
      <c r="BD313" s="1">
        <v>0</v>
      </c>
      <c r="BE313" s="1">
        <v>49</v>
      </c>
      <c r="BF313" s="1">
        <v>0</v>
      </c>
      <c r="BG313" s="1">
        <v>0</v>
      </c>
      <c r="BH313" s="6">
        <f>(AU313+AX313+BA313+BD313+BG313)/N313*100</f>
        <v>24.451410658307211</v>
      </c>
      <c r="BI313" s="1">
        <v>7.6</v>
      </c>
      <c r="BJ313" s="1">
        <v>5</v>
      </c>
      <c r="BK313" s="1">
        <v>7.6</v>
      </c>
      <c r="BL313" s="1">
        <v>4.2</v>
      </c>
      <c r="BM313" s="1">
        <v>3.8</v>
      </c>
      <c r="BN313" s="1">
        <v>5.5</v>
      </c>
      <c r="BO313" s="1">
        <v>4.8</v>
      </c>
      <c r="BP313" s="1">
        <v>6.7</v>
      </c>
      <c r="BQ313" s="1">
        <v>5.7</v>
      </c>
      <c r="BR313" s="1">
        <v>4.8</v>
      </c>
      <c r="BS313" s="1">
        <v>5.2</v>
      </c>
      <c r="BT313" s="1">
        <v>6.4</v>
      </c>
      <c r="BU313" s="1">
        <v>5.5</v>
      </c>
      <c r="BV313" s="1">
        <v>6.6</v>
      </c>
      <c r="BW313" s="1">
        <v>3.8</v>
      </c>
      <c r="BX313" s="1">
        <v>5.3</v>
      </c>
      <c r="BY313" s="1">
        <v>4.5</v>
      </c>
      <c r="BZ313" s="1">
        <v>7.3</v>
      </c>
      <c r="CA313" s="1">
        <f>BI313+BJ313+BK313</f>
        <v>20.2</v>
      </c>
      <c r="CB313" s="1">
        <f>BL313+BM313+BN313+BO313+BP313+BQ313+BR313+BS313+BT313+BU313</f>
        <v>52.6</v>
      </c>
      <c r="CC313" s="1">
        <f>BV313+BW313+BX313+BY313+BZ313</f>
        <v>27.5</v>
      </c>
    </row>
    <row r="314" spans="1:81" s="11" customFormat="1" x14ac:dyDescent="0.25">
      <c r="A314" s="10" t="s">
        <v>1402</v>
      </c>
      <c r="B314" s="11" t="s">
        <v>1403</v>
      </c>
      <c r="C314" s="12" t="s">
        <v>1404</v>
      </c>
      <c r="D314" s="11" t="s">
        <v>1405</v>
      </c>
      <c r="E314" s="13" t="s">
        <v>1115</v>
      </c>
      <c r="F314" s="13" t="s">
        <v>542</v>
      </c>
      <c r="G314" s="13" t="s">
        <v>1406</v>
      </c>
      <c r="H314" s="13" t="s">
        <v>1407</v>
      </c>
      <c r="I314" s="12">
        <v>5461636</v>
      </c>
      <c r="J314" s="12" t="s">
        <v>264</v>
      </c>
      <c r="K314" s="36">
        <v>0.32670351949336479</v>
      </c>
      <c r="L314" s="12">
        <v>1103</v>
      </c>
      <c r="M314" s="24">
        <f t="shared" si="375"/>
        <v>3376.149732670393</v>
      </c>
      <c r="N314" s="12">
        <v>438</v>
      </c>
      <c r="O314" s="24">
        <v>2.52</v>
      </c>
      <c r="P314" s="12">
        <v>1103</v>
      </c>
      <c r="Q314" s="12">
        <v>48</v>
      </c>
      <c r="R314" s="12">
        <v>48</v>
      </c>
      <c r="S314" s="12">
        <v>21</v>
      </c>
      <c r="T314" s="12">
        <v>31</v>
      </c>
      <c r="U314" s="12">
        <v>9</v>
      </c>
      <c r="V314" s="12">
        <v>15</v>
      </c>
      <c r="W314" s="12">
        <v>15</v>
      </c>
      <c r="X314" s="12">
        <v>39</v>
      </c>
      <c r="Y314" s="12">
        <v>29</v>
      </c>
      <c r="Z314" s="12">
        <v>39</v>
      </c>
      <c r="AA314" s="12">
        <v>53</v>
      </c>
      <c r="AB314" s="12">
        <v>56</v>
      </c>
      <c r="AC314" s="12">
        <v>19</v>
      </c>
      <c r="AD314" s="12">
        <v>10</v>
      </c>
      <c r="AE314" s="12">
        <v>6</v>
      </c>
      <c r="AF314" s="12">
        <v>0</v>
      </c>
      <c r="AG314" s="14">
        <v>26.712328767123289</v>
      </c>
      <c r="AH314" s="14">
        <v>9.1324200913241995</v>
      </c>
      <c r="AI314" s="14">
        <v>22.37442922374429</v>
      </c>
      <c r="AJ314" s="14">
        <v>8.9041095890410951</v>
      </c>
      <c r="AK314" s="14">
        <v>32.87671232876712</v>
      </c>
      <c r="AL314" s="41">
        <v>21178</v>
      </c>
      <c r="AM314" s="41">
        <v>43933</v>
      </c>
      <c r="AN314" s="14">
        <v>51.598173515981735</v>
      </c>
      <c r="AO314" s="12">
        <v>438</v>
      </c>
      <c r="AP314" s="12">
        <v>48</v>
      </c>
      <c r="AQ314" s="12">
        <v>310</v>
      </c>
      <c r="AR314" s="12">
        <v>128</v>
      </c>
      <c r="AS314" s="12">
        <v>10</v>
      </c>
      <c r="AT314" s="12">
        <v>17</v>
      </c>
      <c r="AU314" s="12">
        <v>73</v>
      </c>
      <c r="AV314" s="12">
        <v>25</v>
      </c>
      <c r="AW314" s="12">
        <v>12</v>
      </c>
      <c r="AX314" s="12">
        <v>18</v>
      </c>
      <c r="AY314" s="12">
        <v>59</v>
      </c>
      <c r="AZ314" s="12">
        <v>22</v>
      </c>
      <c r="BA314" s="12">
        <v>0</v>
      </c>
      <c r="BB314" s="12">
        <v>78</v>
      </c>
      <c r="BC314" s="12">
        <v>4</v>
      </c>
      <c r="BD314" s="12">
        <v>10</v>
      </c>
      <c r="BE314" s="12">
        <v>88</v>
      </c>
      <c r="BF314" s="12">
        <v>2</v>
      </c>
      <c r="BG314" s="12">
        <v>0</v>
      </c>
      <c r="BH314" s="14">
        <v>21.689497716894977</v>
      </c>
      <c r="BI314" s="12">
        <v>2.8</v>
      </c>
      <c r="BJ314" s="12">
        <v>6.6</v>
      </c>
      <c r="BK314" s="12">
        <v>9</v>
      </c>
      <c r="BL314" s="12">
        <v>5.9</v>
      </c>
      <c r="BM314" s="12">
        <v>3.9</v>
      </c>
      <c r="BN314" s="12">
        <v>4.2</v>
      </c>
      <c r="BO314" s="12">
        <v>5.6</v>
      </c>
      <c r="BP314" s="12">
        <v>5.5</v>
      </c>
      <c r="BQ314" s="12">
        <v>6.3</v>
      </c>
      <c r="BR314" s="12">
        <v>6.1</v>
      </c>
      <c r="BS314" s="12">
        <v>7.4</v>
      </c>
      <c r="BT314" s="12">
        <v>7.9</v>
      </c>
      <c r="BU314" s="12">
        <v>6.5</v>
      </c>
      <c r="BV314" s="12">
        <v>7.3</v>
      </c>
      <c r="BW314" s="12">
        <v>5.3</v>
      </c>
      <c r="BX314" s="12">
        <v>4</v>
      </c>
      <c r="BY314" s="12">
        <v>2.2999999999999998</v>
      </c>
      <c r="BZ314" s="12">
        <v>3.3</v>
      </c>
      <c r="CA314" s="12">
        <v>18.399999999999999</v>
      </c>
      <c r="CB314" s="12">
        <v>59.3</v>
      </c>
      <c r="CC314" s="12">
        <v>22.200000000000003</v>
      </c>
    </row>
    <row r="315" spans="1:81" s="11" customFormat="1" x14ac:dyDescent="0.25">
      <c r="A315" s="8" t="s">
        <v>1606</v>
      </c>
      <c r="B315" t="s">
        <v>1607</v>
      </c>
      <c r="C315" s="1" t="s">
        <v>1608</v>
      </c>
      <c r="D315" t="s">
        <v>980</v>
      </c>
      <c r="E315" s="9" t="s">
        <v>981</v>
      </c>
      <c r="F315" s="9" t="s">
        <v>542</v>
      </c>
      <c r="G315" s="9" t="s">
        <v>1609</v>
      </c>
      <c r="H315" s="9" t="s">
        <v>1610</v>
      </c>
      <c r="I315" s="1">
        <v>5474380</v>
      </c>
      <c r="J315" s="1" t="s">
        <v>303</v>
      </c>
      <c r="K315" s="33">
        <v>0.52491916426529261</v>
      </c>
      <c r="L315" s="1">
        <v>1535</v>
      </c>
      <c r="M315" s="42">
        <f t="shared" si="375"/>
        <v>2924.2597803577532</v>
      </c>
      <c r="N315" s="1">
        <v>571</v>
      </c>
      <c r="O315" s="22">
        <v>2.68</v>
      </c>
      <c r="P315" s="1">
        <v>1531</v>
      </c>
      <c r="Q315" s="1">
        <v>84</v>
      </c>
      <c r="R315" s="1">
        <v>43</v>
      </c>
      <c r="S315" s="1">
        <v>53</v>
      </c>
      <c r="T315" s="1">
        <v>36</v>
      </c>
      <c r="U315" s="1">
        <v>38</v>
      </c>
      <c r="V315" s="1">
        <v>39</v>
      </c>
      <c r="W315" s="1">
        <v>39</v>
      </c>
      <c r="X315" s="1">
        <v>29</v>
      </c>
      <c r="Y315" s="1">
        <v>14</v>
      </c>
      <c r="Z315" s="1">
        <v>38</v>
      </c>
      <c r="AA315" s="1">
        <v>55</v>
      </c>
      <c r="AB315" s="1">
        <v>43</v>
      </c>
      <c r="AC315" s="1">
        <v>27</v>
      </c>
      <c r="AD315" s="1">
        <v>12</v>
      </c>
      <c r="AE315" s="1">
        <v>12</v>
      </c>
      <c r="AF315" s="1">
        <v>9</v>
      </c>
      <c r="AG315" s="6">
        <f t="shared" ref="AG315:AG322" si="473">(Q315+R315+S315)/N315*100</f>
        <v>31.523642732049034</v>
      </c>
      <c r="AH315" s="6">
        <f t="shared" ref="AH315:AH322" si="474">(T315+U315)/N315*100</f>
        <v>12.95971978984238</v>
      </c>
      <c r="AI315" s="6">
        <f t="shared" ref="AI315:AI322" si="475">(V315+W315+X315+Y315)/N315*100</f>
        <v>21.190893169877409</v>
      </c>
      <c r="AJ315" s="6">
        <f t="shared" ref="AJ315:AJ322" si="476">Z315/N315*100</f>
        <v>6.6549912434325744</v>
      </c>
      <c r="AK315" s="6">
        <f t="shared" ref="AK315:AK322" si="477">(AA315+AB315+AC315+AD315+AE315+AF315)/N315*100</f>
        <v>27.670753064798596</v>
      </c>
      <c r="AL315" s="39">
        <v>18841</v>
      </c>
      <c r="AM315" s="39">
        <v>32386</v>
      </c>
      <c r="AN315" s="6">
        <f>(Q315+R315+S315+T315+U315+V315+W315+X315)/N315*100</f>
        <v>63.22241681260946</v>
      </c>
      <c r="AO315" s="1">
        <v>571</v>
      </c>
      <c r="AP315" s="1">
        <v>105</v>
      </c>
      <c r="AQ315" s="1">
        <v>410</v>
      </c>
      <c r="AR315" s="1">
        <v>161</v>
      </c>
      <c r="AS315" s="1">
        <v>22</v>
      </c>
      <c r="AT315" s="1">
        <v>42</v>
      </c>
      <c r="AU315" s="1">
        <v>76</v>
      </c>
      <c r="AV315" s="1">
        <v>34</v>
      </c>
      <c r="AW315" s="1">
        <v>42</v>
      </c>
      <c r="AX315" s="1">
        <v>32</v>
      </c>
      <c r="AY315" s="1">
        <v>43</v>
      </c>
      <c r="AZ315" s="1">
        <v>31</v>
      </c>
      <c r="BA315" s="1">
        <v>8</v>
      </c>
      <c r="BB315" s="1">
        <v>77</v>
      </c>
      <c r="BC315" s="1">
        <v>10</v>
      </c>
      <c r="BD315" s="1">
        <v>6</v>
      </c>
      <c r="BE315" s="1">
        <v>92</v>
      </c>
      <c r="BF315" s="1">
        <v>0</v>
      </c>
      <c r="BG315" s="1">
        <v>0</v>
      </c>
      <c r="BH315" s="6">
        <f>(AU315+AX315+BA315+BD315+BG315)/N315*100</f>
        <v>21.366024518388791</v>
      </c>
      <c r="BI315" s="1">
        <v>6.8</v>
      </c>
      <c r="BJ315" s="1">
        <v>4.9000000000000004</v>
      </c>
      <c r="BK315" s="1">
        <v>6.7</v>
      </c>
      <c r="BL315" s="1">
        <v>8.1</v>
      </c>
      <c r="BM315" s="1">
        <v>8.4</v>
      </c>
      <c r="BN315" s="1">
        <v>6.5</v>
      </c>
      <c r="BO315" s="1">
        <v>4.4000000000000004</v>
      </c>
      <c r="BP315" s="1">
        <v>4.5</v>
      </c>
      <c r="BQ315" s="1">
        <v>4.2</v>
      </c>
      <c r="BR315" s="1">
        <v>6.1</v>
      </c>
      <c r="BS315" s="1">
        <v>10.199999999999999</v>
      </c>
      <c r="BT315" s="1">
        <v>7.1</v>
      </c>
      <c r="BU315" s="1">
        <v>7.8</v>
      </c>
      <c r="BV315" s="1">
        <v>3.5</v>
      </c>
      <c r="BW315" s="1">
        <v>4.5</v>
      </c>
      <c r="BX315" s="1">
        <v>2</v>
      </c>
      <c r="BY315" s="1">
        <v>2.1</v>
      </c>
      <c r="BZ315" s="1">
        <v>2.1</v>
      </c>
      <c r="CA315" s="1">
        <f t="shared" ref="CA315:CA322" si="478">BI315+BJ315+BK315</f>
        <v>18.399999999999999</v>
      </c>
      <c r="CB315" s="1">
        <f t="shared" ref="CB315:CB322" si="479">BL315+BM315+BN315+BO315+BP315+BQ315+BR315+BS315+BT315+BU315</f>
        <v>67.300000000000011</v>
      </c>
      <c r="CC315" s="1">
        <f t="shared" ref="CC315:CC322" si="480">BV315+BW315+BX315+BY315+BZ315</f>
        <v>14.2</v>
      </c>
    </row>
    <row r="316" spans="1:81" s="19" customFormat="1" x14ac:dyDescent="0.25">
      <c r="A316" s="18" t="s">
        <v>98</v>
      </c>
      <c r="B316" s="44" t="s">
        <v>2118</v>
      </c>
      <c r="I316" s="18">
        <v>54095</v>
      </c>
      <c r="J316" s="18" t="s">
        <v>97</v>
      </c>
      <c r="K316" s="35">
        <f>SUM(K311:K315)</f>
        <v>260.51721151660178</v>
      </c>
      <c r="L316" s="18">
        <v>8949</v>
      </c>
      <c r="M316" s="23">
        <f t="shared" si="375"/>
        <v>34.350897385640543</v>
      </c>
      <c r="N316" s="18">
        <v>3563</v>
      </c>
      <c r="O316" s="23">
        <v>2.4900000000000002</v>
      </c>
      <c r="P316" s="18">
        <v>8860</v>
      </c>
      <c r="Q316" s="18">
        <v>302</v>
      </c>
      <c r="R316" s="18">
        <v>266</v>
      </c>
      <c r="S316" s="18">
        <v>253</v>
      </c>
      <c r="T316" s="18">
        <v>241</v>
      </c>
      <c r="U316" s="18">
        <v>299</v>
      </c>
      <c r="V316" s="18">
        <v>177</v>
      </c>
      <c r="W316" s="18">
        <v>202</v>
      </c>
      <c r="X316" s="18">
        <v>170</v>
      </c>
      <c r="Y316" s="18">
        <v>186</v>
      </c>
      <c r="Z316" s="18">
        <v>307</v>
      </c>
      <c r="AA316" s="18">
        <v>299</v>
      </c>
      <c r="AB316" s="18">
        <v>366</v>
      </c>
      <c r="AC316" s="18">
        <v>279</v>
      </c>
      <c r="AD316" s="18">
        <v>134</v>
      </c>
      <c r="AE316" s="18">
        <v>21</v>
      </c>
      <c r="AF316" s="18">
        <v>61</v>
      </c>
      <c r="AG316" s="20">
        <f t="shared" si="473"/>
        <v>23.042380016839743</v>
      </c>
      <c r="AH316" s="20">
        <f t="shared" si="474"/>
        <v>15.15576761156329</v>
      </c>
      <c r="AI316" s="20">
        <f t="shared" si="475"/>
        <v>20.628683693516699</v>
      </c>
      <c r="AJ316" s="20">
        <f t="shared" si="476"/>
        <v>8.6163345495369068</v>
      </c>
      <c r="AK316" s="20">
        <f t="shared" si="477"/>
        <v>32.556834128543358</v>
      </c>
      <c r="AL316" s="38">
        <v>24599</v>
      </c>
      <c r="AM316" s="38">
        <v>40902</v>
      </c>
      <c r="AN316" s="20">
        <f t="shared" si="450"/>
        <v>53.606511366825707</v>
      </c>
      <c r="AO316" s="18">
        <v>3563</v>
      </c>
      <c r="AP316" s="18">
        <v>1431</v>
      </c>
      <c r="AQ316" s="18">
        <v>2765</v>
      </c>
      <c r="AR316" s="18">
        <v>798</v>
      </c>
      <c r="AS316" s="18">
        <v>155</v>
      </c>
      <c r="AT316" s="18">
        <v>134</v>
      </c>
      <c r="AU316" s="18">
        <v>361</v>
      </c>
      <c r="AV316" s="18">
        <v>372</v>
      </c>
      <c r="AW316" s="18">
        <v>148</v>
      </c>
      <c r="AX316" s="18">
        <v>152</v>
      </c>
      <c r="AY316" s="18">
        <v>366</v>
      </c>
      <c r="AZ316" s="18">
        <v>99</v>
      </c>
      <c r="BA316" s="18">
        <v>34</v>
      </c>
      <c r="BB316" s="18">
        <v>548</v>
      </c>
      <c r="BC316" s="18">
        <v>28</v>
      </c>
      <c r="BD316" s="18">
        <v>23</v>
      </c>
      <c r="BE316" s="18">
        <v>766</v>
      </c>
      <c r="BF316" s="18">
        <v>63</v>
      </c>
      <c r="BG316" s="18">
        <v>5</v>
      </c>
      <c r="BH316" s="20">
        <f t="shared" si="452"/>
        <v>16.138085882683132</v>
      </c>
      <c r="BI316" s="18">
        <v>5.3</v>
      </c>
      <c r="BJ316" s="18">
        <v>5.4</v>
      </c>
      <c r="BK316" s="18">
        <v>5.5</v>
      </c>
      <c r="BL316" s="18">
        <v>5.6</v>
      </c>
      <c r="BM316" s="18">
        <v>5.4</v>
      </c>
      <c r="BN316" s="18">
        <v>4.9000000000000004</v>
      </c>
      <c r="BO316" s="18">
        <v>4.5999999999999996</v>
      </c>
      <c r="BP316" s="18">
        <v>6</v>
      </c>
      <c r="BQ316" s="18">
        <v>5.6</v>
      </c>
      <c r="BR316" s="18">
        <v>7.1</v>
      </c>
      <c r="BS316" s="18">
        <v>7.5</v>
      </c>
      <c r="BT316" s="18">
        <v>8.6999999999999993</v>
      </c>
      <c r="BU316" s="18">
        <v>7.8</v>
      </c>
      <c r="BV316" s="18">
        <v>7.3</v>
      </c>
      <c r="BW316" s="18">
        <v>4.5999999999999996</v>
      </c>
      <c r="BX316" s="18">
        <v>3.3</v>
      </c>
      <c r="BY316" s="18">
        <v>3.2</v>
      </c>
      <c r="BZ316" s="18">
        <v>2.2000000000000002</v>
      </c>
      <c r="CA316" s="18">
        <f t="shared" si="478"/>
        <v>16.2</v>
      </c>
      <c r="CB316" s="18">
        <f t="shared" si="479"/>
        <v>63.2</v>
      </c>
      <c r="CC316" s="18">
        <f t="shared" si="480"/>
        <v>20.599999999999998</v>
      </c>
    </row>
    <row r="317" spans="1:81" s="26" customFormat="1" x14ac:dyDescent="0.25">
      <c r="A317" s="25" t="s">
        <v>2017</v>
      </c>
      <c r="B317" s="26" t="s">
        <v>2018</v>
      </c>
      <c r="C317" s="27" t="s">
        <v>2019</v>
      </c>
      <c r="D317" s="26" t="s">
        <v>739</v>
      </c>
      <c r="E317" s="28" t="s">
        <v>740</v>
      </c>
      <c r="F317" s="28" t="s">
        <v>542</v>
      </c>
      <c r="G317" s="28" t="s">
        <v>2020</v>
      </c>
      <c r="H317" s="28" t="s">
        <v>2021</v>
      </c>
      <c r="I317" s="27" t="s">
        <v>2111</v>
      </c>
      <c r="J317" s="27" t="s">
        <v>2111</v>
      </c>
      <c r="K317" s="34">
        <v>351.68780574883431</v>
      </c>
      <c r="L317" s="27">
        <f>L319-L318</f>
        <v>19008</v>
      </c>
      <c r="M317" s="29">
        <f t="shared" si="375"/>
        <v>54.047935951396013</v>
      </c>
      <c r="N317" s="27">
        <f t="shared" ref="N317:AF317" si="481">N319-N318</f>
        <v>7389</v>
      </c>
      <c r="O317" s="29">
        <f>P317/N317</f>
        <v>2.5517661388550548</v>
      </c>
      <c r="P317" s="27">
        <f t="shared" si="481"/>
        <v>18855</v>
      </c>
      <c r="Q317" s="27">
        <f t="shared" si="481"/>
        <v>827</v>
      </c>
      <c r="R317" s="27">
        <f t="shared" si="481"/>
        <v>493</v>
      </c>
      <c r="S317" s="27">
        <f t="shared" si="481"/>
        <v>472</v>
      </c>
      <c r="T317" s="27">
        <f t="shared" si="481"/>
        <v>414</v>
      </c>
      <c r="U317" s="27">
        <f t="shared" si="481"/>
        <v>493</v>
      </c>
      <c r="V317" s="27">
        <f t="shared" si="481"/>
        <v>434</v>
      </c>
      <c r="W317" s="27">
        <f t="shared" si="481"/>
        <v>515</v>
      </c>
      <c r="X317" s="27">
        <f t="shared" si="481"/>
        <v>368</v>
      </c>
      <c r="Y317" s="27">
        <f t="shared" si="481"/>
        <v>267</v>
      </c>
      <c r="Z317" s="27">
        <f t="shared" si="481"/>
        <v>625</v>
      </c>
      <c r="AA317" s="27">
        <f t="shared" si="481"/>
        <v>754</v>
      </c>
      <c r="AB317" s="27">
        <f t="shared" si="481"/>
        <v>750</v>
      </c>
      <c r="AC317" s="27">
        <f t="shared" si="481"/>
        <v>510</v>
      </c>
      <c r="AD317" s="27">
        <f t="shared" si="481"/>
        <v>262</v>
      </c>
      <c r="AE317" s="27">
        <f t="shared" si="481"/>
        <v>167</v>
      </c>
      <c r="AF317" s="27">
        <f t="shared" si="481"/>
        <v>38</v>
      </c>
      <c r="AG317" s="30">
        <f t="shared" si="473"/>
        <v>24.252266883204765</v>
      </c>
      <c r="AH317" s="30">
        <f t="shared" si="474"/>
        <v>12.275003383407768</v>
      </c>
      <c r="AI317" s="30">
        <f t="shared" si="475"/>
        <v>21.43727161997564</v>
      </c>
      <c r="AJ317" s="30">
        <f t="shared" si="476"/>
        <v>8.4585194207605916</v>
      </c>
      <c r="AK317" s="30">
        <f t="shared" si="477"/>
        <v>33.57693869265124</v>
      </c>
      <c r="AL317" s="40">
        <v>21279</v>
      </c>
      <c r="AM317" s="40">
        <v>39434</v>
      </c>
      <c r="AN317" s="30">
        <f t="shared" si="450"/>
        <v>54.351062390039253</v>
      </c>
      <c r="AO317" s="27">
        <f>AO319-AO318</f>
        <v>7389</v>
      </c>
      <c r="AP317" s="27">
        <f t="shared" ref="AP317:BG317" si="482">AP319-AP318</f>
        <v>1555</v>
      </c>
      <c r="AQ317" s="27">
        <f t="shared" si="482"/>
        <v>6019</v>
      </c>
      <c r="AR317" s="27">
        <f t="shared" si="482"/>
        <v>1370</v>
      </c>
      <c r="AS317" s="27">
        <f t="shared" si="482"/>
        <v>443</v>
      </c>
      <c r="AT317" s="27">
        <f t="shared" si="482"/>
        <v>307</v>
      </c>
      <c r="AU317" s="27">
        <f t="shared" si="482"/>
        <v>788</v>
      </c>
      <c r="AV317" s="27">
        <f t="shared" si="482"/>
        <v>661</v>
      </c>
      <c r="AW317" s="27">
        <f t="shared" si="482"/>
        <v>246</v>
      </c>
      <c r="AX317" s="27">
        <f t="shared" si="482"/>
        <v>329</v>
      </c>
      <c r="AY317" s="27">
        <f t="shared" si="482"/>
        <v>720</v>
      </c>
      <c r="AZ317" s="27">
        <f t="shared" si="482"/>
        <v>225</v>
      </c>
      <c r="BA317" s="27">
        <f t="shared" si="482"/>
        <v>158</v>
      </c>
      <c r="BB317" s="27">
        <f t="shared" si="482"/>
        <v>1094</v>
      </c>
      <c r="BC317" s="27">
        <f t="shared" si="482"/>
        <v>227</v>
      </c>
      <c r="BD317" s="27">
        <f t="shared" si="482"/>
        <v>17</v>
      </c>
      <c r="BE317" s="27">
        <f t="shared" si="482"/>
        <v>1571</v>
      </c>
      <c r="BF317" s="27">
        <f t="shared" si="482"/>
        <v>136</v>
      </c>
      <c r="BG317" s="27">
        <f t="shared" si="482"/>
        <v>0</v>
      </c>
      <c r="BH317" s="30">
        <f t="shared" si="452"/>
        <v>17.485451346596292</v>
      </c>
      <c r="BI317" s="27">
        <v>5.5</v>
      </c>
      <c r="BJ317" s="27">
        <v>6.1</v>
      </c>
      <c r="BK317" s="27">
        <v>5.6</v>
      </c>
      <c r="BL317" s="27">
        <v>6.8</v>
      </c>
      <c r="BM317" s="27">
        <v>7.9</v>
      </c>
      <c r="BN317" s="27">
        <v>5.6</v>
      </c>
      <c r="BO317" s="27">
        <v>5.3</v>
      </c>
      <c r="BP317" s="27">
        <v>4.5</v>
      </c>
      <c r="BQ317" s="27">
        <v>6.7</v>
      </c>
      <c r="BR317" s="27">
        <v>6.3</v>
      </c>
      <c r="BS317" s="27">
        <v>6.8</v>
      </c>
      <c r="BT317" s="27">
        <v>6.9</v>
      </c>
      <c r="BU317" s="27">
        <v>7</v>
      </c>
      <c r="BV317" s="27">
        <v>6.3</v>
      </c>
      <c r="BW317" s="27">
        <v>4.5999999999999996</v>
      </c>
      <c r="BX317" s="27">
        <v>3.8</v>
      </c>
      <c r="BY317" s="27">
        <v>2</v>
      </c>
      <c r="BZ317" s="27">
        <v>2.1</v>
      </c>
      <c r="CA317" s="27">
        <f t="shared" si="478"/>
        <v>17.2</v>
      </c>
      <c r="CB317" s="27">
        <f t="shared" si="479"/>
        <v>63.79999999999999</v>
      </c>
      <c r="CC317" s="27">
        <f t="shared" si="480"/>
        <v>18.8</v>
      </c>
    </row>
    <row r="318" spans="1:81" s="19" customFormat="1" x14ac:dyDescent="0.25">
      <c r="A318" s="8" t="s">
        <v>736</v>
      </c>
      <c r="B318" t="s">
        <v>737</v>
      </c>
      <c r="C318" s="1" t="s">
        <v>738</v>
      </c>
      <c r="D318" t="s">
        <v>739</v>
      </c>
      <c r="E318" s="9" t="s">
        <v>740</v>
      </c>
      <c r="F318" s="9" t="s">
        <v>542</v>
      </c>
      <c r="G318" s="9" t="s">
        <v>741</v>
      </c>
      <c r="H318" s="9" t="s">
        <v>742</v>
      </c>
      <c r="I318" s="1">
        <v>5411188</v>
      </c>
      <c r="J318" s="1" t="s">
        <v>143</v>
      </c>
      <c r="K318" s="33">
        <v>2.8461125232477058</v>
      </c>
      <c r="L318" s="1">
        <v>5596</v>
      </c>
      <c r="M318" s="42">
        <f t="shared" si="375"/>
        <v>1966.1907090076645</v>
      </c>
      <c r="N318" s="1">
        <v>1952</v>
      </c>
      <c r="O318" s="22">
        <v>2.2999999999999998</v>
      </c>
      <c r="P318" s="1">
        <v>4493</v>
      </c>
      <c r="Q318" s="1">
        <v>274</v>
      </c>
      <c r="R318" s="1">
        <v>145</v>
      </c>
      <c r="S318" s="1">
        <v>165</v>
      </c>
      <c r="T318" s="1">
        <v>193</v>
      </c>
      <c r="U318" s="1">
        <v>145</v>
      </c>
      <c r="V318" s="1">
        <v>60</v>
      </c>
      <c r="W318" s="1">
        <v>86</v>
      </c>
      <c r="X318" s="1">
        <v>70</v>
      </c>
      <c r="Y318" s="1">
        <v>96</v>
      </c>
      <c r="Z318" s="1">
        <v>241</v>
      </c>
      <c r="AA318" s="1">
        <v>114</v>
      </c>
      <c r="AB318" s="1">
        <v>161</v>
      </c>
      <c r="AC318" s="1">
        <v>96</v>
      </c>
      <c r="AD318" s="1">
        <v>29</v>
      </c>
      <c r="AE318" s="1">
        <v>13</v>
      </c>
      <c r="AF318" s="1">
        <v>64</v>
      </c>
      <c r="AG318" s="6">
        <f t="shared" si="473"/>
        <v>29.918032786885245</v>
      </c>
      <c r="AH318" s="6">
        <f t="shared" si="474"/>
        <v>17.315573770491806</v>
      </c>
      <c r="AI318" s="6">
        <f t="shared" si="475"/>
        <v>15.983606557377051</v>
      </c>
      <c r="AJ318" s="6">
        <f t="shared" si="476"/>
        <v>12.346311475409836</v>
      </c>
      <c r="AK318" s="6">
        <f t="shared" si="477"/>
        <v>24.436475409836063</v>
      </c>
      <c r="AL318" s="39">
        <v>19730</v>
      </c>
      <c r="AM318" s="39">
        <v>34423</v>
      </c>
      <c r="AN318" s="6">
        <f t="shared" si="450"/>
        <v>58.299180327868847</v>
      </c>
      <c r="AO318" s="1">
        <v>1952</v>
      </c>
      <c r="AP318" s="1">
        <v>397</v>
      </c>
      <c r="AQ318" s="1">
        <v>943</v>
      </c>
      <c r="AR318" s="1">
        <v>1009</v>
      </c>
      <c r="AS318" s="1">
        <v>78</v>
      </c>
      <c r="AT318" s="1">
        <v>156</v>
      </c>
      <c r="AU318" s="1">
        <v>263</v>
      </c>
      <c r="AV318" s="1">
        <v>89</v>
      </c>
      <c r="AW318" s="1">
        <v>60</v>
      </c>
      <c r="AX318" s="1">
        <v>215</v>
      </c>
      <c r="AY318" s="1">
        <v>145</v>
      </c>
      <c r="AZ318" s="1">
        <v>83</v>
      </c>
      <c r="BA318" s="1">
        <v>24</v>
      </c>
      <c r="BB318" s="1">
        <v>283</v>
      </c>
      <c r="BC318" s="1">
        <v>67</v>
      </c>
      <c r="BD318" s="1">
        <v>5</v>
      </c>
      <c r="BE318" s="1">
        <v>299</v>
      </c>
      <c r="BF318" s="1">
        <v>18</v>
      </c>
      <c r="BG318" s="1">
        <v>0</v>
      </c>
      <c r="BH318" s="6">
        <f t="shared" si="452"/>
        <v>25.973360655737704</v>
      </c>
      <c r="BI318" s="1">
        <v>6.1</v>
      </c>
      <c r="BJ318" s="1">
        <v>3.6</v>
      </c>
      <c r="BK318" s="1">
        <v>3.8</v>
      </c>
      <c r="BL318" s="1">
        <v>16.100000000000001</v>
      </c>
      <c r="BM318" s="1">
        <v>12.3</v>
      </c>
      <c r="BN318" s="1">
        <v>6.4</v>
      </c>
      <c r="BO318" s="1">
        <v>5</v>
      </c>
      <c r="BP318" s="1">
        <v>4.9000000000000004</v>
      </c>
      <c r="BQ318" s="1">
        <v>4.2</v>
      </c>
      <c r="BR318" s="1">
        <v>4.9000000000000004</v>
      </c>
      <c r="BS318" s="1">
        <v>4.4000000000000004</v>
      </c>
      <c r="BT318" s="1">
        <v>4.9000000000000004</v>
      </c>
      <c r="BU318" s="1">
        <v>5.9</v>
      </c>
      <c r="BV318" s="1">
        <v>5</v>
      </c>
      <c r="BW318" s="1">
        <v>4.5</v>
      </c>
      <c r="BX318" s="1">
        <v>2.5</v>
      </c>
      <c r="BY318" s="1">
        <v>3</v>
      </c>
      <c r="BZ318" s="1">
        <v>2.2999999999999998</v>
      </c>
      <c r="CA318" s="1">
        <f t="shared" si="478"/>
        <v>13.5</v>
      </c>
      <c r="CB318" s="1">
        <f t="shared" si="479"/>
        <v>69</v>
      </c>
      <c r="CC318" s="1">
        <f t="shared" si="480"/>
        <v>17.3</v>
      </c>
    </row>
    <row r="319" spans="1:81" s="19" customFormat="1" x14ac:dyDescent="0.25">
      <c r="A319" s="18" t="s">
        <v>100</v>
      </c>
      <c r="B319" s="44" t="s">
        <v>2118</v>
      </c>
      <c r="I319" s="18">
        <v>54097</v>
      </c>
      <c r="J319" s="18" t="s">
        <v>99</v>
      </c>
      <c r="K319" s="35">
        <f>SUM(K317:K318)</f>
        <v>354.53391827208202</v>
      </c>
      <c r="L319" s="18">
        <v>24604</v>
      </c>
      <c r="M319" s="23">
        <f t="shared" si="375"/>
        <v>69.398155527443805</v>
      </c>
      <c r="N319" s="18">
        <v>9341</v>
      </c>
      <c r="O319" s="23">
        <v>2.5</v>
      </c>
      <c r="P319" s="18">
        <v>23348</v>
      </c>
      <c r="Q319" s="18">
        <v>1101</v>
      </c>
      <c r="R319" s="18">
        <v>638</v>
      </c>
      <c r="S319" s="18">
        <v>637</v>
      </c>
      <c r="T319" s="18">
        <v>607</v>
      </c>
      <c r="U319" s="18">
        <v>638</v>
      </c>
      <c r="V319" s="18">
        <v>494</v>
      </c>
      <c r="W319" s="18">
        <v>601</v>
      </c>
      <c r="X319" s="18">
        <v>438</v>
      </c>
      <c r="Y319" s="18">
        <v>363</v>
      </c>
      <c r="Z319" s="18">
        <v>866</v>
      </c>
      <c r="AA319" s="18">
        <v>868</v>
      </c>
      <c r="AB319" s="18">
        <v>911</v>
      </c>
      <c r="AC319" s="18">
        <v>606</v>
      </c>
      <c r="AD319" s="18">
        <v>291</v>
      </c>
      <c r="AE319" s="18">
        <v>180</v>
      </c>
      <c r="AF319" s="18">
        <v>102</v>
      </c>
      <c r="AG319" s="20">
        <f t="shared" si="473"/>
        <v>25.43624879563216</v>
      </c>
      <c r="AH319" s="20">
        <f t="shared" si="474"/>
        <v>13.328337437105233</v>
      </c>
      <c r="AI319" s="20">
        <f t="shared" si="475"/>
        <v>20.297612675302428</v>
      </c>
      <c r="AJ319" s="20">
        <f t="shared" si="476"/>
        <v>9.2709560004282192</v>
      </c>
      <c r="AK319" s="20">
        <f t="shared" si="477"/>
        <v>31.666845091531954</v>
      </c>
      <c r="AL319" s="38">
        <v>21279</v>
      </c>
      <c r="AM319" s="38">
        <v>39434</v>
      </c>
      <c r="AN319" s="20">
        <f t="shared" si="450"/>
        <v>55.176105342040472</v>
      </c>
      <c r="AO319" s="18">
        <v>9341</v>
      </c>
      <c r="AP319" s="18">
        <v>1952</v>
      </c>
      <c r="AQ319" s="18">
        <v>6962</v>
      </c>
      <c r="AR319" s="18">
        <v>2379</v>
      </c>
      <c r="AS319" s="18">
        <v>521</v>
      </c>
      <c r="AT319" s="18">
        <v>463</v>
      </c>
      <c r="AU319" s="18">
        <v>1051</v>
      </c>
      <c r="AV319" s="18">
        <v>750</v>
      </c>
      <c r="AW319" s="18">
        <v>306</v>
      </c>
      <c r="AX319" s="18">
        <v>544</v>
      </c>
      <c r="AY319" s="18">
        <v>865</v>
      </c>
      <c r="AZ319" s="18">
        <v>308</v>
      </c>
      <c r="BA319" s="18">
        <v>182</v>
      </c>
      <c r="BB319" s="18">
        <v>1377</v>
      </c>
      <c r="BC319" s="18">
        <v>294</v>
      </c>
      <c r="BD319" s="18">
        <v>22</v>
      </c>
      <c r="BE319" s="18">
        <v>1870</v>
      </c>
      <c r="BF319" s="18">
        <v>154</v>
      </c>
      <c r="BG319" s="18">
        <v>0</v>
      </c>
      <c r="BH319" s="20">
        <f t="shared" si="452"/>
        <v>19.25917995931913</v>
      </c>
      <c r="BI319" s="18">
        <v>5.5</v>
      </c>
      <c r="BJ319" s="18">
        <v>6.1</v>
      </c>
      <c r="BK319" s="18">
        <v>5.6</v>
      </c>
      <c r="BL319" s="18">
        <v>6.8</v>
      </c>
      <c r="BM319" s="18">
        <v>7.9</v>
      </c>
      <c r="BN319" s="18">
        <v>5.6</v>
      </c>
      <c r="BO319" s="18">
        <v>5.3</v>
      </c>
      <c r="BP319" s="18">
        <v>4.5</v>
      </c>
      <c r="BQ319" s="18">
        <v>6.7</v>
      </c>
      <c r="BR319" s="18">
        <v>6.3</v>
      </c>
      <c r="BS319" s="18">
        <v>6.8</v>
      </c>
      <c r="BT319" s="18">
        <v>6.9</v>
      </c>
      <c r="BU319" s="18">
        <v>7</v>
      </c>
      <c r="BV319" s="18">
        <v>6.3</v>
      </c>
      <c r="BW319" s="18">
        <v>4.5999999999999996</v>
      </c>
      <c r="BX319" s="18">
        <v>3.8</v>
      </c>
      <c r="BY319" s="18">
        <v>2</v>
      </c>
      <c r="BZ319" s="18">
        <v>2.1</v>
      </c>
      <c r="CA319" s="18">
        <f t="shared" si="478"/>
        <v>17.2</v>
      </c>
      <c r="CB319" s="18">
        <f t="shared" si="479"/>
        <v>63.79999999999999</v>
      </c>
      <c r="CC319" s="18">
        <f t="shared" si="480"/>
        <v>18.8</v>
      </c>
    </row>
    <row r="320" spans="1:81" s="26" customFormat="1" x14ac:dyDescent="0.25">
      <c r="A320" s="25" t="s">
        <v>2022</v>
      </c>
      <c r="B320" s="26" t="s">
        <v>2023</v>
      </c>
      <c r="C320" s="27" t="s">
        <v>2024</v>
      </c>
      <c r="D320" s="26" t="s">
        <v>792</v>
      </c>
      <c r="E320" s="28" t="s">
        <v>793</v>
      </c>
      <c r="F320" s="28" t="s">
        <v>542</v>
      </c>
      <c r="G320" s="28" t="s">
        <v>2025</v>
      </c>
      <c r="H320" s="28" t="s">
        <v>2026</v>
      </c>
      <c r="I320" s="27" t="s">
        <v>2111</v>
      </c>
      <c r="J320" s="27" t="s">
        <v>2111</v>
      </c>
      <c r="K320" s="34">
        <v>505.27640204589784</v>
      </c>
      <c r="L320" s="27">
        <f>L326-L325-L324-L323-L322-L321</f>
        <v>30560</v>
      </c>
      <c r="M320" s="29">
        <f t="shared" si="375"/>
        <v>60.4817479626211</v>
      </c>
      <c r="N320" s="27">
        <f t="shared" ref="N320:AF320" si="483">N326-N325-N324-N323-N322-N321</f>
        <v>11898</v>
      </c>
      <c r="O320" s="29">
        <f>P320/N320</f>
        <v>2.5765674903345102</v>
      </c>
      <c r="P320" s="27">
        <f t="shared" si="483"/>
        <v>30656</v>
      </c>
      <c r="Q320" s="27">
        <f t="shared" si="483"/>
        <v>1450</v>
      </c>
      <c r="R320" s="27">
        <f t="shared" si="483"/>
        <v>804</v>
      </c>
      <c r="S320" s="27">
        <f t="shared" si="483"/>
        <v>711</v>
      </c>
      <c r="T320" s="27">
        <f t="shared" si="483"/>
        <v>740</v>
      </c>
      <c r="U320" s="27">
        <f t="shared" si="483"/>
        <v>898</v>
      </c>
      <c r="V320" s="27">
        <f t="shared" si="483"/>
        <v>702</v>
      </c>
      <c r="W320" s="27">
        <f t="shared" si="483"/>
        <v>354</v>
      </c>
      <c r="X320" s="27">
        <f t="shared" si="483"/>
        <v>606</v>
      </c>
      <c r="Y320" s="27">
        <f t="shared" si="483"/>
        <v>517</v>
      </c>
      <c r="Z320" s="27">
        <f t="shared" si="483"/>
        <v>1302</v>
      </c>
      <c r="AA320" s="27">
        <f t="shared" si="483"/>
        <v>1281</v>
      </c>
      <c r="AB320" s="27">
        <f t="shared" si="483"/>
        <v>1263</v>
      </c>
      <c r="AC320" s="27">
        <f t="shared" si="483"/>
        <v>555</v>
      </c>
      <c r="AD320" s="27">
        <f t="shared" si="483"/>
        <v>271</v>
      </c>
      <c r="AE320" s="27">
        <f t="shared" si="483"/>
        <v>253</v>
      </c>
      <c r="AF320" s="27">
        <f t="shared" si="483"/>
        <v>192</v>
      </c>
      <c r="AG320" s="30">
        <f t="shared" si="473"/>
        <v>24.920154647839972</v>
      </c>
      <c r="AH320" s="30">
        <f t="shared" si="474"/>
        <v>13.767019667170954</v>
      </c>
      <c r="AI320" s="30">
        <f t="shared" si="475"/>
        <v>18.314002353336694</v>
      </c>
      <c r="AJ320" s="30">
        <f t="shared" si="476"/>
        <v>10.943015632879476</v>
      </c>
      <c r="AK320" s="30">
        <f t="shared" si="477"/>
        <v>32.064212472684481</v>
      </c>
      <c r="AL320" s="40">
        <v>20582</v>
      </c>
      <c r="AM320" s="40">
        <v>38905</v>
      </c>
      <c r="AN320" s="30">
        <f t="shared" si="450"/>
        <v>52.655908556059842</v>
      </c>
      <c r="AO320" s="27">
        <f>AO326-AO325-AO324-AO323-AO322-AO321</f>
        <v>11898</v>
      </c>
      <c r="AP320" s="27">
        <f t="shared" ref="AP320:BG320" si="484">AP326-AP325-AP324-AP323-AP322-AP321</f>
        <v>2049</v>
      </c>
      <c r="AQ320" s="27">
        <f t="shared" si="484"/>
        <v>9636</v>
      </c>
      <c r="AR320" s="27">
        <f t="shared" si="484"/>
        <v>2262</v>
      </c>
      <c r="AS320" s="27">
        <f t="shared" si="484"/>
        <v>493</v>
      </c>
      <c r="AT320" s="27">
        <f t="shared" si="484"/>
        <v>490</v>
      </c>
      <c r="AU320" s="27">
        <f t="shared" si="484"/>
        <v>1270</v>
      </c>
      <c r="AV320" s="27">
        <f t="shared" si="484"/>
        <v>1355</v>
      </c>
      <c r="AW320" s="27">
        <f t="shared" si="484"/>
        <v>363</v>
      </c>
      <c r="AX320" s="27">
        <f t="shared" si="484"/>
        <v>378</v>
      </c>
      <c r="AY320" s="27">
        <f t="shared" si="484"/>
        <v>997</v>
      </c>
      <c r="AZ320" s="27">
        <f t="shared" si="484"/>
        <v>372</v>
      </c>
      <c r="BA320" s="27">
        <f t="shared" si="484"/>
        <v>43</v>
      </c>
      <c r="BB320" s="27">
        <f t="shared" si="484"/>
        <v>1762</v>
      </c>
      <c r="BC320" s="27">
        <f t="shared" si="484"/>
        <v>459</v>
      </c>
      <c r="BD320" s="27">
        <f t="shared" si="484"/>
        <v>108</v>
      </c>
      <c r="BE320" s="27">
        <f t="shared" si="484"/>
        <v>2336</v>
      </c>
      <c r="BF320" s="27">
        <f t="shared" si="484"/>
        <v>177</v>
      </c>
      <c r="BG320" s="27">
        <f t="shared" si="484"/>
        <v>0</v>
      </c>
      <c r="BH320" s="30">
        <f t="shared" si="452"/>
        <v>15.120188266935619</v>
      </c>
      <c r="BI320" s="27">
        <v>5.3</v>
      </c>
      <c r="BJ320" s="27">
        <v>5</v>
      </c>
      <c r="BK320" s="27">
        <v>7</v>
      </c>
      <c r="BL320" s="27">
        <v>6</v>
      </c>
      <c r="BM320" s="27">
        <v>5.6</v>
      </c>
      <c r="BN320" s="27">
        <v>5.4</v>
      </c>
      <c r="BO320" s="27">
        <v>5.3</v>
      </c>
      <c r="BP320" s="27">
        <v>6.3</v>
      </c>
      <c r="BQ320" s="27">
        <v>6.3</v>
      </c>
      <c r="BR320" s="27">
        <v>6.8</v>
      </c>
      <c r="BS320" s="27">
        <v>7</v>
      </c>
      <c r="BT320" s="27">
        <v>8</v>
      </c>
      <c r="BU320" s="27">
        <v>6.8</v>
      </c>
      <c r="BV320" s="27">
        <v>6.8</v>
      </c>
      <c r="BW320" s="27">
        <v>4.4000000000000004</v>
      </c>
      <c r="BX320" s="27">
        <v>3</v>
      </c>
      <c r="BY320" s="27">
        <v>2.5</v>
      </c>
      <c r="BZ320" s="27">
        <v>2.6</v>
      </c>
      <c r="CA320" s="27">
        <f t="shared" si="478"/>
        <v>17.3</v>
      </c>
      <c r="CB320" s="27">
        <f t="shared" si="479"/>
        <v>63.499999999999993</v>
      </c>
      <c r="CC320" s="27">
        <f t="shared" si="480"/>
        <v>19.3</v>
      </c>
    </row>
    <row r="321" spans="1:81" x14ac:dyDescent="0.25">
      <c r="A321" s="8" t="s">
        <v>789</v>
      </c>
      <c r="B321" t="s">
        <v>790</v>
      </c>
      <c r="C321" s="1" t="s">
        <v>791</v>
      </c>
      <c r="D321" t="s">
        <v>792</v>
      </c>
      <c r="E321" s="9" t="s">
        <v>793</v>
      </c>
      <c r="F321" s="9" t="s">
        <v>542</v>
      </c>
      <c r="G321" s="9" t="s">
        <v>794</v>
      </c>
      <c r="H321" s="9" t="s">
        <v>795</v>
      </c>
      <c r="I321" s="1">
        <v>5414308</v>
      </c>
      <c r="J321" s="1" t="s">
        <v>152</v>
      </c>
      <c r="K321" s="33">
        <v>2.1686786454592726</v>
      </c>
      <c r="L321" s="1">
        <v>1467</v>
      </c>
      <c r="M321" s="42">
        <f t="shared" si="375"/>
        <v>676.44876896425819</v>
      </c>
      <c r="N321" s="1">
        <v>555</v>
      </c>
      <c r="O321" s="22">
        <v>2.62</v>
      </c>
      <c r="P321" s="1">
        <v>1452</v>
      </c>
      <c r="Q321" s="1">
        <v>55</v>
      </c>
      <c r="R321" s="1">
        <v>14</v>
      </c>
      <c r="S321" s="1">
        <v>14</v>
      </c>
      <c r="T321" s="1">
        <v>45</v>
      </c>
      <c r="U321" s="1">
        <v>5</v>
      </c>
      <c r="V321" s="1">
        <v>33</v>
      </c>
      <c r="W321" s="1">
        <v>30</v>
      </c>
      <c r="X321" s="1">
        <v>34</v>
      </c>
      <c r="Y321" s="1">
        <v>20</v>
      </c>
      <c r="Z321" s="1">
        <v>42</v>
      </c>
      <c r="AA321" s="1">
        <v>53</v>
      </c>
      <c r="AB321" s="1">
        <v>69</v>
      </c>
      <c r="AC321" s="1">
        <v>52</v>
      </c>
      <c r="AD321" s="1">
        <v>69</v>
      </c>
      <c r="AE321" s="1">
        <v>12</v>
      </c>
      <c r="AF321" s="1">
        <v>8</v>
      </c>
      <c r="AG321" s="6">
        <f t="shared" si="473"/>
        <v>14.954954954954955</v>
      </c>
      <c r="AH321" s="6">
        <f t="shared" si="474"/>
        <v>9.0090090090090094</v>
      </c>
      <c r="AI321" s="6">
        <f t="shared" si="475"/>
        <v>21.081081081081081</v>
      </c>
      <c r="AJ321" s="6">
        <f t="shared" si="476"/>
        <v>7.5675675675675684</v>
      </c>
      <c r="AK321" s="6">
        <f t="shared" si="477"/>
        <v>47.387387387387385</v>
      </c>
      <c r="AL321" s="39">
        <v>26913</v>
      </c>
      <c r="AM321" s="39">
        <v>55179</v>
      </c>
      <c r="AO321" s="1">
        <v>555</v>
      </c>
      <c r="AP321" s="1">
        <v>117</v>
      </c>
      <c r="AQ321" s="1">
        <v>392</v>
      </c>
      <c r="AR321" s="1">
        <v>163</v>
      </c>
      <c r="AS321" s="1">
        <v>5</v>
      </c>
      <c r="AT321" s="1">
        <v>10</v>
      </c>
      <c r="AU321" s="1">
        <v>54</v>
      </c>
      <c r="AV321" s="1">
        <v>53</v>
      </c>
      <c r="AW321" s="1">
        <v>5</v>
      </c>
      <c r="AX321" s="1">
        <v>20</v>
      </c>
      <c r="AY321" s="1">
        <v>23</v>
      </c>
      <c r="AZ321" s="1">
        <v>38</v>
      </c>
      <c r="BA321" s="1">
        <v>6</v>
      </c>
      <c r="BB321" s="1">
        <v>74</v>
      </c>
      <c r="BC321" s="1">
        <v>17</v>
      </c>
      <c r="BD321" s="1">
        <v>0</v>
      </c>
      <c r="BE321" s="1">
        <v>210</v>
      </c>
      <c r="BF321" s="1">
        <v>0</v>
      </c>
      <c r="BG321" s="1">
        <v>0</v>
      </c>
      <c r="BH321" s="6">
        <f>(AU321+AX321+BA321+BD321+BG321)/N321*100</f>
        <v>14.414414414414415</v>
      </c>
      <c r="BI321" s="1">
        <v>6.3</v>
      </c>
      <c r="BJ321" s="1">
        <v>2.2000000000000002</v>
      </c>
      <c r="BK321" s="1">
        <v>7</v>
      </c>
      <c r="BL321" s="1">
        <v>6.1</v>
      </c>
      <c r="BM321" s="1">
        <v>9.1</v>
      </c>
      <c r="BN321" s="1">
        <v>5.5</v>
      </c>
      <c r="BO321" s="1">
        <v>1.5</v>
      </c>
      <c r="BP321" s="1">
        <v>8.1999999999999993</v>
      </c>
      <c r="BQ321" s="1">
        <v>3.3</v>
      </c>
      <c r="BR321" s="1">
        <v>8.9</v>
      </c>
      <c r="BS321" s="1">
        <v>7.2</v>
      </c>
      <c r="BT321" s="1">
        <v>9.1</v>
      </c>
      <c r="BU321" s="1">
        <v>7</v>
      </c>
      <c r="BV321" s="1">
        <v>5.3</v>
      </c>
      <c r="BW321" s="1">
        <v>6.2</v>
      </c>
      <c r="BX321" s="1">
        <v>1.4</v>
      </c>
      <c r="BY321" s="1">
        <v>3.5</v>
      </c>
      <c r="BZ321" s="1">
        <v>2.5</v>
      </c>
      <c r="CA321" s="1">
        <f t="shared" si="478"/>
        <v>15.5</v>
      </c>
      <c r="CB321" s="1">
        <f t="shared" si="479"/>
        <v>65.900000000000006</v>
      </c>
      <c r="CC321" s="1">
        <f t="shared" si="480"/>
        <v>18.899999999999999</v>
      </c>
    </row>
    <row r="322" spans="1:81" x14ac:dyDescent="0.25">
      <c r="A322" s="8" t="s">
        <v>965</v>
      </c>
      <c r="B322" t="s">
        <v>966</v>
      </c>
      <c r="C322" s="1" t="s">
        <v>967</v>
      </c>
      <c r="D322" t="s">
        <v>792</v>
      </c>
      <c r="E322" s="9" t="s">
        <v>793</v>
      </c>
      <c r="F322" s="9" t="s">
        <v>542</v>
      </c>
      <c r="G322" s="9" t="s">
        <v>968</v>
      </c>
      <c r="H322" s="9" t="s">
        <v>969</v>
      </c>
      <c r="I322" s="1">
        <v>5428516</v>
      </c>
      <c r="J322" s="1" t="s">
        <v>183</v>
      </c>
      <c r="K322" s="33">
        <v>0.88533460334024539</v>
      </c>
      <c r="L322" s="1">
        <v>874</v>
      </c>
      <c r="M322" s="42">
        <f t="shared" si="375"/>
        <v>987.19737905026921</v>
      </c>
      <c r="N322" s="1">
        <v>345</v>
      </c>
      <c r="O322" s="22">
        <v>2.5299999999999998</v>
      </c>
      <c r="P322" s="1">
        <v>874</v>
      </c>
      <c r="Q322" s="1">
        <v>101</v>
      </c>
      <c r="R322" s="1">
        <v>55</v>
      </c>
      <c r="S322" s="1">
        <v>28</v>
      </c>
      <c r="T322" s="1">
        <v>41</v>
      </c>
      <c r="U322" s="1">
        <v>13</v>
      </c>
      <c r="V322" s="1">
        <v>12</v>
      </c>
      <c r="W322" s="1">
        <v>0</v>
      </c>
      <c r="X322" s="1">
        <v>32</v>
      </c>
      <c r="Y322" s="1">
        <v>19</v>
      </c>
      <c r="Z322" s="1">
        <v>22</v>
      </c>
      <c r="AA322" s="1">
        <v>11</v>
      </c>
      <c r="AB322" s="1">
        <v>11</v>
      </c>
      <c r="AC322" s="1">
        <v>0</v>
      </c>
      <c r="AD322" s="1">
        <v>0</v>
      </c>
      <c r="AE322" s="1">
        <v>0</v>
      </c>
      <c r="AF322" s="1">
        <v>0</v>
      </c>
      <c r="AG322" s="6">
        <f t="shared" si="473"/>
        <v>53.333333333333336</v>
      </c>
      <c r="AH322" s="6">
        <f t="shared" si="474"/>
        <v>15.65217391304348</v>
      </c>
      <c r="AI322" s="6">
        <f t="shared" si="475"/>
        <v>18.260869565217391</v>
      </c>
      <c r="AJ322" s="6">
        <f t="shared" si="476"/>
        <v>6.3768115942028984</v>
      </c>
      <c r="AK322" s="6">
        <f t="shared" si="477"/>
        <v>6.3768115942028984</v>
      </c>
      <c r="AL322" s="39">
        <v>10511</v>
      </c>
      <c r="AM322" s="39">
        <v>16964</v>
      </c>
      <c r="AN322" s="6">
        <f>(Q322+R322+S322+T322+U322+V322+W322+X322)/N322*100</f>
        <v>81.739130434782609</v>
      </c>
      <c r="AO322" s="1">
        <v>345</v>
      </c>
      <c r="AP322" s="1">
        <v>118</v>
      </c>
      <c r="AQ322" s="1">
        <v>115</v>
      </c>
      <c r="AR322" s="1">
        <v>230</v>
      </c>
      <c r="AS322" s="1">
        <v>25</v>
      </c>
      <c r="AT322" s="1">
        <v>11</v>
      </c>
      <c r="AU322" s="1">
        <v>102</v>
      </c>
      <c r="AV322" s="1">
        <v>27</v>
      </c>
      <c r="AW322" s="1">
        <v>24</v>
      </c>
      <c r="AX322" s="1">
        <v>10</v>
      </c>
      <c r="AY322" s="1">
        <v>17</v>
      </c>
      <c r="AZ322" s="1">
        <v>12</v>
      </c>
      <c r="BA322" s="1">
        <v>0</v>
      </c>
      <c r="BB322" s="1">
        <v>33</v>
      </c>
      <c r="BC322" s="1">
        <v>0</v>
      </c>
      <c r="BD322" s="1">
        <v>0</v>
      </c>
      <c r="BE322" s="1">
        <v>11</v>
      </c>
      <c r="BF322" s="1">
        <v>0</v>
      </c>
      <c r="BG322" s="1">
        <v>0</v>
      </c>
      <c r="BH322" s="6">
        <f>(AU322+AX322+BA322+BD322+BG322)/N322*100</f>
        <v>32.463768115942024</v>
      </c>
      <c r="BI322" s="1">
        <v>6.3</v>
      </c>
      <c r="BJ322" s="1">
        <v>8.6999999999999993</v>
      </c>
      <c r="BK322" s="1">
        <v>10.4</v>
      </c>
      <c r="BL322" s="1">
        <v>6.8</v>
      </c>
      <c r="BM322" s="1">
        <v>4.3</v>
      </c>
      <c r="BN322" s="1">
        <v>8.8000000000000007</v>
      </c>
      <c r="BO322" s="1">
        <v>4.3</v>
      </c>
      <c r="BP322" s="1">
        <v>7.2</v>
      </c>
      <c r="BQ322" s="1">
        <v>5.8</v>
      </c>
      <c r="BR322" s="1">
        <v>5.7</v>
      </c>
      <c r="BS322" s="1">
        <v>8.6</v>
      </c>
      <c r="BT322" s="1">
        <v>6.4</v>
      </c>
      <c r="BU322" s="1">
        <v>5.5</v>
      </c>
      <c r="BV322" s="1">
        <v>5.7</v>
      </c>
      <c r="BW322" s="1">
        <v>2.1</v>
      </c>
      <c r="BX322" s="1">
        <v>1.1000000000000001</v>
      </c>
      <c r="BY322" s="1">
        <v>0</v>
      </c>
      <c r="BZ322" s="1">
        <v>2.2000000000000002</v>
      </c>
      <c r="CA322" s="1">
        <f t="shared" si="478"/>
        <v>25.4</v>
      </c>
      <c r="CB322" s="1">
        <f t="shared" si="479"/>
        <v>63.4</v>
      </c>
      <c r="CC322" s="1">
        <f t="shared" si="480"/>
        <v>11.100000000000001</v>
      </c>
    </row>
    <row r="323" spans="1:81" s="11" customFormat="1" x14ac:dyDescent="0.25">
      <c r="A323" s="10" t="s">
        <v>1118</v>
      </c>
      <c r="B323" s="11" t="s">
        <v>1119</v>
      </c>
      <c r="C323" s="12" t="s">
        <v>1124</v>
      </c>
      <c r="D323" s="11" t="s">
        <v>1121</v>
      </c>
      <c r="E323" s="13" t="s">
        <v>793</v>
      </c>
      <c r="F323" s="13" t="s">
        <v>542</v>
      </c>
      <c r="G323" s="13" t="s">
        <v>1122</v>
      </c>
      <c r="H323" s="13" t="s">
        <v>1123</v>
      </c>
      <c r="I323" s="12">
        <v>5439460</v>
      </c>
      <c r="J323" s="12" t="s">
        <v>210</v>
      </c>
      <c r="K323" s="36">
        <v>1.3412977564072175</v>
      </c>
      <c r="L323" s="12">
        <v>3500</v>
      </c>
      <c r="M323" s="24">
        <f t="shared" si="375"/>
        <v>2609.4131472903182</v>
      </c>
      <c r="N323" s="12">
        <v>1480</v>
      </c>
      <c r="O323" s="24">
        <v>2.21</v>
      </c>
      <c r="P323" s="12">
        <v>3273</v>
      </c>
      <c r="Q323" s="12">
        <v>252</v>
      </c>
      <c r="R323" s="12">
        <v>172</v>
      </c>
      <c r="S323" s="12">
        <v>121</v>
      </c>
      <c r="T323" s="12">
        <v>110</v>
      </c>
      <c r="U323" s="12">
        <v>78</v>
      </c>
      <c r="V323" s="12">
        <v>75</v>
      </c>
      <c r="W323" s="12">
        <v>64</v>
      </c>
      <c r="X323" s="12">
        <v>65</v>
      </c>
      <c r="Y323" s="12">
        <v>59</v>
      </c>
      <c r="Z323" s="12">
        <v>92</v>
      </c>
      <c r="AA323" s="12">
        <v>106</v>
      </c>
      <c r="AB323" s="12">
        <v>133</v>
      </c>
      <c r="AC323" s="12">
        <v>59</v>
      </c>
      <c r="AD323" s="12">
        <v>32</v>
      </c>
      <c r="AE323" s="12">
        <v>22</v>
      </c>
      <c r="AF323" s="12">
        <v>39</v>
      </c>
      <c r="AG323" s="14">
        <v>36.824324324324323</v>
      </c>
      <c r="AH323" s="14">
        <v>12.702702702702704</v>
      </c>
      <c r="AI323" s="14">
        <v>17.77027027027027</v>
      </c>
      <c r="AJ323" s="14">
        <v>6.2162162162162167</v>
      </c>
      <c r="AK323" s="14">
        <v>26.418918918918919</v>
      </c>
      <c r="AL323" s="41">
        <v>21690</v>
      </c>
      <c r="AM323" s="41">
        <v>30359</v>
      </c>
      <c r="AN323" s="14">
        <v>63.310810810810814</v>
      </c>
      <c r="AO323" s="12">
        <v>1480</v>
      </c>
      <c r="AP323" s="12">
        <v>308</v>
      </c>
      <c r="AQ323" s="12">
        <v>742</v>
      </c>
      <c r="AR323" s="12">
        <v>738</v>
      </c>
      <c r="AS323" s="12">
        <v>57</v>
      </c>
      <c r="AT323" s="12">
        <v>51</v>
      </c>
      <c r="AU323" s="12">
        <v>366</v>
      </c>
      <c r="AV323" s="12">
        <v>76</v>
      </c>
      <c r="AW323" s="12">
        <v>67</v>
      </c>
      <c r="AX323" s="12">
        <v>115</v>
      </c>
      <c r="AY323" s="12">
        <v>93</v>
      </c>
      <c r="AZ323" s="12">
        <v>56</v>
      </c>
      <c r="BA323" s="12">
        <v>26</v>
      </c>
      <c r="BB323" s="12">
        <v>139</v>
      </c>
      <c r="BC323" s="12">
        <v>44</v>
      </c>
      <c r="BD323" s="12">
        <v>9</v>
      </c>
      <c r="BE323" s="12">
        <v>261</v>
      </c>
      <c r="BF323" s="12">
        <v>18</v>
      </c>
      <c r="BG323" s="12">
        <v>0</v>
      </c>
      <c r="BH323" s="14">
        <v>35</v>
      </c>
      <c r="BI323" s="12">
        <v>6</v>
      </c>
      <c r="BJ323" s="12">
        <v>5.3</v>
      </c>
      <c r="BK323" s="12">
        <v>5.2</v>
      </c>
      <c r="BL323" s="12">
        <v>7.7</v>
      </c>
      <c r="BM323" s="12">
        <v>13.9</v>
      </c>
      <c r="BN323" s="12">
        <v>7</v>
      </c>
      <c r="BO323" s="12">
        <v>6</v>
      </c>
      <c r="BP323" s="12">
        <v>5.5</v>
      </c>
      <c r="BQ323" s="12">
        <v>5.6</v>
      </c>
      <c r="BR323" s="12">
        <v>5.0999999999999996</v>
      </c>
      <c r="BS323" s="12">
        <v>5.6</v>
      </c>
      <c r="BT323" s="12">
        <v>5.9</v>
      </c>
      <c r="BU323" s="12">
        <v>6</v>
      </c>
      <c r="BV323" s="12">
        <v>5.3</v>
      </c>
      <c r="BW323" s="12">
        <v>3.4</v>
      </c>
      <c r="BX323" s="12">
        <v>2.8</v>
      </c>
      <c r="BY323" s="12">
        <v>1.7</v>
      </c>
      <c r="BZ323" s="12">
        <v>2.1</v>
      </c>
      <c r="CA323" s="12">
        <v>16.5</v>
      </c>
      <c r="CB323" s="12">
        <v>68.300000000000011</v>
      </c>
      <c r="CC323" s="12">
        <v>15.299999999999999</v>
      </c>
    </row>
    <row r="324" spans="1:81" x14ac:dyDescent="0.25">
      <c r="A324" s="8" t="s">
        <v>1152</v>
      </c>
      <c r="B324" t="s">
        <v>1153</v>
      </c>
      <c r="C324" s="1" t="s">
        <v>1154</v>
      </c>
      <c r="D324" t="s">
        <v>792</v>
      </c>
      <c r="E324" s="9" t="s">
        <v>793</v>
      </c>
      <c r="F324" s="9" t="s">
        <v>542</v>
      </c>
      <c r="G324" s="9" t="s">
        <v>1155</v>
      </c>
      <c r="H324" s="9" t="s">
        <v>1156</v>
      </c>
      <c r="I324" s="1">
        <v>5443180</v>
      </c>
      <c r="J324" s="1" t="s">
        <v>216</v>
      </c>
      <c r="K324" s="33">
        <v>1.6485103589403929</v>
      </c>
      <c r="L324" s="1">
        <v>3083</v>
      </c>
      <c r="M324" s="42">
        <f t="shared" ref="M324:M352" si="485">L324/K324</f>
        <v>1870.1732647780564</v>
      </c>
      <c r="N324" s="1">
        <v>1329</v>
      </c>
      <c r="O324" s="22">
        <v>2.31</v>
      </c>
      <c r="P324" s="1">
        <v>3073</v>
      </c>
      <c r="Q324" s="1">
        <v>198</v>
      </c>
      <c r="R324" s="1">
        <v>74</v>
      </c>
      <c r="S324" s="1">
        <v>122</v>
      </c>
      <c r="T324" s="1">
        <v>21</v>
      </c>
      <c r="U324" s="1">
        <v>81</v>
      </c>
      <c r="V324" s="1">
        <v>205</v>
      </c>
      <c r="W324" s="1">
        <v>58</v>
      </c>
      <c r="X324" s="1">
        <v>93</v>
      </c>
      <c r="Y324" s="1">
        <v>11</v>
      </c>
      <c r="Z324" s="1">
        <v>45</v>
      </c>
      <c r="AA324" s="1">
        <v>327</v>
      </c>
      <c r="AB324" s="1">
        <v>25</v>
      </c>
      <c r="AC324" s="1">
        <v>50</v>
      </c>
      <c r="AD324" s="1">
        <v>19</v>
      </c>
      <c r="AE324" s="1">
        <v>0</v>
      </c>
      <c r="AF324" s="1">
        <v>0</v>
      </c>
      <c r="AG324" s="6">
        <f t="shared" ref="AG324:AG334" si="486">(Q324+R324+S324)/N324*100</f>
        <v>29.646350639578628</v>
      </c>
      <c r="AH324" s="6">
        <f t="shared" ref="AH324:AH334" si="487">(T324+U324)/N324*100</f>
        <v>7.6749435665914216</v>
      </c>
      <c r="AI324" s="6">
        <f t="shared" ref="AI324:AI334" si="488">(V324+W324+X324+Y324)/N324*100</f>
        <v>27.614747930775017</v>
      </c>
      <c r="AJ324" s="6">
        <f t="shared" ref="AJ324:AJ334" si="489">Z324/N324*100</f>
        <v>3.3860045146726865</v>
      </c>
      <c r="AK324" s="6">
        <f t="shared" ref="AK324:AK334" si="490">(AA324+AB324+AC324+AD324+AE324+AF324)/N324*100</f>
        <v>31.677953348382243</v>
      </c>
      <c r="AL324" s="39">
        <v>18758</v>
      </c>
      <c r="AM324" s="39">
        <v>34131</v>
      </c>
      <c r="AN324" s="6">
        <f>(Q324+R324+S324+T324+U324+V324+W324+X324)/N324*100</f>
        <v>64.108352144469521</v>
      </c>
      <c r="AO324" s="1">
        <v>1329</v>
      </c>
      <c r="AP324" s="1">
        <v>272</v>
      </c>
      <c r="AQ324" s="1">
        <v>965</v>
      </c>
      <c r="AR324" s="1">
        <v>364</v>
      </c>
      <c r="AS324" s="1">
        <v>20</v>
      </c>
      <c r="AT324" s="1">
        <v>101</v>
      </c>
      <c r="AU324" s="1">
        <v>236</v>
      </c>
      <c r="AV324" s="1">
        <v>86</v>
      </c>
      <c r="AW324" s="1">
        <v>123</v>
      </c>
      <c r="AX324" s="1">
        <v>98</v>
      </c>
      <c r="AY324" s="1">
        <v>51</v>
      </c>
      <c r="AZ324" s="1">
        <v>111</v>
      </c>
      <c r="BA324" s="1">
        <v>0</v>
      </c>
      <c r="BB324" s="1">
        <v>337</v>
      </c>
      <c r="BC324" s="1">
        <v>35</v>
      </c>
      <c r="BD324" s="1">
        <v>0</v>
      </c>
      <c r="BE324" s="1">
        <v>94</v>
      </c>
      <c r="BF324" s="1">
        <v>0</v>
      </c>
      <c r="BG324" s="1">
        <v>0</v>
      </c>
      <c r="BH324" s="6">
        <f>(AU324+AX324+BA324+BD324+BG324)/N324*100</f>
        <v>25.13167795334838</v>
      </c>
      <c r="BI324" s="1">
        <v>3.3</v>
      </c>
      <c r="BJ324" s="1">
        <v>6.7</v>
      </c>
      <c r="BK324" s="1">
        <v>6.9</v>
      </c>
      <c r="BL324" s="1">
        <v>1.2</v>
      </c>
      <c r="BM324" s="1">
        <v>7.2</v>
      </c>
      <c r="BN324" s="1">
        <v>4.0999999999999996</v>
      </c>
      <c r="BO324" s="1">
        <v>11.7</v>
      </c>
      <c r="BP324" s="1">
        <v>7.4</v>
      </c>
      <c r="BQ324" s="1">
        <v>4</v>
      </c>
      <c r="BR324" s="1">
        <v>3.3</v>
      </c>
      <c r="BS324" s="1">
        <v>7.4</v>
      </c>
      <c r="BT324" s="1">
        <v>7.1</v>
      </c>
      <c r="BU324" s="1">
        <v>5.6</v>
      </c>
      <c r="BV324" s="1">
        <v>10.3</v>
      </c>
      <c r="BW324" s="1">
        <v>3.4</v>
      </c>
      <c r="BX324" s="1">
        <v>2.7</v>
      </c>
      <c r="BY324" s="1">
        <v>3</v>
      </c>
      <c r="BZ324" s="1">
        <v>4.8</v>
      </c>
      <c r="CA324" s="1">
        <f t="shared" ref="CA324:CA334" si="491">BI324+BJ324+BK324</f>
        <v>16.899999999999999</v>
      </c>
      <c r="CB324" s="1">
        <f t="shared" ref="CB324:CB334" si="492">BL324+BM324+BN324+BO324+BP324+BQ324+BR324+BS324+BT324+BU324</f>
        <v>59</v>
      </c>
      <c r="CC324" s="1">
        <f t="shared" ref="CC324:CC334" si="493">BV324+BW324+BX324+BY324+BZ324</f>
        <v>24.200000000000003</v>
      </c>
    </row>
    <row r="325" spans="1:81" s="19" customFormat="1" x14ac:dyDescent="0.25">
      <c r="A325" s="8" t="s">
        <v>1712</v>
      </c>
      <c r="B325" t="s">
        <v>1713</v>
      </c>
      <c r="C325" s="1" t="s">
        <v>1714</v>
      </c>
      <c r="D325" t="s">
        <v>792</v>
      </c>
      <c r="E325" s="9" t="s">
        <v>793</v>
      </c>
      <c r="F325" s="9" t="s">
        <v>542</v>
      </c>
      <c r="G325" s="9" t="s">
        <v>1715</v>
      </c>
      <c r="H325" s="9" t="s">
        <v>1716</v>
      </c>
      <c r="I325" s="1">
        <v>5484940</v>
      </c>
      <c r="J325" s="1" t="s">
        <v>324</v>
      </c>
      <c r="K325" s="33">
        <v>0.83257621426234407</v>
      </c>
      <c r="L325" s="1">
        <v>1579</v>
      </c>
      <c r="M325" s="42">
        <f t="shared" si="485"/>
        <v>1896.5230725441531</v>
      </c>
      <c r="N325" s="1">
        <v>698</v>
      </c>
      <c r="O325" s="22">
        <v>2.2599999999999998</v>
      </c>
      <c r="P325" s="1">
        <v>1579</v>
      </c>
      <c r="Q325" s="1">
        <v>150</v>
      </c>
      <c r="R325" s="1">
        <v>110</v>
      </c>
      <c r="S325" s="1">
        <v>89</v>
      </c>
      <c r="T325" s="1">
        <v>35</v>
      </c>
      <c r="U325" s="1">
        <v>51</v>
      </c>
      <c r="V325" s="1">
        <v>44</v>
      </c>
      <c r="W325" s="1">
        <v>54</v>
      </c>
      <c r="X325" s="1">
        <v>26</v>
      </c>
      <c r="Y325" s="1">
        <v>30</v>
      </c>
      <c r="Z325" s="1">
        <v>28</v>
      </c>
      <c r="AA325" s="1">
        <v>39</v>
      </c>
      <c r="AB325" s="1">
        <v>26</v>
      </c>
      <c r="AC325" s="1">
        <v>1</v>
      </c>
      <c r="AD325" s="1">
        <v>15</v>
      </c>
      <c r="AE325" s="1">
        <v>0</v>
      </c>
      <c r="AF325" s="1">
        <v>0</v>
      </c>
      <c r="AG325" s="6">
        <f t="shared" si="486"/>
        <v>50</v>
      </c>
      <c r="AH325" s="6">
        <f t="shared" si="487"/>
        <v>12.320916905444127</v>
      </c>
      <c r="AI325" s="6">
        <f t="shared" si="488"/>
        <v>22.063037249283667</v>
      </c>
      <c r="AJ325" s="6">
        <f t="shared" si="489"/>
        <v>4.0114613180515759</v>
      </c>
      <c r="AK325" s="6">
        <f t="shared" si="490"/>
        <v>11.604584527220631</v>
      </c>
      <c r="AL325" s="39">
        <v>13490</v>
      </c>
      <c r="AM325" s="39">
        <v>20000</v>
      </c>
      <c r="AN325" s="6">
        <f>(Q325+R325+S325+T325+U325+V325+W325+X325)/N325*100</f>
        <v>80.085959885386814</v>
      </c>
      <c r="AO325" s="1">
        <v>698</v>
      </c>
      <c r="AP325" s="1">
        <v>159</v>
      </c>
      <c r="AQ325" s="1">
        <v>332</v>
      </c>
      <c r="AR325" s="1">
        <v>366</v>
      </c>
      <c r="AS325" s="1">
        <v>28</v>
      </c>
      <c r="AT325" s="1">
        <v>72</v>
      </c>
      <c r="AU325" s="1">
        <v>195</v>
      </c>
      <c r="AV325" s="1">
        <v>63</v>
      </c>
      <c r="AW325" s="1">
        <v>34</v>
      </c>
      <c r="AX325" s="1">
        <v>33</v>
      </c>
      <c r="AY325" s="1">
        <v>55</v>
      </c>
      <c r="AZ325" s="1">
        <v>41</v>
      </c>
      <c r="BA325" s="1">
        <v>14</v>
      </c>
      <c r="BB325" s="1">
        <v>60</v>
      </c>
      <c r="BC325" s="1">
        <v>7</v>
      </c>
      <c r="BD325" s="1">
        <v>0</v>
      </c>
      <c r="BE325" s="1">
        <v>42</v>
      </c>
      <c r="BF325" s="1">
        <v>0</v>
      </c>
      <c r="BG325" s="1">
        <v>0</v>
      </c>
      <c r="BH325" s="6">
        <f>(AU325+AX325+BA325+BD325+BG325)/N325*100</f>
        <v>34.670487106017191</v>
      </c>
      <c r="BI325" s="1">
        <v>5.6</v>
      </c>
      <c r="BJ325" s="1">
        <v>6.1</v>
      </c>
      <c r="BK325" s="1">
        <v>9</v>
      </c>
      <c r="BL325" s="1">
        <v>6.7</v>
      </c>
      <c r="BM325" s="1">
        <v>3.5</v>
      </c>
      <c r="BN325" s="1">
        <v>7.2</v>
      </c>
      <c r="BO325" s="1">
        <v>7.7</v>
      </c>
      <c r="BP325" s="1">
        <v>3.3</v>
      </c>
      <c r="BQ325" s="1">
        <v>9</v>
      </c>
      <c r="BR325" s="1">
        <v>9.1</v>
      </c>
      <c r="BS325" s="1">
        <v>4.8</v>
      </c>
      <c r="BT325" s="1">
        <v>5.8</v>
      </c>
      <c r="BU325" s="1">
        <v>2.4</v>
      </c>
      <c r="BV325" s="1">
        <v>9.1</v>
      </c>
      <c r="BW325" s="1">
        <v>3.9</v>
      </c>
      <c r="BX325" s="1">
        <v>3.2</v>
      </c>
      <c r="BY325" s="1">
        <v>1.7</v>
      </c>
      <c r="BZ325" s="1">
        <v>1.8</v>
      </c>
      <c r="CA325" s="1">
        <f t="shared" si="491"/>
        <v>20.7</v>
      </c>
      <c r="CB325" s="1">
        <f t="shared" si="492"/>
        <v>59.499999999999993</v>
      </c>
      <c r="CC325" s="1">
        <f t="shared" si="493"/>
        <v>19.7</v>
      </c>
    </row>
    <row r="326" spans="1:81" s="19" customFormat="1" x14ac:dyDescent="0.25">
      <c r="A326" s="18" t="s">
        <v>102</v>
      </c>
      <c r="B326" s="44" t="s">
        <v>2118</v>
      </c>
      <c r="I326" s="18">
        <v>54099</v>
      </c>
      <c r="J326" s="18" t="s">
        <v>101</v>
      </c>
      <c r="K326" s="35">
        <f>SUM(K320:K325)</f>
        <v>512.15279962430736</v>
      </c>
      <c r="L326" s="18">
        <v>41063</v>
      </c>
      <c r="M326" s="23">
        <f t="shared" si="485"/>
        <v>80.177244037564577</v>
      </c>
      <c r="N326" s="18">
        <v>16305</v>
      </c>
      <c r="O326" s="23">
        <v>2.5099999999999998</v>
      </c>
      <c r="P326" s="18">
        <v>40907</v>
      </c>
      <c r="Q326" s="18">
        <v>2206</v>
      </c>
      <c r="R326" s="18">
        <v>1229</v>
      </c>
      <c r="S326" s="18">
        <v>1085</v>
      </c>
      <c r="T326" s="18">
        <v>992</v>
      </c>
      <c r="U326" s="18">
        <v>1126</v>
      </c>
      <c r="V326" s="18">
        <v>1071</v>
      </c>
      <c r="W326" s="18">
        <v>560</v>
      </c>
      <c r="X326" s="18">
        <v>856</v>
      </c>
      <c r="Y326" s="18">
        <v>656</v>
      </c>
      <c r="Z326" s="18">
        <v>1531</v>
      </c>
      <c r="AA326" s="18">
        <v>1817</v>
      </c>
      <c r="AB326" s="18">
        <v>1527</v>
      </c>
      <c r="AC326" s="18">
        <v>717</v>
      </c>
      <c r="AD326" s="18">
        <v>406</v>
      </c>
      <c r="AE326" s="18">
        <v>287</v>
      </c>
      <c r="AF326" s="18">
        <v>239</v>
      </c>
      <c r="AG326" s="20">
        <f t="shared" si="486"/>
        <v>27.721557804354489</v>
      </c>
      <c r="AH326" s="20">
        <f t="shared" si="487"/>
        <v>12.989880404783808</v>
      </c>
      <c r="AI326" s="20">
        <f t="shared" si="488"/>
        <v>19.276295614842073</v>
      </c>
      <c r="AJ326" s="20">
        <f t="shared" si="489"/>
        <v>9.3897577430236119</v>
      </c>
      <c r="AK326" s="20">
        <f t="shared" si="490"/>
        <v>30.622508432996014</v>
      </c>
      <c r="AL326" s="38">
        <v>20582</v>
      </c>
      <c r="AM326" s="38">
        <v>38905</v>
      </c>
      <c r="AN326" s="20">
        <f t="shared" ref="AN326:AN352" si="494">(Q326+R326+S326+T326+U326+V326+W326+X326)/N326*100</f>
        <v>55.964428089543084</v>
      </c>
      <c r="AO326" s="18">
        <v>16305</v>
      </c>
      <c r="AP326" s="18">
        <v>3023</v>
      </c>
      <c r="AQ326" s="18">
        <v>12182</v>
      </c>
      <c r="AR326" s="18">
        <v>4123</v>
      </c>
      <c r="AS326" s="18">
        <v>628</v>
      </c>
      <c r="AT326" s="18">
        <v>735</v>
      </c>
      <c r="AU326" s="18">
        <v>2223</v>
      </c>
      <c r="AV326" s="18">
        <v>1660</v>
      </c>
      <c r="AW326" s="18">
        <v>616</v>
      </c>
      <c r="AX326" s="18">
        <v>654</v>
      </c>
      <c r="AY326" s="18">
        <v>1236</v>
      </c>
      <c r="AZ326" s="18">
        <v>630</v>
      </c>
      <c r="BA326" s="18">
        <v>89</v>
      </c>
      <c r="BB326" s="18">
        <v>2405</v>
      </c>
      <c r="BC326" s="18">
        <v>562</v>
      </c>
      <c r="BD326" s="18">
        <v>117</v>
      </c>
      <c r="BE326" s="18">
        <v>2954</v>
      </c>
      <c r="BF326" s="18">
        <v>195</v>
      </c>
      <c r="BG326" s="18">
        <v>0</v>
      </c>
      <c r="BH326" s="20">
        <f t="shared" ref="BH326:BH352" si="495">(AU326+AX326+BA326+BD326+BG326)/N326*100</f>
        <v>18.908310334253297</v>
      </c>
      <c r="BI326" s="18">
        <v>5.3</v>
      </c>
      <c r="BJ326" s="18">
        <v>5</v>
      </c>
      <c r="BK326" s="18">
        <v>7</v>
      </c>
      <c r="BL326" s="18">
        <v>6</v>
      </c>
      <c r="BM326" s="18">
        <v>5.6</v>
      </c>
      <c r="BN326" s="18">
        <v>5.4</v>
      </c>
      <c r="BO326" s="18">
        <v>5.3</v>
      </c>
      <c r="BP326" s="18">
        <v>6.3</v>
      </c>
      <c r="BQ326" s="18">
        <v>6.3</v>
      </c>
      <c r="BR326" s="18">
        <v>6.8</v>
      </c>
      <c r="BS326" s="18">
        <v>7</v>
      </c>
      <c r="BT326" s="18">
        <v>8</v>
      </c>
      <c r="BU326" s="18">
        <v>6.8</v>
      </c>
      <c r="BV326" s="18">
        <v>6.8</v>
      </c>
      <c r="BW326" s="18">
        <v>4.4000000000000004</v>
      </c>
      <c r="BX326" s="18">
        <v>3</v>
      </c>
      <c r="BY326" s="18">
        <v>2.5</v>
      </c>
      <c r="BZ326" s="18">
        <v>2.6</v>
      </c>
      <c r="CA326" s="18">
        <f t="shared" si="491"/>
        <v>17.3</v>
      </c>
      <c r="CB326" s="18">
        <f t="shared" si="492"/>
        <v>63.499999999999993</v>
      </c>
      <c r="CC326" s="18">
        <f t="shared" si="493"/>
        <v>19.3</v>
      </c>
    </row>
    <row r="327" spans="1:81" s="26" customFormat="1" x14ac:dyDescent="0.25">
      <c r="A327" s="25" t="s">
        <v>2027</v>
      </c>
      <c r="B327" s="26" t="s">
        <v>2028</v>
      </c>
      <c r="C327" s="27" t="s">
        <v>2029</v>
      </c>
      <c r="D327" s="26" t="s">
        <v>540</v>
      </c>
      <c r="E327" s="28" t="s">
        <v>541</v>
      </c>
      <c r="F327" s="28" t="s">
        <v>542</v>
      </c>
      <c r="G327" s="28" t="s">
        <v>2030</v>
      </c>
      <c r="H327" s="28" t="s">
        <v>2031</v>
      </c>
      <c r="I327" s="27" t="s">
        <v>2111</v>
      </c>
      <c r="J327" s="27" t="s">
        <v>2111</v>
      </c>
      <c r="K327" s="34">
        <v>554.36863502366123</v>
      </c>
      <c r="L327" s="27">
        <f>L331-L330-L329-L328</f>
        <v>6904</v>
      </c>
      <c r="M327" s="29">
        <f t="shared" si="485"/>
        <v>12.453807022659801</v>
      </c>
      <c r="N327" s="27">
        <f t="shared" ref="N327:AF327" si="496">N331-N330-N329-N328</f>
        <v>2886</v>
      </c>
      <c r="O327" s="29">
        <f>P327/N327</f>
        <v>2.3728343728343728</v>
      </c>
      <c r="P327" s="27">
        <f t="shared" si="496"/>
        <v>6848</v>
      </c>
      <c r="Q327" s="27">
        <f t="shared" si="496"/>
        <v>430</v>
      </c>
      <c r="R327" s="27">
        <f t="shared" si="496"/>
        <v>289</v>
      </c>
      <c r="S327" s="27">
        <f t="shared" si="496"/>
        <v>273</v>
      </c>
      <c r="T327" s="27">
        <f t="shared" si="496"/>
        <v>202</v>
      </c>
      <c r="U327" s="27">
        <f t="shared" si="496"/>
        <v>123</v>
      </c>
      <c r="V327" s="27">
        <f t="shared" si="496"/>
        <v>143</v>
      </c>
      <c r="W327" s="27">
        <f t="shared" si="496"/>
        <v>138</v>
      </c>
      <c r="X327" s="27">
        <f t="shared" si="496"/>
        <v>182</v>
      </c>
      <c r="Y327" s="27">
        <f t="shared" si="496"/>
        <v>126</v>
      </c>
      <c r="Z327" s="27">
        <f t="shared" si="496"/>
        <v>314</v>
      </c>
      <c r="AA327" s="27">
        <f t="shared" si="496"/>
        <v>214</v>
      </c>
      <c r="AB327" s="27">
        <f t="shared" si="496"/>
        <v>259</v>
      </c>
      <c r="AC327" s="27">
        <f t="shared" si="496"/>
        <v>103</v>
      </c>
      <c r="AD327" s="27">
        <f t="shared" si="496"/>
        <v>30</v>
      </c>
      <c r="AE327" s="27">
        <f t="shared" si="496"/>
        <v>29</v>
      </c>
      <c r="AF327" s="27">
        <f t="shared" si="496"/>
        <v>31</v>
      </c>
      <c r="AG327" s="30">
        <f t="shared" si="486"/>
        <v>34.372834372834369</v>
      </c>
      <c r="AH327" s="30">
        <f t="shared" si="487"/>
        <v>11.261261261261261</v>
      </c>
      <c r="AI327" s="30">
        <f t="shared" si="488"/>
        <v>20.40887040887041</v>
      </c>
      <c r="AJ327" s="30">
        <f t="shared" si="489"/>
        <v>10.88011088011088</v>
      </c>
      <c r="AK327" s="30">
        <f t="shared" si="490"/>
        <v>23.076923076923077</v>
      </c>
      <c r="AL327" s="40">
        <v>20314</v>
      </c>
      <c r="AM327" s="40">
        <v>33390</v>
      </c>
      <c r="AN327" s="30">
        <f t="shared" si="494"/>
        <v>61.677061677061673</v>
      </c>
      <c r="AO327" s="27">
        <f>AO331-AO330-AO329-AO328</f>
        <v>2886</v>
      </c>
      <c r="AP327" s="27">
        <f t="shared" ref="AP327:BG327" si="497">AP331-AP330-AP329-AP328</f>
        <v>1600</v>
      </c>
      <c r="AQ327" s="27">
        <f t="shared" si="497"/>
        <v>2127</v>
      </c>
      <c r="AR327" s="27">
        <f t="shared" si="497"/>
        <v>759</v>
      </c>
      <c r="AS327" s="27">
        <f t="shared" si="497"/>
        <v>213</v>
      </c>
      <c r="AT327" s="27">
        <f t="shared" si="497"/>
        <v>96</v>
      </c>
      <c r="AU327" s="27">
        <f t="shared" si="497"/>
        <v>420</v>
      </c>
      <c r="AV327" s="27">
        <f t="shared" si="497"/>
        <v>214</v>
      </c>
      <c r="AW327" s="27">
        <f t="shared" si="497"/>
        <v>97</v>
      </c>
      <c r="AX327" s="27">
        <f t="shared" si="497"/>
        <v>117</v>
      </c>
      <c r="AY327" s="27">
        <f t="shared" si="497"/>
        <v>330</v>
      </c>
      <c r="AZ327" s="27">
        <f t="shared" si="497"/>
        <v>85</v>
      </c>
      <c r="BA327" s="27">
        <f t="shared" si="497"/>
        <v>7</v>
      </c>
      <c r="BB327" s="27">
        <f t="shared" si="497"/>
        <v>434</v>
      </c>
      <c r="BC327" s="27">
        <f t="shared" si="497"/>
        <v>17</v>
      </c>
      <c r="BD327" s="27">
        <f t="shared" si="497"/>
        <v>26</v>
      </c>
      <c r="BE327" s="27">
        <f t="shared" si="497"/>
        <v>452</v>
      </c>
      <c r="BF327" s="27">
        <f t="shared" si="497"/>
        <v>0</v>
      </c>
      <c r="BG327" s="27">
        <f t="shared" si="497"/>
        <v>0</v>
      </c>
      <c r="BH327" s="30">
        <f t="shared" si="495"/>
        <v>19.75051975051975</v>
      </c>
      <c r="BI327" s="27">
        <v>5.5</v>
      </c>
      <c r="BJ327" s="27">
        <v>6.4</v>
      </c>
      <c r="BK327" s="27">
        <v>5</v>
      </c>
      <c r="BL327" s="27">
        <v>5.3</v>
      </c>
      <c r="BM327" s="27">
        <v>5.3</v>
      </c>
      <c r="BN327" s="27">
        <v>4.7</v>
      </c>
      <c r="BO327" s="27">
        <v>4.7</v>
      </c>
      <c r="BP327" s="27">
        <v>5.3</v>
      </c>
      <c r="BQ327" s="27">
        <v>6.3</v>
      </c>
      <c r="BR327" s="27">
        <v>6.7</v>
      </c>
      <c r="BS327" s="27">
        <v>7.2</v>
      </c>
      <c r="BT327" s="27">
        <v>8</v>
      </c>
      <c r="BU327" s="27">
        <v>8.4</v>
      </c>
      <c r="BV327" s="27">
        <v>8.1</v>
      </c>
      <c r="BW327" s="27">
        <v>4.9000000000000004</v>
      </c>
      <c r="BX327" s="27">
        <v>3.4</v>
      </c>
      <c r="BY327" s="27">
        <v>1.8</v>
      </c>
      <c r="BZ327" s="27">
        <v>3.1</v>
      </c>
      <c r="CA327" s="27">
        <f t="shared" si="491"/>
        <v>16.899999999999999</v>
      </c>
      <c r="CB327" s="27">
        <f t="shared" si="492"/>
        <v>61.900000000000006</v>
      </c>
      <c r="CC327" s="27">
        <f t="shared" si="493"/>
        <v>21.3</v>
      </c>
    </row>
    <row r="328" spans="1:81" x14ac:dyDescent="0.25">
      <c r="A328" s="8" t="s">
        <v>537</v>
      </c>
      <c r="B328" t="s">
        <v>538</v>
      </c>
      <c r="C328" s="1" t="s">
        <v>539</v>
      </c>
      <c r="D328" t="s">
        <v>540</v>
      </c>
      <c r="E328" s="9" t="s">
        <v>541</v>
      </c>
      <c r="F328" s="9" t="s">
        <v>542</v>
      </c>
      <c r="G328" s="9" t="s">
        <v>543</v>
      </c>
      <c r="H328" s="9" t="s">
        <v>544</v>
      </c>
      <c r="I328" s="1">
        <v>5400364</v>
      </c>
      <c r="J328" s="1" t="s">
        <v>113</v>
      </c>
      <c r="K328" s="33">
        <v>0.47325912175072449</v>
      </c>
      <c r="L328" s="1">
        <v>926</v>
      </c>
      <c r="M328" s="42">
        <f t="shared" si="485"/>
        <v>1956.6448007900071</v>
      </c>
      <c r="N328" s="1">
        <v>454</v>
      </c>
      <c r="O328" s="22">
        <v>2.04</v>
      </c>
      <c r="P328" s="1">
        <v>926</v>
      </c>
      <c r="Q328" s="1">
        <v>77</v>
      </c>
      <c r="R328" s="1">
        <v>41</v>
      </c>
      <c r="S328" s="1">
        <v>34</v>
      </c>
      <c r="T328" s="1">
        <v>33</v>
      </c>
      <c r="U328" s="1">
        <v>33</v>
      </c>
      <c r="V328" s="1">
        <v>11</v>
      </c>
      <c r="W328" s="1">
        <v>20</v>
      </c>
      <c r="X328" s="1">
        <v>25</v>
      </c>
      <c r="Y328" s="1">
        <v>29</v>
      </c>
      <c r="Z328" s="1">
        <v>18</v>
      </c>
      <c r="AA328" s="1">
        <v>25</v>
      </c>
      <c r="AB328" s="1">
        <v>50</v>
      </c>
      <c r="AC328" s="1">
        <v>25</v>
      </c>
      <c r="AD328" s="1">
        <v>12</v>
      </c>
      <c r="AE328" s="1">
        <v>17</v>
      </c>
      <c r="AF328" s="1">
        <v>4</v>
      </c>
      <c r="AG328" s="6">
        <f t="shared" si="486"/>
        <v>33.480176211453745</v>
      </c>
      <c r="AH328" s="6">
        <f t="shared" si="487"/>
        <v>14.537444933920703</v>
      </c>
      <c r="AI328" s="6">
        <f t="shared" si="488"/>
        <v>18.722466960352424</v>
      </c>
      <c r="AJ328" s="6">
        <f t="shared" si="489"/>
        <v>3.9647577092511015</v>
      </c>
      <c r="AK328" s="6">
        <f t="shared" si="490"/>
        <v>29.295154185022028</v>
      </c>
      <c r="AL328" s="39">
        <v>24869</v>
      </c>
      <c r="AM328" s="39">
        <v>32500</v>
      </c>
      <c r="AN328" s="6">
        <f>(Q328+R328+S328+T328+U328+V328+W328+X328)/N328*100</f>
        <v>60.352422907488986</v>
      </c>
      <c r="AO328" s="1">
        <v>454</v>
      </c>
      <c r="AP328" s="1">
        <v>94</v>
      </c>
      <c r="AQ328" s="1">
        <v>266</v>
      </c>
      <c r="AR328" s="1">
        <v>188</v>
      </c>
      <c r="AS328" s="1">
        <v>22</v>
      </c>
      <c r="AT328" s="1">
        <v>31</v>
      </c>
      <c r="AU328" s="1">
        <v>95</v>
      </c>
      <c r="AV328" s="1">
        <v>28</v>
      </c>
      <c r="AW328" s="1">
        <v>28</v>
      </c>
      <c r="AX328" s="1">
        <v>7</v>
      </c>
      <c r="AY328" s="1">
        <v>57</v>
      </c>
      <c r="AZ328" s="1">
        <v>11</v>
      </c>
      <c r="BA328" s="1">
        <v>4</v>
      </c>
      <c r="BB328" s="1">
        <v>41</v>
      </c>
      <c r="BC328" s="1">
        <v>2</v>
      </c>
      <c r="BD328" s="1">
        <v>0</v>
      </c>
      <c r="BE328" s="1">
        <v>108</v>
      </c>
      <c r="BF328" s="1">
        <v>0</v>
      </c>
      <c r="BG328" s="1">
        <v>0</v>
      </c>
      <c r="BH328" s="6">
        <f>(AU328+AX328+BA328+BD328+BG328)/N328*100</f>
        <v>23.348017621145374</v>
      </c>
      <c r="BI328" s="1">
        <v>5.9</v>
      </c>
      <c r="BJ328" s="1">
        <v>4.0999999999999996</v>
      </c>
      <c r="BK328" s="1">
        <v>4.2</v>
      </c>
      <c r="BL328" s="1">
        <v>4.9000000000000004</v>
      </c>
      <c r="BM328" s="1">
        <v>4.9000000000000004</v>
      </c>
      <c r="BN328" s="1">
        <v>6.7</v>
      </c>
      <c r="BO328" s="1">
        <v>7.9</v>
      </c>
      <c r="BP328" s="1">
        <v>7</v>
      </c>
      <c r="BQ328" s="1">
        <v>2.6</v>
      </c>
      <c r="BR328" s="1">
        <v>4.9000000000000004</v>
      </c>
      <c r="BS328" s="1">
        <v>9.4</v>
      </c>
      <c r="BT328" s="1">
        <v>7.7</v>
      </c>
      <c r="BU328" s="1">
        <v>13.2</v>
      </c>
      <c r="BV328" s="1">
        <v>5.4</v>
      </c>
      <c r="BW328" s="1">
        <v>3.2</v>
      </c>
      <c r="BX328" s="1">
        <v>3.9</v>
      </c>
      <c r="BY328" s="1">
        <v>2.4</v>
      </c>
      <c r="BZ328" s="1">
        <v>1.8</v>
      </c>
      <c r="CA328" s="1">
        <f t="shared" si="491"/>
        <v>14.2</v>
      </c>
      <c r="CB328" s="1">
        <f t="shared" si="492"/>
        <v>69.2</v>
      </c>
      <c r="CC328" s="1">
        <f t="shared" si="493"/>
        <v>16.700000000000003</v>
      </c>
    </row>
    <row r="329" spans="1:81" x14ac:dyDescent="0.25">
      <c r="A329" s="8" t="s">
        <v>760</v>
      </c>
      <c r="B329" t="s">
        <v>761</v>
      </c>
      <c r="C329" s="1" t="s">
        <v>762</v>
      </c>
      <c r="D329" t="s">
        <v>540</v>
      </c>
      <c r="E329" s="9" t="s">
        <v>541</v>
      </c>
      <c r="F329" s="9" t="s">
        <v>542</v>
      </c>
      <c r="G329" s="9" t="s">
        <v>763</v>
      </c>
      <c r="H329" s="9" t="s">
        <v>764</v>
      </c>
      <c r="I329" s="1">
        <v>5412436</v>
      </c>
      <c r="J329" s="1" t="s">
        <v>147</v>
      </c>
      <c r="K329" s="33">
        <v>0.33287196603670227</v>
      </c>
      <c r="L329" s="1">
        <v>196</v>
      </c>
      <c r="M329" s="42">
        <f t="shared" si="485"/>
        <v>588.81497992651373</v>
      </c>
      <c r="N329" s="1">
        <v>85</v>
      </c>
      <c r="O329" s="22">
        <v>2.31</v>
      </c>
      <c r="P329" s="1">
        <v>196</v>
      </c>
      <c r="Q329" s="1">
        <v>13</v>
      </c>
      <c r="R329" s="1">
        <v>10</v>
      </c>
      <c r="S329" s="1">
        <v>4</v>
      </c>
      <c r="T329" s="1">
        <v>2</v>
      </c>
      <c r="U329" s="1">
        <v>12</v>
      </c>
      <c r="V329" s="1">
        <v>9</v>
      </c>
      <c r="W329" s="1">
        <v>0</v>
      </c>
      <c r="X329" s="1">
        <v>1</v>
      </c>
      <c r="Y329" s="1">
        <v>10</v>
      </c>
      <c r="Z329" s="1">
        <v>2</v>
      </c>
      <c r="AA329" s="1">
        <v>4</v>
      </c>
      <c r="AB329" s="1">
        <v>4</v>
      </c>
      <c r="AC329" s="1">
        <v>14</v>
      </c>
      <c r="AD329" s="1">
        <v>0</v>
      </c>
      <c r="AE329" s="1">
        <v>0</v>
      </c>
      <c r="AF329" s="1">
        <v>0</v>
      </c>
      <c r="AG329" s="6">
        <f t="shared" si="486"/>
        <v>31.764705882352938</v>
      </c>
      <c r="AH329" s="6">
        <f t="shared" si="487"/>
        <v>16.470588235294116</v>
      </c>
      <c r="AI329" s="6">
        <f t="shared" si="488"/>
        <v>23.52941176470588</v>
      </c>
      <c r="AJ329" s="6">
        <f t="shared" si="489"/>
        <v>2.3529411764705883</v>
      </c>
      <c r="AK329" s="6">
        <f t="shared" si="490"/>
        <v>25.882352941176475</v>
      </c>
      <c r="AL329" s="39">
        <v>17891</v>
      </c>
      <c r="AM329" s="39">
        <v>30536</v>
      </c>
      <c r="AN329" s="6">
        <f>(Q329+R329+S329+T329+U329+V329+W329+X329)/N329*100</f>
        <v>60</v>
      </c>
      <c r="AO329" s="1">
        <v>85</v>
      </c>
      <c r="AP329" s="1">
        <v>5</v>
      </c>
      <c r="AQ329" s="1">
        <v>78</v>
      </c>
      <c r="AR329" s="1">
        <v>7</v>
      </c>
      <c r="AS329" s="1">
        <v>6</v>
      </c>
      <c r="AT329" s="1">
        <v>3</v>
      </c>
      <c r="AU329" s="1">
        <v>14</v>
      </c>
      <c r="AV329" s="1">
        <v>13</v>
      </c>
      <c r="AW329" s="1">
        <v>10</v>
      </c>
      <c r="AX329" s="1">
        <v>0</v>
      </c>
      <c r="AY329" s="1">
        <v>3</v>
      </c>
      <c r="AZ329" s="1">
        <v>7</v>
      </c>
      <c r="BA329" s="1">
        <v>1</v>
      </c>
      <c r="BB329" s="1">
        <v>6</v>
      </c>
      <c r="BC329" s="1">
        <v>0</v>
      </c>
      <c r="BD329" s="1">
        <v>0</v>
      </c>
      <c r="BE329" s="1">
        <v>18</v>
      </c>
      <c r="BF329" s="1">
        <v>0</v>
      </c>
      <c r="BG329" s="1">
        <v>0</v>
      </c>
      <c r="BH329" s="6">
        <f>(AU329+AX329+BA329+BD329+BG329)/N329*100</f>
        <v>17.647058823529413</v>
      </c>
      <c r="BI329" s="1">
        <v>1.5</v>
      </c>
      <c r="BJ329" s="1">
        <v>14.8</v>
      </c>
      <c r="BK329" s="1">
        <v>1</v>
      </c>
      <c r="BL329" s="1">
        <v>0</v>
      </c>
      <c r="BM329" s="1">
        <v>8.6999999999999993</v>
      </c>
      <c r="BN329" s="1">
        <v>0</v>
      </c>
      <c r="BO329" s="1">
        <v>13.8</v>
      </c>
      <c r="BP329" s="1">
        <v>10.7</v>
      </c>
      <c r="BQ329" s="1">
        <v>3.6</v>
      </c>
      <c r="BR329" s="1">
        <v>8.1999999999999993</v>
      </c>
      <c r="BS329" s="1">
        <v>3.6</v>
      </c>
      <c r="BT329" s="1">
        <v>12.8</v>
      </c>
      <c r="BU329" s="1">
        <v>12.8</v>
      </c>
      <c r="BV329" s="1">
        <v>3.1</v>
      </c>
      <c r="BW329" s="1">
        <v>2</v>
      </c>
      <c r="BX329" s="1">
        <v>0</v>
      </c>
      <c r="BY329" s="1">
        <v>2.6</v>
      </c>
      <c r="BZ329" s="1">
        <v>1</v>
      </c>
      <c r="CA329" s="1">
        <f t="shared" si="491"/>
        <v>17.3</v>
      </c>
      <c r="CB329" s="1">
        <f t="shared" si="492"/>
        <v>74.2</v>
      </c>
      <c r="CC329" s="1">
        <f t="shared" si="493"/>
        <v>8.6999999999999993</v>
      </c>
    </row>
    <row r="330" spans="1:81" x14ac:dyDescent="0.25">
      <c r="A330" s="8" t="s">
        <v>847</v>
      </c>
      <c r="B330" t="s">
        <v>848</v>
      </c>
      <c r="C330" s="1" t="s">
        <v>849</v>
      </c>
      <c r="D330" t="s">
        <v>540</v>
      </c>
      <c r="E330" s="9" t="s">
        <v>541</v>
      </c>
      <c r="F330" s="9" t="s">
        <v>542</v>
      </c>
      <c r="G330" s="9" t="s">
        <v>850</v>
      </c>
      <c r="H330" s="9" t="s">
        <v>851</v>
      </c>
      <c r="I330" s="1">
        <v>5418412</v>
      </c>
      <c r="J330" s="1" t="s">
        <v>162</v>
      </c>
      <c r="K330" s="33">
        <v>0.62908445941218316</v>
      </c>
      <c r="L330" s="1">
        <v>611</v>
      </c>
      <c r="M330" s="42">
        <f t="shared" si="485"/>
        <v>971.25273221805332</v>
      </c>
      <c r="N330" s="1">
        <v>265</v>
      </c>
      <c r="O330" s="22">
        <v>2.31</v>
      </c>
      <c r="P330" s="1">
        <v>611</v>
      </c>
      <c r="Q330" s="1">
        <v>41</v>
      </c>
      <c r="R330" s="1">
        <v>40</v>
      </c>
      <c r="S330" s="1">
        <v>23</v>
      </c>
      <c r="T330" s="1">
        <v>10</v>
      </c>
      <c r="U330" s="1">
        <v>21</v>
      </c>
      <c r="V330" s="1">
        <v>9</v>
      </c>
      <c r="W330" s="1">
        <v>38</v>
      </c>
      <c r="X330" s="1">
        <v>2</v>
      </c>
      <c r="Y330" s="1">
        <v>6</v>
      </c>
      <c r="Z330" s="1">
        <v>28</v>
      </c>
      <c r="AA330" s="1">
        <v>20</v>
      </c>
      <c r="AB330" s="1">
        <v>21</v>
      </c>
      <c r="AC330" s="1">
        <v>4</v>
      </c>
      <c r="AD330" s="1">
        <v>2</v>
      </c>
      <c r="AE330" s="1">
        <v>0</v>
      </c>
      <c r="AF330" s="1">
        <v>0</v>
      </c>
      <c r="AG330" s="6">
        <f t="shared" si="486"/>
        <v>39.24528301886793</v>
      </c>
      <c r="AH330" s="6">
        <f t="shared" si="487"/>
        <v>11.69811320754717</v>
      </c>
      <c r="AI330" s="6">
        <f t="shared" si="488"/>
        <v>20.754716981132077</v>
      </c>
      <c r="AJ330" s="6">
        <f t="shared" si="489"/>
        <v>10.566037735849058</v>
      </c>
      <c r="AK330" s="6">
        <f t="shared" si="490"/>
        <v>17.735849056603772</v>
      </c>
      <c r="AL330" s="39">
        <v>15776</v>
      </c>
      <c r="AM330" s="39">
        <v>29671</v>
      </c>
      <c r="AN330" s="6">
        <f>(Q330+R330+S330+T330+U330+V330+W330+X330)/N330*100</f>
        <v>69.433962264150935</v>
      </c>
      <c r="AO330" s="1">
        <v>265</v>
      </c>
      <c r="AP330" s="1">
        <v>56</v>
      </c>
      <c r="AQ330" s="1">
        <v>162</v>
      </c>
      <c r="AR330" s="1">
        <v>103</v>
      </c>
      <c r="AS330" s="1">
        <v>18</v>
      </c>
      <c r="AT330" s="1">
        <v>4</v>
      </c>
      <c r="AU330" s="1">
        <v>72</v>
      </c>
      <c r="AV330" s="1">
        <v>13</v>
      </c>
      <c r="AW330" s="1">
        <v>20</v>
      </c>
      <c r="AX330" s="1">
        <v>7</v>
      </c>
      <c r="AY330" s="1">
        <v>15</v>
      </c>
      <c r="AZ330" s="1">
        <v>12</v>
      </c>
      <c r="BA330" s="1">
        <v>13</v>
      </c>
      <c r="BB330" s="1">
        <v>27</v>
      </c>
      <c r="BC330" s="1">
        <v>5</v>
      </c>
      <c r="BD330" s="1">
        <v>0</v>
      </c>
      <c r="BE330" s="1">
        <v>27</v>
      </c>
      <c r="BF330" s="1">
        <v>0</v>
      </c>
      <c r="BG330" s="1">
        <v>0</v>
      </c>
      <c r="BH330" s="6">
        <f>(AU330+AX330+BA330+BD330+BG330)/N330*100</f>
        <v>34.716981132075468</v>
      </c>
      <c r="BI330" s="1">
        <v>5.0999999999999996</v>
      </c>
      <c r="BJ330" s="1">
        <v>10.1</v>
      </c>
      <c r="BK330" s="1">
        <v>5.4</v>
      </c>
      <c r="BL330" s="1">
        <v>2.6</v>
      </c>
      <c r="BM330" s="1">
        <v>6.5</v>
      </c>
      <c r="BN330" s="1">
        <v>7.4</v>
      </c>
      <c r="BO330" s="1">
        <v>13.7</v>
      </c>
      <c r="BP330" s="1">
        <v>4.7</v>
      </c>
      <c r="BQ330" s="1">
        <v>5.7</v>
      </c>
      <c r="BR330" s="1">
        <v>3.3</v>
      </c>
      <c r="BS330" s="1">
        <v>4.7</v>
      </c>
      <c r="BT330" s="1">
        <v>8</v>
      </c>
      <c r="BU330" s="1">
        <v>6.4</v>
      </c>
      <c r="BV330" s="1">
        <v>3.3</v>
      </c>
      <c r="BW330" s="1">
        <v>5.2</v>
      </c>
      <c r="BX330" s="1">
        <v>2.8</v>
      </c>
      <c r="BY330" s="1">
        <v>3.4</v>
      </c>
      <c r="BZ330" s="1">
        <v>1.5</v>
      </c>
      <c r="CA330" s="1">
        <f t="shared" si="491"/>
        <v>20.6</v>
      </c>
      <c r="CB330" s="1">
        <f t="shared" si="492"/>
        <v>63</v>
      </c>
      <c r="CC330" s="1">
        <f t="shared" si="493"/>
        <v>16.200000000000003</v>
      </c>
    </row>
    <row r="331" spans="1:81" s="19" customFormat="1" x14ac:dyDescent="0.25">
      <c r="A331" s="18" t="s">
        <v>104</v>
      </c>
      <c r="B331" s="44" t="s">
        <v>2118</v>
      </c>
      <c r="I331" s="18">
        <v>54101</v>
      </c>
      <c r="J331" s="18" t="s">
        <v>103</v>
      </c>
      <c r="K331" s="35">
        <f>SUM(K327:K330)</f>
        <v>555.80385057086085</v>
      </c>
      <c r="L331" s="18">
        <v>8637</v>
      </c>
      <c r="M331" s="23">
        <f t="shared" si="485"/>
        <v>15.539654846091871</v>
      </c>
      <c r="N331" s="18">
        <v>3690</v>
      </c>
      <c r="O331" s="23">
        <v>2.33</v>
      </c>
      <c r="P331" s="18">
        <v>8581</v>
      </c>
      <c r="Q331" s="18">
        <v>561</v>
      </c>
      <c r="R331" s="18">
        <v>380</v>
      </c>
      <c r="S331" s="18">
        <v>334</v>
      </c>
      <c r="T331" s="18">
        <v>247</v>
      </c>
      <c r="U331" s="18">
        <v>189</v>
      </c>
      <c r="V331" s="18">
        <v>172</v>
      </c>
      <c r="W331" s="18">
        <v>196</v>
      </c>
      <c r="X331" s="18">
        <v>210</v>
      </c>
      <c r="Y331" s="18">
        <v>171</v>
      </c>
      <c r="Z331" s="18">
        <v>362</v>
      </c>
      <c r="AA331" s="18">
        <v>263</v>
      </c>
      <c r="AB331" s="18">
        <v>334</v>
      </c>
      <c r="AC331" s="18">
        <v>146</v>
      </c>
      <c r="AD331" s="18">
        <v>44</v>
      </c>
      <c r="AE331" s="18">
        <v>46</v>
      </c>
      <c r="AF331" s="18">
        <v>35</v>
      </c>
      <c r="AG331" s="20">
        <f t="shared" si="486"/>
        <v>34.552845528455286</v>
      </c>
      <c r="AH331" s="20">
        <f t="shared" si="487"/>
        <v>11.815718157181571</v>
      </c>
      <c r="AI331" s="20">
        <f t="shared" si="488"/>
        <v>20.29810298102981</v>
      </c>
      <c r="AJ331" s="20">
        <f t="shared" si="489"/>
        <v>9.8102981029810294</v>
      </c>
      <c r="AK331" s="20">
        <f t="shared" si="490"/>
        <v>23.523035230352303</v>
      </c>
      <c r="AL331" s="38">
        <v>20314</v>
      </c>
      <c r="AM331" s="38">
        <v>33390</v>
      </c>
      <c r="AN331" s="20">
        <f t="shared" si="494"/>
        <v>62.032520325203258</v>
      </c>
      <c r="AO331" s="18">
        <v>3690</v>
      </c>
      <c r="AP331" s="18">
        <v>1755</v>
      </c>
      <c r="AQ331" s="18">
        <v>2633</v>
      </c>
      <c r="AR331" s="18">
        <v>1057</v>
      </c>
      <c r="AS331" s="18">
        <v>259</v>
      </c>
      <c r="AT331" s="18">
        <v>134</v>
      </c>
      <c r="AU331" s="18">
        <v>601</v>
      </c>
      <c r="AV331" s="18">
        <v>268</v>
      </c>
      <c r="AW331" s="18">
        <v>155</v>
      </c>
      <c r="AX331" s="18">
        <v>131</v>
      </c>
      <c r="AY331" s="18">
        <v>405</v>
      </c>
      <c r="AZ331" s="18">
        <v>115</v>
      </c>
      <c r="BA331" s="18">
        <v>25</v>
      </c>
      <c r="BB331" s="18">
        <v>508</v>
      </c>
      <c r="BC331" s="18">
        <v>24</v>
      </c>
      <c r="BD331" s="18">
        <v>26</v>
      </c>
      <c r="BE331" s="18">
        <v>605</v>
      </c>
      <c r="BF331" s="18">
        <v>0</v>
      </c>
      <c r="BG331" s="18">
        <v>0</v>
      </c>
      <c r="BH331" s="20">
        <f t="shared" si="495"/>
        <v>21.219512195121951</v>
      </c>
      <c r="BI331" s="18">
        <v>5.5</v>
      </c>
      <c r="BJ331" s="18">
        <v>6.4</v>
      </c>
      <c r="BK331" s="18">
        <v>5</v>
      </c>
      <c r="BL331" s="18">
        <v>5.3</v>
      </c>
      <c r="BM331" s="18">
        <v>5.3</v>
      </c>
      <c r="BN331" s="18">
        <v>4.7</v>
      </c>
      <c r="BO331" s="18">
        <v>4.7</v>
      </c>
      <c r="BP331" s="18">
        <v>5.3</v>
      </c>
      <c r="BQ331" s="18">
        <v>6.3</v>
      </c>
      <c r="BR331" s="18">
        <v>6.7</v>
      </c>
      <c r="BS331" s="18">
        <v>7.2</v>
      </c>
      <c r="BT331" s="18">
        <v>8</v>
      </c>
      <c r="BU331" s="18">
        <v>8.4</v>
      </c>
      <c r="BV331" s="18">
        <v>8.1</v>
      </c>
      <c r="BW331" s="18">
        <v>4.9000000000000004</v>
      </c>
      <c r="BX331" s="18">
        <v>3.4</v>
      </c>
      <c r="BY331" s="18">
        <v>1.8</v>
      </c>
      <c r="BZ331" s="18">
        <v>3.1</v>
      </c>
      <c r="CA331" s="18">
        <f t="shared" si="491"/>
        <v>16.899999999999999</v>
      </c>
      <c r="CB331" s="18">
        <f t="shared" si="492"/>
        <v>61.900000000000006</v>
      </c>
      <c r="CC331" s="18">
        <f t="shared" si="493"/>
        <v>21.3</v>
      </c>
    </row>
    <row r="332" spans="1:81" s="26" customFormat="1" x14ac:dyDescent="0.25">
      <c r="A332" s="25" t="s">
        <v>2032</v>
      </c>
      <c r="B332" s="26" t="s">
        <v>2033</v>
      </c>
      <c r="C332" s="27" t="s">
        <v>2034</v>
      </c>
      <c r="D332" s="26" t="s">
        <v>1114</v>
      </c>
      <c r="E332" s="28" t="s">
        <v>1115</v>
      </c>
      <c r="F332" s="28" t="s">
        <v>542</v>
      </c>
      <c r="G332" s="28" t="s">
        <v>2035</v>
      </c>
      <c r="H332" s="28" t="s">
        <v>2036</v>
      </c>
      <c r="I332" s="27" t="s">
        <v>2111</v>
      </c>
      <c r="J332" s="27" t="s">
        <v>2111</v>
      </c>
      <c r="K332" s="34">
        <v>356.59729154752466</v>
      </c>
      <c r="L332" s="27">
        <f>L338-L337-L336-L335-L334-L333</f>
        <v>7774</v>
      </c>
      <c r="M332" s="29">
        <f t="shared" si="485"/>
        <v>21.80050209092499</v>
      </c>
      <c r="N332" s="27">
        <f t="shared" ref="N332:AF332" si="498">N338-N337-N336-N335-N334-N333</f>
        <v>2824</v>
      </c>
      <c r="O332" s="29">
        <f>P332/N332</f>
        <v>2.7528328611898019</v>
      </c>
      <c r="P332" s="27">
        <f t="shared" si="498"/>
        <v>7774</v>
      </c>
      <c r="Q332" s="27">
        <f t="shared" si="498"/>
        <v>217</v>
      </c>
      <c r="R332" s="27">
        <f t="shared" si="498"/>
        <v>213</v>
      </c>
      <c r="S332" s="27">
        <f t="shared" si="498"/>
        <v>155</v>
      </c>
      <c r="T332" s="27">
        <f t="shared" si="498"/>
        <v>206</v>
      </c>
      <c r="U332" s="27">
        <f t="shared" si="498"/>
        <v>166</v>
      </c>
      <c r="V332" s="27">
        <f t="shared" si="498"/>
        <v>231</v>
      </c>
      <c r="W332" s="27">
        <f t="shared" si="498"/>
        <v>193</v>
      </c>
      <c r="X332" s="27">
        <f t="shared" si="498"/>
        <v>207</v>
      </c>
      <c r="Y332" s="27">
        <f t="shared" si="498"/>
        <v>118</v>
      </c>
      <c r="Z332" s="27">
        <f t="shared" si="498"/>
        <v>215</v>
      </c>
      <c r="AA332" s="27">
        <f t="shared" si="498"/>
        <v>271</v>
      </c>
      <c r="AB332" s="27">
        <f t="shared" si="498"/>
        <v>265</v>
      </c>
      <c r="AC332" s="27">
        <f t="shared" si="498"/>
        <v>203</v>
      </c>
      <c r="AD332" s="27">
        <f t="shared" si="498"/>
        <v>41</v>
      </c>
      <c r="AE332" s="27">
        <f t="shared" si="498"/>
        <v>110</v>
      </c>
      <c r="AF332" s="27">
        <f t="shared" si="498"/>
        <v>13</v>
      </c>
      <c r="AG332" s="30">
        <f t="shared" si="486"/>
        <v>20.715297450424931</v>
      </c>
      <c r="AH332" s="30">
        <f t="shared" si="487"/>
        <v>13.172804532577903</v>
      </c>
      <c r="AI332" s="30">
        <f t="shared" si="488"/>
        <v>26.522662889518411</v>
      </c>
      <c r="AJ332" s="30">
        <f t="shared" si="489"/>
        <v>7.6133144475920673</v>
      </c>
      <c r="AK332" s="30">
        <f t="shared" si="490"/>
        <v>31.975920679886688</v>
      </c>
      <c r="AL332" s="40">
        <v>22088</v>
      </c>
      <c r="AM332" s="40">
        <v>40694</v>
      </c>
      <c r="AN332" s="30">
        <f t="shared" si="494"/>
        <v>56.232294617563738</v>
      </c>
      <c r="AO332" s="27">
        <f>AO338-AO337-AO336-AO335-AO334-AO333</f>
        <v>2824</v>
      </c>
      <c r="AP332" s="27">
        <f t="shared" ref="AP332:BG332" si="499">AP338-AP337-AP336-AP335-AP334-AP333</f>
        <v>1418</v>
      </c>
      <c r="AQ332" s="27">
        <f t="shared" si="499"/>
        <v>2394</v>
      </c>
      <c r="AR332" s="27">
        <f t="shared" si="499"/>
        <v>430</v>
      </c>
      <c r="AS332" s="27">
        <f t="shared" si="499"/>
        <v>171</v>
      </c>
      <c r="AT332" s="27">
        <f t="shared" si="499"/>
        <v>84</v>
      </c>
      <c r="AU332" s="27">
        <f t="shared" si="499"/>
        <v>191</v>
      </c>
      <c r="AV332" s="27">
        <f t="shared" si="499"/>
        <v>430</v>
      </c>
      <c r="AW332" s="27">
        <f t="shared" si="499"/>
        <v>44</v>
      </c>
      <c r="AX332" s="27">
        <f t="shared" si="499"/>
        <v>109</v>
      </c>
      <c r="AY332" s="27">
        <f t="shared" si="499"/>
        <v>391</v>
      </c>
      <c r="AZ332" s="27">
        <f t="shared" si="499"/>
        <v>65</v>
      </c>
      <c r="BA332" s="27">
        <f t="shared" si="499"/>
        <v>39</v>
      </c>
      <c r="BB332" s="27">
        <f t="shared" si="499"/>
        <v>419</v>
      </c>
      <c r="BC332" s="27">
        <f t="shared" si="499"/>
        <v>60</v>
      </c>
      <c r="BD332" s="27">
        <f t="shared" si="499"/>
        <v>0</v>
      </c>
      <c r="BE332" s="27">
        <f t="shared" si="499"/>
        <v>616</v>
      </c>
      <c r="BF332" s="27">
        <f t="shared" si="499"/>
        <v>9</v>
      </c>
      <c r="BG332" s="27">
        <f t="shared" si="499"/>
        <v>0</v>
      </c>
      <c r="BH332" s="30">
        <f t="shared" si="495"/>
        <v>12.004249291784703</v>
      </c>
      <c r="BI332" s="27">
        <v>5.0999999999999996</v>
      </c>
      <c r="BJ332" s="27">
        <v>4.7</v>
      </c>
      <c r="BK332" s="27">
        <v>6.7</v>
      </c>
      <c r="BL332" s="27">
        <v>6.4</v>
      </c>
      <c r="BM332" s="27">
        <v>5.4</v>
      </c>
      <c r="BN332" s="27">
        <v>5</v>
      </c>
      <c r="BO332" s="27">
        <v>4.9000000000000004</v>
      </c>
      <c r="BP332" s="27">
        <v>6.4</v>
      </c>
      <c r="BQ332" s="27">
        <v>4.7</v>
      </c>
      <c r="BR332" s="27">
        <v>6.6</v>
      </c>
      <c r="BS332" s="27">
        <v>7.3</v>
      </c>
      <c r="BT332" s="27">
        <v>8.1999999999999993</v>
      </c>
      <c r="BU332" s="27">
        <v>6.8</v>
      </c>
      <c r="BV332" s="27">
        <v>6.7</v>
      </c>
      <c r="BW332" s="27">
        <v>5.2</v>
      </c>
      <c r="BX332" s="27">
        <v>3.9</v>
      </c>
      <c r="BY332" s="27">
        <v>3.1</v>
      </c>
      <c r="BZ332" s="27">
        <v>2.8</v>
      </c>
      <c r="CA332" s="27">
        <f t="shared" si="491"/>
        <v>16.5</v>
      </c>
      <c r="CB332" s="27">
        <f t="shared" si="492"/>
        <v>61.7</v>
      </c>
      <c r="CC332" s="27">
        <f t="shared" si="493"/>
        <v>21.700000000000003</v>
      </c>
    </row>
    <row r="333" spans="1:81" x14ac:dyDescent="0.25">
      <c r="A333" s="8" t="s">
        <v>1111</v>
      </c>
      <c r="B333" t="s">
        <v>1112</v>
      </c>
      <c r="C333" s="1" t="s">
        <v>1113</v>
      </c>
      <c r="D333" t="s">
        <v>1114</v>
      </c>
      <c r="E333" s="9" t="s">
        <v>1115</v>
      </c>
      <c r="F333" s="9" t="s">
        <v>542</v>
      </c>
      <c r="G333" s="9" t="s">
        <v>1116</v>
      </c>
      <c r="H333" s="9" t="s">
        <v>1117</v>
      </c>
      <c r="I333" s="1">
        <v>5439340</v>
      </c>
      <c r="J333" s="1" t="s">
        <v>209</v>
      </c>
      <c r="K333" s="33">
        <v>0.50178895857535555</v>
      </c>
      <c r="L333" s="1">
        <v>296</v>
      </c>
      <c r="M333" s="42">
        <f t="shared" si="485"/>
        <v>589.88942451101889</v>
      </c>
      <c r="N333" s="1">
        <v>132</v>
      </c>
      <c r="O333" s="22">
        <v>2.2400000000000002</v>
      </c>
      <c r="P333" s="1">
        <v>296</v>
      </c>
      <c r="Q333" s="1">
        <v>30</v>
      </c>
      <c r="R333" s="1">
        <v>21</v>
      </c>
      <c r="S333" s="1">
        <v>0</v>
      </c>
      <c r="T333" s="1">
        <v>16</v>
      </c>
      <c r="U333" s="1">
        <v>8</v>
      </c>
      <c r="V333" s="1">
        <v>15</v>
      </c>
      <c r="W333" s="1">
        <v>6</v>
      </c>
      <c r="X333" s="1">
        <v>0</v>
      </c>
      <c r="Y333" s="1">
        <v>1</v>
      </c>
      <c r="Z333" s="1">
        <v>7</v>
      </c>
      <c r="AA333" s="1">
        <v>16</v>
      </c>
      <c r="AB333" s="1">
        <v>2</v>
      </c>
      <c r="AC333" s="1">
        <v>9</v>
      </c>
      <c r="AD333" s="1">
        <v>1</v>
      </c>
      <c r="AE333" s="1">
        <v>0</v>
      </c>
      <c r="AF333" s="1">
        <v>0</v>
      </c>
      <c r="AG333" s="6">
        <f t="shared" si="486"/>
        <v>38.636363636363633</v>
      </c>
      <c r="AH333" s="6">
        <f t="shared" si="487"/>
        <v>18.181818181818183</v>
      </c>
      <c r="AI333" s="6">
        <f t="shared" si="488"/>
        <v>16.666666666666664</v>
      </c>
      <c r="AJ333" s="6">
        <f t="shared" si="489"/>
        <v>5.3030303030303028</v>
      </c>
      <c r="AK333" s="6">
        <f t="shared" si="490"/>
        <v>21.212121212121211</v>
      </c>
      <c r="AL333" s="39">
        <v>17979</v>
      </c>
      <c r="AM333" s="39">
        <v>22500</v>
      </c>
      <c r="AN333" s="6">
        <f>(Q333+R333+S333+T333+U333+V333+W333+X333)/N333*100</f>
        <v>72.727272727272734</v>
      </c>
      <c r="AO333" s="1">
        <v>132</v>
      </c>
      <c r="AP333" s="1">
        <v>60</v>
      </c>
      <c r="AQ333" s="1">
        <v>66</v>
      </c>
      <c r="AR333" s="1">
        <v>66</v>
      </c>
      <c r="AS333" s="1">
        <v>5</v>
      </c>
      <c r="AT333" s="1">
        <v>14</v>
      </c>
      <c r="AU333" s="1">
        <v>30</v>
      </c>
      <c r="AV333" s="1">
        <v>5</v>
      </c>
      <c r="AW333" s="1">
        <v>28</v>
      </c>
      <c r="AX333" s="1">
        <v>6</v>
      </c>
      <c r="AY333" s="1">
        <v>1</v>
      </c>
      <c r="AZ333" s="1">
        <v>6</v>
      </c>
      <c r="BA333" s="1">
        <v>0</v>
      </c>
      <c r="BB333" s="1">
        <v>19</v>
      </c>
      <c r="BC333" s="1">
        <v>2</v>
      </c>
      <c r="BD333" s="1">
        <v>0</v>
      </c>
      <c r="BE333" s="1">
        <v>12</v>
      </c>
      <c r="BF333" s="1">
        <v>0</v>
      </c>
      <c r="BG333" s="1">
        <v>0</v>
      </c>
      <c r="BH333" s="6">
        <f>(AU333+AX333+BA333+BD333+BG333)/N333*100</f>
        <v>27.27272727272727</v>
      </c>
      <c r="BI333" s="1">
        <v>1</v>
      </c>
      <c r="BJ333" s="1">
        <v>4.0999999999999996</v>
      </c>
      <c r="BK333" s="1">
        <v>2.4</v>
      </c>
      <c r="BL333" s="1">
        <v>5.4</v>
      </c>
      <c r="BM333" s="1">
        <v>5.7</v>
      </c>
      <c r="BN333" s="1">
        <v>5.0999999999999996</v>
      </c>
      <c r="BO333" s="1">
        <v>11.8</v>
      </c>
      <c r="BP333" s="1">
        <v>1</v>
      </c>
      <c r="BQ333" s="1">
        <v>3</v>
      </c>
      <c r="BR333" s="1">
        <v>10.1</v>
      </c>
      <c r="BS333" s="1">
        <v>11.5</v>
      </c>
      <c r="BT333" s="1">
        <v>8.1</v>
      </c>
      <c r="BU333" s="1">
        <v>13.9</v>
      </c>
      <c r="BV333" s="1">
        <v>7.1</v>
      </c>
      <c r="BW333" s="1">
        <v>4.0999999999999996</v>
      </c>
      <c r="BX333" s="1">
        <v>5.0999999999999996</v>
      </c>
      <c r="BY333" s="1">
        <v>0.7</v>
      </c>
      <c r="BZ333" s="1">
        <v>0</v>
      </c>
      <c r="CA333" s="1">
        <f t="shared" si="491"/>
        <v>7.5</v>
      </c>
      <c r="CB333" s="1">
        <f t="shared" si="492"/>
        <v>75.600000000000009</v>
      </c>
      <c r="CC333" s="1">
        <f t="shared" si="493"/>
        <v>16.999999999999996</v>
      </c>
    </row>
    <row r="334" spans="1:81" x14ac:dyDescent="0.25">
      <c r="A334" s="8" t="s">
        <v>1358</v>
      </c>
      <c r="B334" t="s">
        <v>1359</v>
      </c>
      <c r="C334" s="1" t="s">
        <v>1360</v>
      </c>
      <c r="D334" t="s">
        <v>1114</v>
      </c>
      <c r="E334" s="9" t="s">
        <v>1115</v>
      </c>
      <c r="F334" s="9" t="s">
        <v>542</v>
      </c>
      <c r="G334" s="9" t="s">
        <v>1361</v>
      </c>
      <c r="H334" s="9" t="s">
        <v>1362</v>
      </c>
      <c r="I334" s="1">
        <v>5458684</v>
      </c>
      <c r="J334" s="1" t="s">
        <v>256</v>
      </c>
      <c r="K334" s="33">
        <v>2.7094971065029108</v>
      </c>
      <c r="L334" s="1">
        <v>5222</v>
      </c>
      <c r="M334" s="42">
        <f t="shared" si="485"/>
        <v>1927.294916634889</v>
      </c>
      <c r="N334" s="1">
        <v>2057</v>
      </c>
      <c r="O334" s="22">
        <v>2.48</v>
      </c>
      <c r="P334" s="1">
        <v>5101</v>
      </c>
      <c r="Q334" s="1">
        <v>266</v>
      </c>
      <c r="R334" s="1">
        <v>74</v>
      </c>
      <c r="S334" s="1">
        <v>172</v>
      </c>
      <c r="T334" s="1">
        <v>120</v>
      </c>
      <c r="U334" s="1">
        <v>107</v>
      </c>
      <c r="V334" s="1">
        <v>142</v>
      </c>
      <c r="W334" s="1">
        <v>104</v>
      </c>
      <c r="X334" s="1">
        <v>124</v>
      </c>
      <c r="Y334" s="1">
        <v>114</v>
      </c>
      <c r="Z334" s="1">
        <v>155</v>
      </c>
      <c r="AA334" s="1">
        <v>249</v>
      </c>
      <c r="AB334" s="1">
        <v>202</v>
      </c>
      <c r="AC334" s="1">
        <v>106</v>
      </c>
      <c r="AD334" s="1">
        <v>59</v>
      </c>
      <c r="AE334" s="1">
        <v>20</v>
      </c>
      <c r="AF334" s="1">
        <v>43</v>
      </c>
      <c r="AG334" s="6">
        <f t="shared" si="486"/>
        <v>24.890617403986386</v>
      </c>
      <c r="AH334" s="6">
        <f t="shared" si="487"/>
        <v>11.035488575595528</v>
      </c>
      <c r="AI334" s="6">
        <f t="shared" si="488"/>
        <v>23.52941176470588</v>
      </c>
      <c r="AJ334" s="6">
        <f t="shared" si="489"/>
        <v>7.5352455031599419</v>
      </c>
      <c r="AK334" s="6">
        <f t="shared" si="490"/>
        <v>33.009236752552262</v>
      </c>
      <c r="AL334" s="39">
        <v>24054</v>
      </c>
      <c r="AM334" s="39">
        <v>41673</v>
      </c>
      <c r="AN334" s="6">
        <f>(Q334+R334+S334+T334+U334+V334+W334+X334)/N334*100</f>
        <v>53.913466212931446</v>
      </c>
      <c r="AO334" s="1">
        <v>2057</v>
      </c>
      <c r="AP334" s="1">
        <v>548</v>
      </c>
      <c r="AQ334" s="1">
        <v>1581</v>
      </c>
      <c r="AR334" s="1">
        <v>476</v>
      </c>
      <c r="AS334" s="1">
        <v>18</v>
      </c>
      <c r="AT334" s="1">
        <v>110</v>
      </c>
      <c r="AU334" s="1">
        <v>356</v>
      </c>
      <c r="AV334" s="1">
        <v>189</v>
      </c>
      <c r="AW334" s="1">
        <v>99</v>
      </c>
      <c r="AX334" s="1">
        <v>73</v>
      </c>
      <c r="AY334" s="1">
        <v>274</v>
      </c>
      <c r="AZ334" s="1">
        <v>49</v>
      </c>
      <c r="BA334" s="1">
        <v>7</v>
      </c>
      <c r="BB334" s="1">
        <v>361</v>
      </c>
      <c r="BC334" s="1">
        <v>43</v>
      </c>
      <c r="BD334" s="1">
        <v>0</v>
      </c>
      <c r="BE334" s="1">
        <v>424</v>
      </c>
      <c r="BF334" s="1">
        <v>6</v>
      </c>
      <c r="BG334" s="1">
        <v>0</v>
      </c>
      <c r="BH334" s="6">
        <f>(AU334+AX334+BA334+BD334+BG334)/N334*100</f>
        <v>21.195916383082157</v>
      </c>
      <c r="BI334" s="1">
        <v>6.5</v>
      </c>
      <c r="BJ334" s="1">
        <v>4.7</v>
      </c>
      <c r="BK334" s="1">
        <v>5.4</v>
      </c>
      <c r="BL334" s="1">
        <v>6.9</v>
      </c>
      <c r="BM334" s="1">
        <v>6.1</v>
      </c>
      <c r="BN334" s="1">
        <v>4.5999999999999996</v>
      </c>
      <c r="BO334" s="1">
        <v>4.5999999999999996</v>
      </c>
      <c r="BP334" s="1">
        <v>6.7</v>
      </c>
      <c r="BQ334" s="1">
        <v>3.4</v>
      </c>
      <c r="BR334" s="1">
        <v>4.3</v>
      </c>
      <c r="BS334" s="1">
        <v>7.7</v>
      </c>
      <c r="BT334" s="1">
        <v>6.6</v>
      </c>
      <c r="BU334" s="1">
        <v>7.2</v>
      </c>
      <c r="BV334" s="1">
        <v>7</v>
      </c>
      <c r="BW334" s="1">
        <v>4.2</v>
      </c>
      <c r="BX334" s="1">
        <v>5.2</v>
      </c>
      <c r="BY334" s="1">
        <v>3.8</v>
      </c>
      <c r="BZ334" s="1">
        <v>4.9000000000000004</v>
      </c>
      <c r="CA334" s="1">
        <f t="shared" si="491"/>
        <v>16.600000000000001</v>
      </c>
      <c r="CB334" s="1">
        <f t="shared" si="492"/>
        <v>58.100000000000009</v>
      </c>
      <c r="CC334" s="1">
        <f t="shared" si="493"/>
        <v>25.1</v>
      </c>
    </row>
    <row r="335" spans="1:81" s="11" customFormat="1" x14ac:dyDescent="0.25">
      <c r="A335" s="10" t="s">
        <v>1402</v>
      </c>
      <c r="B335" s="11" t="s">
        <v>1403</v>
      </c>
      <c r="C335" s="12" t="s">
        <v>1408</v>
      </c>
      <c r="D335" s="11" t="s">
        <v>1405</v>
      </c>
      <c r="E335" s="13" t="s">
        <v>1115</v>
      </c>
      <c r="F335" s="13" t="s">
        <v>542</v>
      </c>
      <c r="G335" s="13" t="s">
        <v>1406</v>
      </c>
      <c r="H335" s="13" t="s">
        <v>1407</v>
      </c>
      <c r="I335" s="12">
        <v>5461636</v>
      </c>
      <c r="J335" s="12" t="s">
        <v>264</v>
      </c>
      <c r="K335" s="36">
        <v>0.51828171749504981</v>
      </c>
      <c r="L335" s="12">
        <v>1750</v>
      </c>
      <c r="M335" s="24">
        <f t="shared" si="485"/>
        <v>3376.5420251713094</v>
      </c>
      <c r="N335" s="12">
        <v>695</v>
      </c>
      <c r="O335" s="24">
        <v>2.52</v>
      </c>
      <c r="P335" s="12">
        <v>1750</v>
      </c>
      <c r="Q335" s="12">
        <v>76</v>
      </c>
      <c r="R335" s="12">
        <v>75</v>
      </c>
      <c r="S335" s="12">
        <v>34</v>
      </c>
      <c r="T335" s="12">
        <v>50</v>
      </c>
      <c r="U335" s="12">
        <v>15</v>
      </c>
      <c r="V335" s="12">
        <v>24</v>
      </c>
      <c r="W335" s="12">
        <v>23</v>
      </c>
      <c r="X335" s="12">
        <v>61</v>
      </c>
      <c r="Y335" s="12">
        <v>47</v>
      </c>
      <c r="Z335" s="12">
        <v>62</v>
      </c>
      <c r="AA335" s="12">
        <v>83</v>
      </c>
      <c r="AB335" s="12">
        <v>90</v>
      </c>
      <c r="AC335" s="12">
        <v>31</v>
      </c>
      <c r="AD335" s="12">
        <v>15</v>
      </c>
      <c r="AE335" s="12">
        <v>9</v>
      </c>
      <c r="AF335" s="12">
        <v>0</v>
      </c>
      <c r="AG335" s="14">
        <v>26.618705035971225</v>
      </c>
      <c r="AH335" s="14">
        <v>9.3525179856115113</v>
      </c>
      <c r="AI335" s="14">
        <v>22.302158273381295</v>
      </c>
      <c r="AJ335" s="14">
        <v>8.9208633093525176</v>
      </c>
      <c r="AK335" s="14">
        <v>32.805755395683455</v>
      </c>
      <c r="AL335" s="41">
        <v>21178</v>
      </c>
      <c r="AM335" s="41">
        <v>43933</v>
      </c>
      <c r="AN335" s="14">
        <v>51.510791366906474</v>
      </c>
      <c r="AO335" s="12">
        <v>695</v>
      </c>
      <c r="AP335" s="12">
        <v>75</v>
      </c>
      <c r="AQ335" s="12">
        <v>493</v>
      </c>
      <c r="AR335" s="12">
        <v>202</v>
      </c>
      <c r="AS335" s="12">
        <v>15</v>
      </c>
      <c r="AT335" s="12">
        <v>28</v>
      </c>
      <c r="AU335" s="12">
        <v>117</v>
      </c>
      <c r="AV335" s="12">
        <v>40</v>
      </c>
      <c r="AW335" s="12">
        <v>20</v>
      </c>
      <c r="AX335" s="12">
        <v>29</v>
      </c>
      <c r="AY335" s="12">
        <v>93</v>
      </c>
      <c r="AZ335" s="12">
        <v>35</v>
      </c>
      <c r="BA335" s="12">
        <v>0</v>
      </c>
      <c r="BB335" s="12">
        <v>123</v>
      </c>
      <c r="BC335" s="12">
        <v>6</v>
      </c>
      <c r="BD335" s="12">
        <v>0</v>
      </c>
      <c r="BE335" s="12">
        <v>139</v>
      </c>
      <c r="BF335" s="12">
        <v>2</v>
      </c>
      <c r="BG335" s="12">
        <v>0</v>
      </c>
      <c r="BH335" s="14">
        <v>21.870503597122301</v>
      </c>
      <c r="BI335" s="12">
        <v>2.8</v>
      </c>
      <c r="BJ335" s="12">
        <v>6.6</v>
      </c>
      <c r="BK335" s="12">
        <v>9</v>
      </c>
      <c r="BL335" s="12">
        <v>5.9</v>
      </c>
      <c r="BM335" s="12">
        <v>3.9</v>
      </c>
      <c r="BN335" s="12">
        <v>4.2</v>
      </c>
      <c r="BO335" s="12">
        <v>5.6</v>
      </c>
      <c r="BP335" s="12">
        <v>5.5</v>
      </c>
      <c r="BQ335" s="12">
        <v>6.3</v>
      </c>
      <c r="BR335" s="12">
        <v>6.1</v>
      </c>
      <c r="BS335" s="12">
        <v>7.4</v>
      </c>
      <c r="BT335" s="12">
        <v>7.9</v>
      </c>
      <c r="BU335" s="12">
        <v>6.5</v>
      </c>
      <c r="BV335" s="12">
        <v>7.3</v>
      </c>
      <c r="BW335" s="12">
        <v>5.3</v>
      </c>
      <c r="BX335" s="12">
        <v>4</v>
      </c>
      <c r="BY335" s="12">
        <v>2.2999999999999998</v>
      </c>
      <c r="BZ335" s="12">
        <v>3.3</v>
      </c>
      <c r="CA335" s="12">
        <v>18.399999999999999</v>
      </c>
      <c r="CB335" s="12">
        <v>59.3</v>
      </c>
      <c r="CC335" s="12">
        <v>22.200000000000003</v>
      </c>
    </row>
    <row r="336" spans="1:81" s="19" customFormat="1" x14ac:dyDescent="0.25">
      <c r="A336" s="8" t="s">
        <v>1455</v>
      </c>
      <c r="B336" t="s">
        <v>1456</v>
      </c>
      <c r="C336" s="1" t="s">
        <v>1457</v>
      </c>
      <c r="D336" t="s">
        <v>1114</v>
      </c>
      <c r="E336" s="9" t="s">
        <v>1115</v>
      </c>
      <c r="F336" s="9" t="s">
        <v>542</v>
      </c>
      <c r="G336" s="9" t="s">
        <v>1458</v>
      </c>
      <c r="H336" s="9" t="s">
        <v>1459</v>
      </c>
      <c r="I336" s="1">
        <v>5463892</v>
      </c>
      <c r="J336" s="1" t="s">
        <v>274</v>
      </c>
      <c r="K336" s="33">
        <v>0.37841686548779269</v>
      </c>
      <c r="L336" s="1">
        <v>610</v>
      </c>
      <c r="M336" s="42">
        <f t="shared" si="485"/>
        <v>1611.9788932073322</v>
      </c>
      <c r="N336" s="1">
        <v>214</v>
      </c>
      <c r="O336" s="22">
        <v>2.85</v>
      </c>
      <c r="P336" s="1">
        <v>610</v>
      </c>
      <c r="Q336" s="1">
        <v>25</v>
      </c>
      <c r="R336" s="1">
        <v>33</v>
      </c>
      <c r="S336" s="1">
        <v>28</v>
      </c>
      <c r="T336" s="1">
        <v>21</v>
      </c>
      <c r="U336" s="1">
        <v>15</v>
      </c>
      <c r="V336" s="1">
        <v>12</v>
      </c>
      <c r="W336" s="1">
        <v>11</v>
      </c>
      <c r="X336" s="1">
        <v>5</v>
      </c>
      <c r="Y336" s="1">
        <v>5</v>
      </c>
      <c r="Z336" s="1">
        <v>8</v>
      </c>
      <c r="AA336" s="1">
        <v>22</v>
      </c>
      <c r="AB336" s="1">
        <v>13</v>
      </c>
      <c r="AC336" s="1">
        <v>6</v>
      </c>
      <c r="AD336" s="1">
        <v>4</v>
      </c>
      <c r="AE336" s="1">
        <v>6</v>
      </c>
      <c r="AF336" s="1">
        <v>0</v>
      </c>
      <c r="AG336" s="6">
        <f t="shared" ref="AG336:AG352" si="500">(Q336+R336+S336)/N336*100</f>
        <v>40.186915887850468</v>
      </c>
      <c r="AH336" s="6">
        <f t="shared" ref="AH336:AH352" si="501">(T336+U336)/N336*100</f>
        <v>16.822429906542055</v>
      </c>
      <c r="AI336" s="6">
        <f t="shared" ref="AI336:AI352" si="502">(V336+W336+X336+Y336)/N336*100</f>
        <v>15.420560747663551</v>
      </c>
      <c r="AJ336" s="6">
        <f t="shared" ref="AJ336:AJ352" si="503">Z336/N336*100</f>
        <v>3.7383177570093453</v>
      </c>
      <c r="AK336" s="6">
        <f t="shared" ref="AK336:AK352" si="504">(AA336+AB336+AC336+AD336+AE336+AF336)/N336*100</f>
        <v>23.831775700934578</v>
      </c>
      <c r="AL336" s="39">
        <v>15275</v>
      </c>
      <c r="AM336" s="39">
        <v>25000</v>
      </c>
      <c r="AN336" s="6">
        <f>(Q336+R336+S336+T336+U336+V336+W336+X336)/N336*100</f>
        <v>70.09345794392523</v>
      </c>
      <c r="AO336" s="1">
        <v>214</v>
      </c>
      <c r="AP336" s="1">
        <v>44</v>
      </c>
      <c r="AQ336" s="1">
        <v>148</v>
      </c>
      <c r="AR336" s="1">
        <v>66</v>
      </c>
      <c r="AS336" s="1">
        <v>9</v>
      </c>
      <c r="AT336" s="1">
        <v>14</v>
      </c>
      <c r="AU336" s="1">
        <v>36</v>
      </c>
      <c r="AV336" s="1">
        <v>17</v>
      </c>
      <c r="AW336" s="1">
        <v>6</v>
      </c>
      <c r="AX336" s="1">
        <v>25</v>
      </c>
      <c r="AY336" s="1">
        <v>21</v>
      </c>
      <c r="AZ336" s="1">
        <v>0</v>
      </c>
      <c r="BA336" s="1">
        <v>0</v>
      </c>
      <c r="BB336" s="1">
        <v>22</v>
      </c>
      <c r="BC336" s="1">
        <v>8</v>
      </c>
      <c r="BD336" s="1">
        <v>0</v>
      </c>
      <c r="BE336" s="1">
        <v>29</v>
      </c>
      <c r="BF336" s="1">
        <v>0</v>
      </c>
      <c r="BG336" s="1">
        <v>0</v>
      </c>
      <c r="BH336" s="6">
        <f>(AU336+AX336+BA336+BD336+BG336)/N336*100</f>
        <v>28.504672897196258</v>
      </c>
      <c r="BI336" s="1">
        <v>4.4000000000000004</v>
      </c>
      <c r="BJ336" s="1">
        <v>4.4000000000000004</v>
      </c>
      <c r="BK336" s="1">
        <v>6.6</v>
      </c>
      <c r="BL336" s="1">
        <v>10.3</v>
      </c>
      <c r="BM336" s="1">
        <v>8.4</v>
      </c>
      <c r="BN336" s="1">
        <v>12.8</v>
      </c>
      <c r="BO336" s="1">
        <v>3.4</v>
      </c>
      <c r="BP336" s="1">
        <v>0.8</v>
      </c>
      <c r="BQ336" s="1">
        <v>5.6</v>
      </c>
      <c r="BR336" s="1">
        <v>13.3</v>
      </c>
      <c r="BS336" s="1">
        <v>4.4000000000000004</v>
      </c>
      <c r="BT336" s="1">
        <v>7.5</v>
      </c>
      <c r="BU336" s="1">
        <v>7.4</v>
      </c>
      <c r="BV336" s="1">
        <v>3.3</v>
      </c>
      <c r="BW336" s="1">
        <v>2.6</v>
      </c>
      <c r="BX336" s="1">
        <v>3.1</v>
      </c>
      <c r="BY336" s="1">
        <v>1</v>
      </c>
      <c r="BZ336" s="1">
        <v>0.7</v>
      </c>
      <c r="CA336" s="1">
        <f t="shared" ref="CA336:CA352" si="505">BI336+BJ336+BK336</f>
        <v>15.4</v>
      </c>
      <c r="CB336" s="1">
        <f t="shared" ref="CB336:CB352" si="506">BL336+BM336+BN336+BO336+BP336+BQ336+BR336+BS336+BT336+BU336</f>
        <v>73.900000000000006</v>
      </c>
      <c r="CC336" s="1">
        <f t="shared" ref="CC336:CC352" si="507">BV336+BW336+BX336+BY336+BZ336</f>
        <v>10.7</v>
      </c>
    </row>
    <row r="337" spans="1:81" x14ac:dyDescent="0.25">
      <c r="A337" s="8" t="s">
        <v>1617</v>
      </c>
      <c r="B337" t="s">
        <v>1618</v>
      </c>
      <c r="C337" s="1" t="s">
        <v>1619</v>
      </c>
      <c r="D337" t="s">
        <v>1114</v>
      </c>
      <c r="E337" s="9" t="s">
        <v>1115</v>
      </c>
      <c r="F337" s="9" t="s">
        <v>542</v>
      </c>
      <c r="G337" s="9" t="s">
        <v>1620</v>
      </c>
      <c r="H337" s="9" t="s">
        <v>1621</v>
      </c>
      <c r="I337" s="1">
        <v>5474788</v>
      </c>
      <c r="J337" s="1" t="s">
        <v>305</v>
      </c>
      <c r="K337" s="33">
        <v>0.29738004048793776</v>
      </c>
      <c r="L337" s="1">
        <v>141</v>
      </c>
      <c r="M337" s="42">
        <f t="shared" si="485"/>
        <v>474.14076536087902</v>
      </c>
      <c r="N337" s="1">
        <v>57</v>
      </c>
      <c r="O337" s="22">
        <v>2.4700000000000002</v>
      </c>
      <c r="P337" s="1">
        <v>141</v>
      </c>
      <c r="Q337" s="1">
        <v>23</v>
      </c>
      <c r="R337" s="1">
        <v>2</v>
      </c>
      <c r="S337" s="1">
        <v>2</v>
      </c>
      <c r="T337" s="1">
        <v>5</v>
      </c>
      <c r="U337" s="1">
        <v>0</v>
      </c>
      <c r="V337" s="1">
        <v>7</v>
      </c>
      <c r="W337" s="1">
        <v>1</v>
      </c>
      <c r="X337" s="1">
        <v>0</v>
      </c>
      <c r="Y337" s="1">
        <v>2</v>
      </c>
      <c r="Z337" s="1">
        <v>10</v>
      </c>
      <c r="AA337" s="1">
        <v>0</v>
      </c>
      <c r="AB337" s="1">
        <v>5</v>
      </c>
      <c r="AC337" s="1">
        <v>0</v>
      </c>
      <c r="AD337" s="1">
        <v>0</v>
      </c>
      <c r="AE337" s="1">
        <v>0</v>
      </c>
      <c r="AF337" s="1">
        <v>0</v>
      </c>
      <c r="AG337" s="6">
        <f t="shared" si="500"/>
        <v>47.368421052631575</v>
      </c>
      <c r="AH337" s="6">
        <f t="shared" si="501"/>
        <v>8.7719298245614024</v>
      </c>
      <c r="AI337" s="6">
        <f t="shared" si="502"/>
        <v>17.543859649122805</v>
      </c>
      <c r="AJ337" s="6">
        <f t="shared" si="503"/>
        <v>17.543859649122805</v>
      </c>
      <c r="AK337" s="6">
        <f t="shared" si="504"/>
        <v>8.7719298245614024</v>
      </c>
      <c r="AL337" s="39">
        <v>15952</v>
      </c>
      <c r="AM337" s="39">
        <v>20750</v>
      </c>
      <c r="AN337" s="6">
        <f>(Q337+R337+S337+T337+U337+V337+W337+X337)/N337*100</f>
        <v>70.175438596491219</v>
      </c>
      <c r="AO337" s="1">
        <v>57</v>
      </c>
      <c r="AP337" s="1">
        <v>31</v>
      </c>
      <c r="AQ337" s="1">
        <v>34</v>
      </c>
      <c r="AR337" s="1">
        <v>23</v>
      </c>
      <c r="AS337" s="1">
        <v>4</v>
      </c>
      <c r="AT337" s="1">
        <v>9</v>
      </c>
      <c r="AU337" s="1">
        <v>12</v>
      </c>
      <c r="AV337" s="1">
        <v>12</v>
      </c>
      <c r="AW337" s="1">
        <v>0</v>
      </c>
      <c r="AX337" s="1">
        <v>0</v>
      </c>
      <c r="AY337" s="1">
        <v>2</v>
      </c>
      <c r="AZ337" s="1">
        <v>1</v>
      </c>
      <c r="BA337" s="1">
        <v>0</v>
      </c>
      <c r="BB337" s="1">
        <v>10</v>
      </c>
      <c r="BC337" s="1">
        <v>0</v>
      </c>
      <c r="BD337" s="1">
        <v>0</v>
      </c>
      <c r="BE337" s="1">
        <v>3</v>
      </c>
      <c r="BF337" s="1">
        <v>2</v>
      </c>
      <c r="BG337" s="1">
        <v>0</v>
      </c>
      <c r="BH337" s="6">
        <f>(AU337+AX337+BA337+BD337+BG337)/N337*100</f>
        <v>21.052631578947366</v>
      </c>
      <c r="BI337" s="1">
        <v>7.1</v>
      </c>
      <c r="BJ337" s="1">
        <v>4.3</v>
      </c>
      <c r="BK337" s="1">
        <v>7.1</v>
      </c>
      <c r="BL337" s="1">
        <v>6.4</v>
      </c>
      <c r="BM337" s="1">
        <v>7.1</v>
      </c>
      <c r="BN337" s="1">
        <v>0</v>
      </c>
      <c r="BO337" s="1">
        <v>6.4</v>
      </c>
      <c r="BP337" s="1">
        <v>1.4</v>
      </c>
      <c r="BQ337" s="1">
        <v>13.5</v>
      </c>
      <c r="BR337" s="1">
        <v>1.4</v>
      </c>
      <c r="BS337" s="1">
        <v>12.1</v>
      </c>
      <c r="BT337" s="1">
        <v>5.7</v>
      </c>
      <c r="BU337" s="1">
        <v>5.7</v>
      </c>
      <c r="BV337" s="1">
        <v>2.8</v>
      </c>
      <c r="BW337" s="1">
        <v>12.8</v>
      </c>
      <c r="BX337" s="1">
        <v>4.3</v>
      </c>
      <c r="BY337" s="1">
        <v>2.1</v>
      </c>
      <c r="BZ337" s="1">
        <v>0</v>
      </c>
      <c r="CA337" s="1">
        <f t="shared" si="505"/>
        <v>18.5</v>
      </c>
      <c r="CB337" s="1">
        <f t="shared" si="506"/>
        <v>59.7</v>
      </c>
      <c r="CC337" s="1">
        <f t="shared" si="507"/>
        <v>22.000000000000004</v>
      </c>
    </row>
    <row r="338" spans="1:81" s="19" customFormat="1" x14ac:dyDescent="0.25">
      <c r="A338" s="18" t="s">
        <v>106</v>
      </c>
      <c r="B338" s="44" t="s">
        <v>2118</v>
      </c>
      <c r="I338" s="18">
        <v>54103</v>
      </c>
      <c r="J338" s="18" t="s">
        <v>105</v>
      </c>
      <c r="K338" s="35">
        <f>SUM(K332:K337)</f>
        <v>361.00265623607368</v>
      </c>
      <c r="L338" s="18">
        <v>15793</v>
      </c>
      <c r="M338" s="23">
        <f t="shared" si="485"/>
        <v>43.747600543061772</v>
      </c>
      <c r="N338" s="18">
        <v>5979</v>
      </c>
      <c r="O338" s="23">
        <v>2.62</v>
      </c>
      <c r="P338" s="18">
        <v>15672</v>
      </c>
      <c r="Q338" s="18">
        <v>637</v>
      </c>
      <c r="R338" s="18">
        <v>418</v>
      </c>
      <c r="S338" s="18">
        <v>391</v>
      </c>
      <c r="T338" s="18">
        <v>418</v>
      </c>
      <c r="U338" s="18">
        <v>311</v>
      </c>
      <c r="V338" s="18">
        <v>431</v>
      </c>
      <c r="W338" s="18">
        <v>338</v>
      </c>
      <c r="X338" s="18">
        <v>397</v>
      </c>
      <c r="Y338" s="18">
        <v>287</v>
      </c>
      <c r="Z338" s="18">
        <v>457</v>
      </c>
      <c r="AA338" s="18">
        <v>641</v>
      </c>
      <c r="AB338" s="18">
        <v>577</v>
      </c>
      <c r="AC338" s="18">
        <v>355</v>
      </c>
      <c r="AD338" s="18">
        <v>120</v>
      </c>
      <c r="AE338" s="18">
        <v>145</v>
      </c>
      <c r="AF338" s="18">
        <v>56</v>
      </c>
      <c r="AG338" s="20">
        <f t="shared" si="500"/>
        <v>24.184646261916708</v>
      </c>
      <c r="AH338" s="20">
        <f t="shared" si="501"/>
        <v>12.192674360260913</v>
      </c>
      <c r="AI338" s="20">
        <f t="shared" si="502"/>
        <v>24.301722696103027</v>
      </c>
      <c r="AJ338" s="20">
        <f t="shared" si="503"/>
        <v>7.6434186318782409</v>
      </c>
      <c r="AK338" s="20">
        <f t="shared" si="504"/>
        <v>31.677538049841107</v>
      </c>
      <c r="AL338" s="38">
        <v>22088</v>
      </c>
      <c r="AM338" s="38">
        <v>40694</v>
      </c>
      <c r="AN338" s="20">
        <f t="shared" si="494"/>
        <v>55.878909516641585</v>
      </c>
      <c r="AO338" s="18">
        <v>5979</v>
      </c>
      <c r="AP338" s="18">
        <v>2176</v>
      </c>
      <c r="AQ338" s="18">
        <v>4716</v>
      </c>
      <c r="AR338" s="18">
        <v>1263</v>
      </c>
      <c r="AS338" s="18">
        <v>222</v>
      </c>
      <c r="AT338" s="18">
        <v>259</v>
      </c>
      <c r="AU338" s="18">
        <v>742</v>
      </c>
      <c r="AV338" s="18">
        <v>693</v>
      </c>
      <c r="AW338" s="18">
        <v>197</v>
      </c>
      <c r="AX338" s="18">
        <v>242</v>
      </c>
      <c r="AY338" s="18">
        <v>782</v>
      </c>
      <c r="AZ338" s="18">
        <v>156</v>
      </c>
      <c r="BA338" s="18">
        <v>46</v>
      </c>
      <c r="BB338" s="18">
        <v>954</v>
      </c>
      <c r="BC338" s="18">
        <v>119</v>
      </c>
      <c r="BD338" s="18">
        <v>0</v>
      </c>
      <c r="BE338" s="18">
        <v>1223</v>
      </c>
      <c r="BF338" s="18">
        <v>19</v>
      </c>
      <c r="BG338" s="18">
        <v>0</v>
      </c>
      <c r="BH338" s="20">
        <f t="shared" si="495"/>
        <v>17.226961030272619</v>
      </c>
      <c r="BI338" s="18">
        <v>5.0999999999999996</v>
      </c>
      <c r="BJ338" s="18">
        <v>4.7</v>
      </c>
      <c r="BK338" s="18">
        <v>6.7</v>
      </c>
      <c r="BL338" s="18">
        <v>6.4</v>
      </c>
      <c r="BM338" s="18">
        <v>5.4</v>
      </c>
      <c r="BN338" s="18">
        <v>5</v>
      </c>
      <c r="BO338" s="18">
        <v>4.9000000000000004</v>
      </c>
      <c r="BP338" s="18">
        <v>6.4</v>
      </c>
      <c r="BQ338" s="18">
        <v>4.7</v>
      </c>
      <c r="BR338" s="18">
        <v>6.6</v>
      </c>
      <c r="BS338" s="18">
        <v>7.3</v>
      </c>
      <c r="BT338" s="18">
        <v>8.1999999999999993</v>
      </c>
      <c r="BU338" s="18">
        <v>6.8</v>
      </c>
      <c r="BV338" s="18">
        <v>6.7</v>
      </c>
      <c r="BW338" s="18">
        <v>5.2</v>
      </c>
      <c r="BX338" s="18">
        <v>3.9</v>
      </c>
      <c r="BY338" s="18">
        <v>3.1</v>
      </c>
      <c r="BZ338" s="18">
        <v>2.8</v>
      </c>
      <c r="CA338" s="18">
        <f t="shared" si="505"/>
        <v>16.5</v>
      </c>
      <c r="CB338" s="18">
        <f t="shared" si="506"/>
        <v>61.7</v>
      </c>
      <c r="CC338" s="18">
        <f t="shared" si="507"/>
        <v>21.700000000000003</v>
      </c>
    </row>
    <row r="339" spans="1:81" s="26" customFormat="1" x14ac:dyDescent="0.25">
      <c r="A339" s="25" t="s">
        <v>2037</v>
      </c>
      <c r="B339" s="26" t="s">
        <v>2038</v>
      </c>
      <c r="C339" s="27" t="s">
        <v>2039</v>
      </c>
      <c r="D339" s="26" t="s">
        <v>903</v>
      </c>
      <c r="E339" s="28" t="s">
        <v>904</v>
      </c>
      <c r="F339" s="28" t="s">
        <v>542</v>
      </c>
      <c r="G339" s="28" t="s">
        <v>2040</v>
      </c>
      <c r="H339" s="28" t="s">
        <v>2041</v>
      </c>
      <c r="I339" s="27" t="s">
        <v>2111</v>
      </c>
      <c r="J339" s="27" t="s">
        <v>2111</v>
      </c>
      <c r="K339" s="34">
        <v>234.29195905373126</v>
      </c>
      <c r="L339" s="27">
        <f>L341-L340</f>
        <v>4925</v>
      </c>
      <c r="M339" s="29">
        <f t="shared" si="485"/>
        <v>21.020781165052817</v>
      </c>
      <c r="N339" s="27">
        <f t="shared" ref="N339:AF339" si="508">N341-N340</f>
        <v>2072</v>
      </c>
      <c r="O339" s="29">
        <f>P339/N339</f>
        <v>2.3769305019305018</v>
      </c>
      <c r="P339" s="27">
        <f t="shared" si="508"/>
        <v>4925</v>
      </c>
      <c r="Q339" s="27">
        <f t="shared" si="508"/>
        <v>174</v>
      </c>
      <c r="R339" s="27">
        <f t="shared" si="508"/>
        <v>111</v>
      </c>
      <c r="S339" s="27">
        <f t="shared" si="508"/>
        <v>125</v>
      </c>
      <c r="T339" s="27">
        <f t="shared" si="508"/>
        <v>112</v>
      </c>
      <c r="U339" s="27">
        <f t="shared" si="508"/>
        <v>149</v>
      </c>
      <c r="V339" s="27">
        <f t="shared" si="508"/>
        <v>107</v>
      </c>
      <c r="W339" s="27">
        <f t="shared" si="508"/>
        <v>229</v>
      </c>
      <c r="X339" s="27">
        <f t="shared" si="508"/>
        <v>93</v>
      </c>
      <c r="Y339" s="27">
        <f t="shared" si="508"/>
        <v>115</v>
      </c>
      <c r="Z339" s="27">
        <f t="shared" si="508"/>
        <v>269</v>
      </c>
      <c r="AA339" s="27">
        <f t="shared" si="508"/>
        <v>311</v>
      </c>
      <c r="AB339" s="27">
        <f t="shared" si="508"/>
        <v>114</v>
      </c>
      <c r="AC339" s="27">
        <f t="shared" si="508"/>
        <v>71</v>
      </c>
      <c r="AD339" s="27">
        <f t="shared" si="508"/>
        <v>76</v>
      </c>
      <c r="AE339" s="27">
        <f t="shared" si="508"/>
        <v>5</v>
      </c>
      <c r="AF339" s="27">
        <f t="shared" si="508"/>
        <v>11</v>
      </c>
      <c r="AG339" s="30">
        <f t="shared" si="500"/>
        <v>19.787644787644787</v>
      </c>
      <c r="AH339" s="30">
        <f t="shared" si="501"/>
        <v>12.596525096525097</v>
      </c>
      <c r="AI339" s="30">
        <f t="shared" si="502"/>
        <v>26.254826254826252</v>
      </c>
      <c r="AJ339" s="30">
        <f t="shared" si="503"/>
        <v>12.982625482625481</v>
      </c>
      <c r="AK339" s="30">
        <f t="shared" si="504"/>
        <v>28.378378378378379</v>
      </c>
      <c r="AL339" s="40">
        <v>19747</v>
      </c>
      <c r="AM339" s="40">
        <v>38936</v>
      </c>
      <c r="AN339" s="30">
        <f t="shared" si="494"/>
        <v>53.088803088803097</v>
      </c>
      <c r="AO339" s="27">
        <f>AO341-AO340</f>
        <v>2072</v>
      </c>
      <c r="AP339" s="27">
        <f t="shared" ref="AP339:BG339" si="509">AP341-AP340</f>
        <v>768</v>
      </c>
      <c r="AQ339" s="27">
        <f t="shared" si="509"/>
        <v>1854</v>
      </c>
      <c r="AR339" s="27">
        <f t="shared" si="509"/>
        <v>218</v>
      </c>
      <c r="AS339" s="27">
        <f t="shared" si="509"/>
        <v>102</v>
      </c>
      <c r="AT339" s="27">
        <f t="shared" si="509"/>
        <v>45</v>
      </c>
      <c r="AU339" s="27">
        <f t="shared" si="509"/>
        <v>178</v>
      </c>
      <c r="AV339" s="27">
        <f t="shared" si="509"/>
        <v>220</v>
      </c>
      <c r="AW339" s="27">
        <f t="shared" si="509"/>
        <v>44</v>
      </c>
      <c r="AX339" s="27">
        <f t="shared" si="509"/>
        <v>88</v>
      </c>
      <c r="AY339" s="27">
        <f t="shared" si="509"/>
        <v>346</v>
      </c>
      <c r="AZ339" s="27">
        <f t="shared" si="509"/>
        <v>77</v>
      </c>
      <c r="BA339" s="27">
        <f t="shared" si="509"/>
        <v>0</v>
      </c>
      <c r="BB339" s="27">
        <f t="shared" si="509"/>
        <v>480</v>
      </c>
      <c r="BC339" s="27">
        <f t="shared" si="509"/>
        <v>52</v>
      </c>
      <c r="BD339" s="27">
        <f t="shared" si="509"/>
        <v>11</v>
      </c>
      <c r="BE339" s="27">
        <f t="shared" si="509"/>
        <v>263</v>
      </c>
      <c r="BF339" s="27">
        <f t="shared" si="509"/>
        <v>0</v>
      </c>
      <c r="BG339" s="27">
        <f t="shared" si="509"/>
        <v>0</v>
      </c>
      <c r="BH339" s="30">
        <f t="shared" si="495"/>
        <v>13.368725868725869</v>
      </c>
      <c r="BI339" s="27">
        <v>5.2</v>
      </c>
      <c r="BJ339" s="27">
        <v>8</v>
      </c>
      <c r="BK339" s="27">
        <v>5.6</v>
      </c>
      <c r="BL339" s="27">
        <v>6.3</v>
      </c>
      <c r="BM339" s="27">
        <v>4.8</v>
      </c>
      <c r="BN339" s="27">
        <v>3.9</v>
      </c>
      <c r="BO339" s="27">
        <v>5.3</v>
      </c>
      <c r="BP339" s="27">
        <v>4.7</v>
      </c>
      <c r="BQ339" s="27">
        <v>8.3000000000000007</v>
      </c>
      <c r="BR339" s="27">
        <v>5</v>
      </c>
      <c r="BS339" s="27">
        <v>8.1</v>
      </c>
      <c r="BT339" s="27">
        <v>9.9</v>
      </c>
      <c r="BU339" s="27">
        <v>6.6</v>
      </c>
      <c r="BV339" s="27">
        <v>7.3</v>
      </c>
      <c r="BW339" s="27">
        <v>3.9</v>
      </c>
      <c r="BX339" s="27">
        <v>2.8</v>
      </c>
      <c r="BY339" s="27">
        <v>3</v>
      </c>
      <c r="BZ339" s="27">
        <v>1.2</v>
      </c>
      <c r="CA339" s="27">
        <f t="shared" si="505"/>
        <v>18.799999999999997</v>
      </c>
      <c r="CB339" s="27">
        <f t="shared" si="506"/>
        <v>62.9</v>
      </c>
      <c r="CC339" s="27">
        <f t="shared" si="507"/>
        <v>18.2</v>
      </c>
    </row>
    <row r="340" spans="1:81" x14ac:dyDescent="0.25">
      <c r="A340" s="8" t="s">
        <v>900</v>
      </c>
      <c r="B340" t="s">
        <v>901</v>
      </c>
      <c r="C340" s="1" t="s">
        <v>902</v>
      </c>
      <c r="D340" t="s">
        <v>903</v>
      </c>
      <c r="E340" s="9" t="s">
        <v>904</v>
      </c>
      <c r="F340" s="9" t="s">
        <v>542</v>
      </c>
      <c r="G340" s="9" t="s">
        <v>905</v>
      </c>
      <c r="H340" s="9" t="s">
        <v>906</v>
      </c>
      <c r="I340" s="1">
        <v>5424364</v>
      </c>
      <c r="J340" s="1" t="s">
        <v>171</v>
      </c>
      <c r="K340" s="33">
        <v>0.53534767963788965</v>
      </c>
      <c r="L340" s="1">
        <v>875</v>
      </c>
      <c r="M340" s="42">
        <f t="shared" si="485"/>
        <v>1634.4518399553949</v>
      </c>
      <c r="N340" s="1">
        <v>355</v>
      </c>
      <c r="O340" s="22">
        <v>2.46</v>
      </c>
      <c r="P340" s="1">
        <v>875</v>
      </c>
      <c r="Q340" s="1">
        <v>68</v>
      </c>
      <c r="R340" s="1">
        <v>49</v>
      </c>
      <c r="S340" s="1">
        <v>61</v>
      </c>
      <c r="T340" s="1">
        <v>33</v>
      </c>
      <c r="U340" s="1">
        <v>15</v>
      </c>
      <c r="V340" s="1">
        <v>26</v>
      </c>
      <c r="W340" s="1">
        <v>6</v>
      </c>
      <c r="X340" s="1">
        <v>9</v>
      </c>
      <c r="Y340" s="1">
        <v>6</v>
      </c>
      <c r="Z340" s="1">
        <v>23</v>
      </c>
      <c r="AA340" s="1">
        <v>16</v>
      </c>
      <c r="AB340" s="1">
        <v>16</v>
      </c>
      <c r="AC340" s="1">
        <v>15</v>
      </c>
      <c r="AD340" s="1">
        <v>5</v>
      </c>
      <c r="AE340" s="1">
        <v>7</v>
      </c>
      <c r="AF340" s="1">
        <v>0</v>
      </c>
      <c r="AG340" s="6">
        <f t="shared" si="500"/>
        <v>50.140845070422536</v>
      </c>
      <c r="AH340" s="6">
        <f t="shared" si="501"/>
        <v>13.521126760563378</v>
      </c>
      <c r="AI340" s="6">
        <f t="shared" si="502"/>
        <v>13.239436619718308</v>
      </c>
      <c r="AJ340" s="6">
        <f t="shared" si="503"/>
        <v>6.4788732394366191</v>
      </c>
      <c r="AK340" s="6">
        <f t="shared" si="504"/>
        <v>16.619718309859156</v>
      </c>
      <c r="AL340" s="39">
        <v>13997</v>
      </c>
      <c r="AM340" s="39">
        <v>19973</v>
      </c>
      <c r="AN340" s="6">
        <f t="shared" si="494"/>
        <v>75.211267605633807</v>
      </c>
      <c r="AO340" s="1">
        <v>355</v>
      </c>
      <c r="AP340" s="1">
        <v>95</v>
      </c>
      <c r="AQ340" s="1">
        <v>171</v>
      </c>
      <c r="AR340" s="1">
        <v>184</v>
      </c>
      <c r="AS340" s="1">
        <v>45</v>
      </c>
      <c r="AT340" s="1">
        <v>34</v>
      </c>
      <c r="AU340" s="1">
        <v>83</v>
      </c>
      <c r="AV340" s="1">
        <v>28</v>
      </c>
      <c r="AW340" s="1">
        <v>6</v>
      </c>
      <c r="AX340" s="1">
        <v>28</v>
      </c>
      <c r="AY340" s="1">
        <v>19</v>
      </c>
      <c r="AZ340" s="1">
        <v>2</v>
      </c>
      <c r="BA340" s="1">
        <v>0</v>
      </c>
      <c r="BB340" s="1">
        <v>27</v>
      </c>
      <c r="BC340" s="1">
        <v>10</v>
      </c>
      <c r="BD340" s="1">
        <v>0</v>
      </c>
      <c r="BE340" s="1">
        <v>43</v>
      </c>
      <c r="BF340" s="1">
        <v>0</v>
      </c>
      <c r="BG340" s="1">
        <v>0</v>
      </c>
      <c r="BH340" s="6">
        <f t="shared" si="495"/>
        <v>31.26760563380282</v>
      </c>
      <c r="BI340" s="1">
        <v>8.1999999999999993</v>
      </c>
      <c r="BJ340" s="1">
        <v>13.6</v>
      </c>
      <c r="BK340" s="1">
        <v>8.6999999999999993</v>
      </c>
      <c r="BL340" s="1">
        <v>5.0999999999999996</v>
      </c>
      <c r="BM340" s="1">
        <v>2.5</v>
      </c>
      <c r="BN340" s="1">
        <v>3.4</v>
      </c>
      <c r="BO340" s="1">
        <v>5.4</v>
      </c>
      <c r="BP340" s="1">
        <v>5.7</v>
      </c>
      <c r="BQ340" s="1">
        <v>10.1</v>
      </c>
      <c r="BR340" s="1">
        <v>6.5</v>
      </c>
      <c r="BS340" s="1">
        <v>5.7</v>
      </c>
      <c r="BT340" s="1">
        <v>4.3</v>
      </c>
      <c r="BU340" s="1">
        <v>2.9</v>
      </c>
      <c r="BV340" s="1">
        <v>4.5</v>
      </c>
      <c r="BW340" s="1">
        <v>5.0999999999999996</v>
      </c>
      <c r="BX340" s="1">
        <v>2.6</v>
      </c>
      <c r="BY340" s="1">
        <v>1.8</v>
      </c>
      <c r="BZ340" s="1">
        <v>3.8</v>
      </c>
      <c r="CA340" s="1">
        <f t="shared" si="505"/>
        <v>30.499999999999996</v>
      </c>
      <c r="CB340" s="1">
        <f t="shared" si="506"/>
        <v>51.599999999999994</v>
      </c>
      <c r="CC340" s="1">
        <f t="shared" si="507"/>
        <v>17.8</v>
      </c>
    </row>
    <row r="341" spans="1:81" s="19" customFormat="1" x14ac:dyDescent="0.25">
      <c r="A341" s="18" t="s">
        <v>108</v>
      </c>
      <c r="B341" s="44" t="s">
        <v>2118</v>
      </c>
      <c r="I341" s="18">
        <v>54105</v>
      </c>
      <c r="J341" s="18" t="s">
        <v>107</v>
      </c>
      <c r="K341" s="35">
        <f>SUM(K339:K340)</f>
        <v>234.82730673336914</v>
      </c>
      <c r="L341" s="18">
        <v>5800</v>
      </c>
      <c r="M341" s="23">
        <f t="shared" si="485"/>
        <v>24.699001494683564</v>
      </c>
      <c r="N341" s="18">
        <v>2427</v>
      </c>
      <c r="O341" s="23">
        <v>2.39</v>
      </c>
      <c r="P341" s="18">
        <v>5800</v>
      </c>
      <c r="Q341" s="18">
        <v>242</v>
      </c>
      <c r="R341" s="18">
        <v>160</v>
      </c>
      <c r="S341" s="18">
        <v>186</v>
      </c>
      <c r="T341" s="18">
        <v>145</v>
      </c>
      <c r="U341" s="18">
        <v>164</v>
      </c>
      <c r="V341" s="18">
        <v>133</v>
      </c>
      <c r="W341" s="18">
        <v>235</v>
      </c>
      <c r="X341" s="18">
        <v>102</v>
      </c>
      <c r="Y341" s="18">
        <v>121</v>
      </c>
      <c r="Z341" s="18">
        <v>292</v>
      </c>
      <c r="AA341" s="18">
        <v>327</v>
      </c>
      <c r="AB341" s="18">
        <v>130</v>
      </c>
      <c r="AC341" s="18">
        <v>86</v>
      </c>
      <c r="AD341" s="18">
        <v>81</v>
      </c>
      <c r="AE341" s="18">
        <v>12</v>
      </c>
      <c r="AF341" s="18">
        <v>11</v>
      </c>
      <c r="AG341" s="20">
        <f t="shared" si="500"/>
        <v>24.227441285537701</v>
      </c>
      <c r="AH341" s="20">
        <f t="shared" si="501"/>
        <v>12.73176761433869</v>
      </c>
      <c r="AI341" s="20">
        <f t="shared" si="502"/>
        <v>24.351050679851667</v>
      </c>
      <c r="AJ341" s="20">
        <f t="shared" si="503"/>
        <v>12.031314379892871</v>
      </c>
      <c r="AK341" s="20">
        <f t="shared" si="504"/>
        <v>26.658426040379069</v>
      </c>
      <c r="AL341" s="38">
        <v>19747</v>
      </c>
      <c r="AM341" s="38">
        <v>38936</v>
      </c>
      <c r="AN341" s="20">
        <f t="shared" si="494"/>
        <v>56.324680675731351</v>
      </c>
      <c r="AO341" s="18">
        <v>2427</v>
      </c>
      <c r="AP341" s="18">
        <v>863</v>
      </c>
      <c r="AQ341" s="18">
        <v>2025</v>
      </c>
      <c r="AR341" s="18">
        <v>402</v>
      </c>
      <c r="AS341" s="18">
        <v>147</v>
      </c>
      <c r="AT341" s="18">
        <v>79</v>
      </c>
      <c r="AU341" s="18">
        <v>261</v>
      </c>
      <c r="AV341" s="18">
        <v>248</v>
      </c>
      <c r="AW341" s="18">
        <v>50</v>
      </c>
      <c r="AX341" s="18">
        <v>116</v>
      </c>
      <c r="AY341" s="18">
        <v>365</v>
      </c>
      <c r="AZ341" s="18">
        <v>79</v>
      </c>
      <c r="BA341" s="18">
        <v>0</v>
      </c>
      <c r="BB341" s="18">
        <v>507</v>
      </c>
      <c r="BC341" s="18">
        <v>62</v>
      </c>
      <c r="BD341" s="18">
        <v>11</v>
      </c>
      <c r="BE341" s="18">
        <v>306</v>
      </c>
      <c r="BF341" s="18">
        <v>0</v>
      </c>
      <c r="BG341" s="18">
        <v>0</v>
      </c>
      <c r="BH341" s="20">
        <f t="shared" si="495"/>
        <v>15.986814997939844</v>
      </c>
      <c r="BI341" s="18">
        <v>5.2</v>
      </c>
      <c r="BJ341" s="18">
        <v>8</v>
      </c>
      <c r="BK341" s="18">
        <v>5.6</v>
      </c>
      <c r="BL341" s="18">
        <v>6.3</v>
      </c>
      <c r="BM341" s="18">
        <v>4.8</v>
      </c>
      <c r="BN341" s="18">
        <v>3.9</v>
      </c>
      <c r="BO341" s="18">
        <v>5.3</v>
      </c>
      <c r="BP341" s="18">
        <v>4.7</v>
      </c>
      <c r="BQ341" s="18">
        <v>8.3000000000000007</v>
      </c>
      <c r="BR341" s="18">
        <v>5</v>
      </c>
      <c r="BS341" s="18">
        <v>8.1</v>
      </c>
      <c r="BT341" s="18">
        <v>9.9</v>
      </c>
      <c r="BU341" s="18">
        <v>6.6</v>
      </c>
      <c r="BV341" s="18">
        <v>7.3</v>
      </c>
      <c r="BW341" s="18">
        <v>3.9</v>
      </c>
      <c r="BX341" s="18">
        <v>2.8</v>
      </c>
      <c r="BY341" s="18">
        <v>3</v>
      </c>
      <c r="BZ341" s="18">
        <v>1.2</v>
      </c>
      <c r="CA341" s="18">
        <f t="shared" si="505"/>
        <v>18.799999999999997</v>
      </c>
      <c r="CB341" s="18">
        <f t="shared" si="506"/>
        <v>62.9</v>
      </c>
      <c r="CC341" s="18">
        <f t="shared" si="507"/>
        <v>18.2</v>
      </c>
    </row>
    <row r="342" spans="1:81" s="26" customFormat="1" x14ac:dyDescent="0.25">
      <c r="A342" s="25" t="s">
        <v>2042</v>
      </c>
      <c r="B342" s="26" t="s">
        <v>2043</v>
      </c>
      <c r="C342" s="27" t="s">
        <v>2044</v>
      </c>
      <c r="D342" s="26" t="s">
        <v>1378</v>
      </c>
      <c r="E342" s="28" t="s">
        <v>1379</v>
      </c>
      <c r="F342" s="28" t="s">
        <v>542</v>
      </c>
      <c r="G342" s="28" t="s">
        <v>2045</v>
      </c>
      <c r="H342" s="28" t="s">
        <v>2046</v>
      </c>
      <c r="I342" s="27" t="s">
        <v>2111</v>
      </c>
      <c r="J342" s="27" t="s">
        <v>2111</v>
      </c>
      <c r="K342" s="34">
        <v>358.17730663690583</v>
      </c>
      <c r="L342" s="27">
        <f>L347-L346-L345-L344-L343</f>
        <v>40946</v>
      </c>
      <c r="M342" s="29">
        <f t="shared" si="485"/>
        <v>114.31768356421331</v>
      </c>
      <c r="N342" s="27">
        <f t="shared" ref="N342:AF342" si="510">N347-N346-N345-N344-N343</f>
        <v>16771</v>
      </c>
      <c r="O342" s="29">
        <f>P342/N342</f>
        <v>2.4214417744916821</v>
      </c>
      <c r="P342" s="27">
        <f t="shared" si="510"/>
        <v>40610</v>
      </c>
      <c r="Q342" s="27">
        <f t="shared" si="510"/>
        <v>906</v>
      </c>
      <c r="R342" s="27">
        <f t="shared" si="510"/>
        <v>953</v>
      </c>
      <c r="S342" s="27">
        <f t="shared" si="510"/>
        <v>961</v>
      </c>
      <c r="T342" s="27">
        <f t="shared" si="510"/>
        <v>1103</v>
      </c>
      <c r="U342" s="27">
        <f t="shared" si="510"/>
        <v>813</v>
      </c>
      <c r="V342" s="27">
        <f t="shared" si="510"/>
        <v>902</v>
      </c>
      <c r="W342" s="27">
        <f t="shared" si="510"/>
        <v>795</v>
      </c>
      <c r="X342" s="27">
        <f t="shared" si="510"/>
        <v>888</v>
      </c>
      <c r="Y342" s="27">
        <f t="shared" si="510"/>
        <v>707</v>
      </c>
      <c r="Z342" s="27">
        <f t="shared" si="510"/>
        <v>1389</v>
      </c>
      <c r="AA342" s="27">
        <f t="shared" si="510"/>
        <v>2086</v>
      </c>
      <c r="AB342" s="27">
        <f t="shared" si="510"/>
        <v>1964</v>
      </c>
      <c r="AC342" s="27">
        <f t="shared" si="510"/>
        <v>1430</v>
      </c>
      <c r="AD342" s="27">
        <f t="shared" si="510"/>
        <v>791</v>
      </c>
      <c r="AE342" s="27">
        <f t="shared" si="510"/>
        <v>568</v>
      </c>
      <c r="AF342" s="27">
        <f t="shared" si="510"/>
        <v>515</v>
      </c>
      <c r="AG342" s="30">
        <f t="shared" si="500"/>
        <v>16.814739729294615</v>
      </c>
      <c r="AH342" s="30">
        <f t="shared" si="501"/>
        <v>11.424482738059746</v>
      </c>
      <c r="AI342" s="30">
        <f t="shared" si="502"/>
        <v>19.62912169816946</v>
      </c>
      <c r="AJ342" s="30">
        <f t="shared" si="503"/>
        <v>8.282153717727029</v>
      </c>
      <c r="AK342" s="30">
        <f t="shared" si="504"/>
        <v>43.84950211674915</v>
      </c>
      <c r="AL342" s="40">
        <v>26717</v>
      </c>
      <c r="AM342" s="40">
        <v>45537</v>
      </c>
      <c r="AN342" s="30">
        <f>(Q342+R342+S342+T342+U342+V342+W342+X342)/N342*100</f>
        <v>43.652733885874426</v>
      </c>
      <c r="AO342" s="27">
        <f>AO347-AO346-AO345-AO344-AO343</f>
        <v>16771</v>
      </c>
      <c r="AP342" s="27">
        <f t="shared" ref="AP342:BG342" si="511">AP347-AP346-AP345-AP344-AP343</f>
        <v>1770</v>
      </c>
      <c r="AQ342" s="27">
        <f t="shared" si="511"/>
        <v>12818</v>
      </c>
      <c r="AR342" s="27">
        <f t="shared" si="511"/>
        <v>3953</v>
      </c>
      <c r="AS342" s="27">
        <f t="shared" si="511"/>
        <v>399</v>
      </c>
      <c r="AT342" s="27">
        <f t="shared" si="511"/>
        <v>332</v>
      </c>
      <c r="AU342" s="27">
        <f t="shared" si="511"/>
        <v>1734</v>
      </c>
      <c r="AV342" s="27">
        <f t="shared" si="511"/>
        <v>1245</v>
      </c>
      <c r="AW342" s="27">
        <f t="shared" si="511"/>
        <v>458</v>
      </c>
      <c r="AX342" s="27">
        <f t="shared" si="511"/>
        <v>998</v>
      </c>
      <c r="AY342" s="27">
        <f t="shared" si="511"/>
        <v>1305</v>
      </c>
      <c r="AZ342" s="27">
        <f t="shared" si="511"/>
        <v>719</v>
      </c>
      <c r="BA342" s="27">
        <f t="shared" si="511"/>
        <v>240</v>
      </c>
      <c r="BB342" s="27">
        <f t="shared" si="511"/>
        <v>2547</v>
      </c>
      <c r="BC342" s="27">
        <f t="shared" si="511"/>
        <v>608</v>
      </c>
      <c r="BD342" s="27">
        <f t="shared" si="511"/>
        <v>199</v>
      </c>
      <c r="BE342" s="27">
        <f t="shared" si="511"/>
        <v>4706</v>
      </c>
      <c r="BF342" s="27">
        <f t="shared" si="511"/>
        <v>367</v>
      </c>
      <c r="BG342" s="27">
        <f t="shared" si="511"/>
        <v>47</v>
      </c>
      <c r="BH342" s="30">
        <f>(AU342+AX342+BA342+BD342+BG342)/N342*100</f>
        <v>19.187883847117046</v>
      </c>
      <c r="BI342" s="27">
        <v>5.7</v>
      </c>
      <c r="BJ342" s="27">
        <v>5.5</v>
      </c>
      <c r="BK342" s="27">
        <v>6.3</v>
      </c>
      <c r="BL342" s="27">
        <v>5.8</v>
      </c>
      <c r="BM342" s="27">
        <v>5.7</v>
      </c>
      <c r="BN342" s="27">
        <v>5.6</v>
      </c>
      <c r="BO342" s="27">
        <v>5.7</v>
      </c>
      <c r="BP342" s="27">
        <v>5.7</v>
      </c>
      <c r="BQ342" s="27">
        <v>6.3</v>
      </c>
      <c r="BR342" s="27">
        <v>6.8</v>
      </c>
      <c r="BS342" s="27">
        <v>7.4</v>
      </c>
      <c r="BT342" s="27">
        <v>7.5</v>
      </c>
      <c r="BU342" s="27">
        <v>6.9</v>
      </c>
      <c r="BV342" s="27">
        <v>6.2</v>
      </c>
      <c r="BW342" s="27">
        <v>4.8</v>
      </c>
      <c r="BX342" s="27">
        <v>3.7</v>
      </c>
      <c r="BY342" s="27">
        <v>2</v>
      </c>
      <c r="BZ342" s="27">
        <v>2.4</v>
      </c>
      <c r="CA342" s="27">
        <f t="shared" si="505"/>
        <v>17.5</v>
      </c>
      <c r="CB342" s="27">
        <f t="shared" si="506"/>
        <v>63.399999999999991</v>
      </c>
      <c r="CC342" s="27">
        <f t="shared" si="507"/>
        <v>19.099999999999998</v>
      </c>
    </row>
    <row r="343" spans="1:81" x14ac:dyDescent="0.25">
      <c r="A343" s="8" t="s">
        <v>1375</v>
      </c>
      <c r="B343" t="s">
        <v>1376</v>
      </c>
      <c r="C343" s="1" t="s">
        <v>1377</v>
      </c>
      <c r="D343" t="s">
        <v>1378</v>
      </c>
      <c r="E343" s="9" t="s">
        <v>1379</v>
      </c>
      <c r="F343" s="9" t="s">
        <v>542</v>
      </c>
      <c r="G343" s="9" t="s">
        <v>1380</v>
      </c>
      <c r="H343" s="9" t="s">
        <v>1381</v>
      </c>
      <c r="I343" s="1">
        <v>5459458</v>
      </c>
      <c r="J343" s="1" t="s">
        <v>259</v>
      </c>
      <c r="K343" s="33">
        <v>0.55020664261024699</v>
      </c>
      <c r="L343" s="1">
        <v>999</v>
      </c>
      <c r="M343" s="42">
        <f t="shared" si="485"/>
        <v>1815.6814597159769</v>
      </c>
      <c r="N343" s="1">
        <v>340</v>
      </c>
      <c r="O343" s="22">
        <v>2.94</v>
      </c>
      <c r="P343" s="1">
        <v>999</v>
      </c>
      <c r="Q343" s="1">
        <v>6</v>
      </c>
      <c r="R343" s="1">
        <v>3</v>
      </c>
      <c r="S343" s="1">
        <v>2</v>
      </c>
      <c r="T343" s="1">
        <v>7</v>
      </c>
      <c r="U343" s="1">
        <v>6</v>
      </c>
      <c r="V343" s="1">
        <v>14</v>
      </c>
      <c r="W343" s="1">
        <v>6</v>
      </c>
      <c r="X343" s="1">
        <v>3</v>
      </c>
      <c r="Y343" s="1">
        <v>10</v>
      </c>
      <c r="Z343" s="1">
        <v>8</v>
      </c>
      <c r="AA343" s="1">
        <v>47</v>
      </c>
      <c r="AB343" s="1">
        <v>65</v>
      </c>
      <c r="AC343" s="1">
        <v>70</v>
      </c>
      <c r="AD343" s="1">
        <v>49</v>
      </c>
      <c r="AE343" s="1">
        <v>30</v>
      </c>
      <c r="AF343" s="1">
        <v>14</v>
      </c>
      <c r="AG343" s="6">
        <f t="shared" si="500"/>
        <v>3.2352941176470593</v>
      </c>
      <c r="AH343" s="6">
        <f t="shared" si="501"/>
        <v>3.8235294117647061</v>
      </c>
      <c r="AI343" s="6">
        <f t="shared" si="502"/>
        <v>9.7058823529411775</v>
      </c>
      <c r="AJ343" s="6">
        <f t="shared" si="503"/>
        <v>2.3529411764705883</v>
      </c>
      <c r="AK343" s="6">
        <f t="shared" si="504"/>
        <v>80.882352941176478</v>
      </c>
      <c r="AL343" s="39">
        <v>35703</v>
      </c>
      <c r="AM343" s="39">
        <v>96625</v>
      </c>
      <c r="AN343" s="6">
        <f>(Q343+R343+S343+T343+U343+V343+W343+X343)/N343*100</f>
        <v>13.823529411764707</v>
      </c>
      <c r="AO343" s="1">
        <v>340</v>
      </c>
      <c r="AP343" s="1">
        <v>12</v>
      </c>
      <c r="AQ343" s="1">
        <v>327</v>
      </c>
      <c r="AR343" s="1">
        <v>13</v>
      </c>
      <c r="AS343" s="1">
        <v>2</v>
      </c>
      <c r="AT343" s="1">
        <v>0</v>
      </c>
      <c r="AU343" s="1">
        <v>8</v>
      </c>
      <c r="AV343" s="1">
        <v>5</v>
      </c>
      <c r="AW343" s="1">
        <v>8</v>
      </c>
      <c r="AX343" s="1">
        <v>14</v>
      </c>
      <c r="AY343" s="1">
        <v>6</v>
      </c>
      <c r="AZ343" s="1">
        <v>10</v>
      </c>
      <c r="BA343" s="1">
        <v>3</v>
      </c>
      <c r="BB343" s="1">
        <v>33</v>
      </c>
      <c r="BC343" s="1">
        <v>15</v>
      </c>
      <c r="BD343" s="1">
        <v>7</v>
      </c>
      <c r="BE343" s="1">
        <v>190</v>
      </c>
      <c r="BF343" s="1">
        <v>30</v>
      </c>
      <c r="BG343" s="1">
        <v>8</v>
      </c>
      <c r="BH343" s="6">
        <f>(AU343+AX343+BA343+BD343+BG343)/N343*100</f>
        <v>11.76470588235294</v>
      </c>
      <c r="BI343" s="1">
        <v>7.4</v>
      </c>
      <c r="BJ343" s="1">
        <v>9.9</v>
      </c>
      <c r="BK343" s="1">
        <v>8.5</v>
      </c>
      <c r="BL343" s="1">
        <v>7</v>
      </c>
      <c r="BM343" s="1">
        <v>3.3</v>
      </c>
      <c r="BN343" s="1">
        <v>3</v>
      </c>
      <c r="BO343" s="1">
        <v>5.3</v>
      </c>
      <c r="BP343" s="1">
        <v>6.2</v>
      </c>
      <c r="BQ343" s="1">
        <v>7.2</v>
      </c>
      <c r="BR343" s="1">
        <v>7.2</v>
      </c>
      <c r="BS343" s="1">
        <v>8.6999999999999993</v>
      </c>
      <c r="BT343" s="1">
        <v>4.3</v>
      </c>
      <c r="BU343" s="1">
        <v>3.3</v>
      </c>
      <c r="BV343" s="1">
        <v>6</v>
      </c>
      <c r="BW343" s="1">
        <v>5</v>
      </c>
      <c r="BX343" s="1">
        <v>5</v>
      </c>
      <c r="BY343" s="1">
        <v>1.8</v>
      </c>
      <c r="BZ343" s="1">
        <v>0.8</v>
      </c>
      <c r="CA343" s="1">
        <f t="shared" si="505"/>
        <v>25.8</v>
      </c>
      <c r="CB343" s="1">
        <f t="shared" si="506"/>
        <v>55.5</v>
      </c>
      <c r="CC343" s="1">
        <f t="shared" si="507"/>
        <v>18.600000000000001</v>
      </c>
    </row>
    <row r="344" spans="1:81" x14ac:dyDescent="0.25">
      <c r="A344" s="8" t="s">
        <v>1409</v>
      </c>
      <c r="B344" t="s">
        <v>1410</v>
      </c>
      <c r="C344" s="1" t="s">
        <v>1411</v>
      </c>
      <c r="D344" t="s">
        <v>1378</v>
      </c>
      <c r="E344" s="9" t="s">
        <v>1379</v>
      </c>
      <c r="F344" s="9" t="s">
        <v>542</v>
      </c>
      <c r="G344" s="9" t="s">
        <v>1412</v>
      </c>
      <c r="H344" s="9" t="s">
        <v>1413</v>
      </c>
      <c r="I344" s="1">
        <v>5462140</v>
      </c>
      <c r="J344" s="1" t="s">
        <v>265</v>
      </c>
      <c r="K344" s="33">
        <v>12.309512375276942</v>
      </c>
      <c r="L344" s="1">
        <v>30596</v>
      </c>
      <c r="M344" s="42">
        <f t="shared" si="485"/>
        <v>2485.5574345455457</v>
      </c>
      <c r="N344" s="1">
        <v>13104</v>
      </c>
      <c r="O344" s="22">
        <v>2.2999999999999998</v>
      </c>
      <c r="P344" s="1">
        <v>30168</v>
      </c>
      <c r="Q344" s="1">
        <v>1679</v>
      </c>
      <c r="R344" s="1">
        <v>940</v>
      </c>
      <c r="S344" s="1">
        <v>1055</v>
      </c>
      <c r="T344" s="1">
        <v>1042</v>
      </c>
      <c r="U344" s="1">
        <v>871</v>
      </c>
      <c r="V344" s="1">
        <v>762</v>
      </c>
      <c r="W344" s="1">
        <v>620</v>
      </c>
      <c r="X344" s="1">
        <v>701</v>
      </c>
      <c r="Y344" s="1">
        <v>705</v>
      </c>
      <c r="Z344" s="1">
        <v>1086</v>
      </c>
      <c r="AA344" s="1">
        <v>1191</v>
      </c>
      <c r="AB344" s="1">
        <v>1204</v>
      </c>
      <c r="AC344" s="1">
        <v>494</v>
      </c>
      <c r="AD344" s="1">
        <v>325</v>
      </c>
      <c r="AE344" s="1">
        <v>208</v>
      </c>
      <c r="AF344" s="1">
        <v>221</v>
      </c>
      <c r="AG344" s="6">
        <f t="shared" si="500"/>
        <v>28.037240537240539</v>
      </c>
      <c r="AH344" s="6">
        <f t="shared" si="501"/>
        <v>14.598595848595849</v>
      </c>
      <c r="AI344" s="6">
        <f t="shared" si="502"/>
        <v>21.275946275946275</v>
      </c>
      <c r="AJ344" s="6">
        <f t="shared" si="503"/>
        <v>8.2875457875457865</v>
      </c>
      <c r="AK344" s="6">
        <f t="shared" si="504"/>
        <v>27.800671550671552</v>
      </c>
      <c r="AL344" s="39">
        <v>22735</v>
      </c>
      <c r="AM344" s="39">
        <v>36414</v>
      </c>
      <c r="AN344" s="6">
        <f>(Q344+R344+S344+T344+U344+V344+W344+X344)/N344*100</f>
        <v>58.531746031746032</v>
      </c>
      <c r="AO344" s="1">
        <v>13104</v>
      </c>
      <c r="AP344" s="1">
        <v>1972</v>
      </c>
      <c r="AQ344" s="1">
        <v>7994</v>
      </c>
      <c r="AR344" s="1">
        <v>5110</v>
      </c>
      <c r="AS344" s="1">
        <v>246</v>
      </c>
      <c r="AT344" s="1">
        <v>397</v>
      </c>
      <c r="AU344" s="1">
        <v>2437</v>
      </c>
      <c r="AV344" s="1">
        <v>851</v>
      </c>
      <c r="AW344" s="1">
        <v>776</v>
      </c>
      <c r="AX344" s="1">
        <v>1028</v>
      </c>
      <c r="AY344" s="1">
        <v>1182</v>
      </c>
      <c r="AZ344" s="1">
        <v>561</v>
      </c>
      <c r="BA344" s="1">
        <v>217</v>
      </c>
      <c r="BB344" s="1">
        <v>1893</v>
      </c>
      <c r="BC344" s="1">
        <v>291</v>
      </c>
      <c r="BD344" s="1">
        <v>75</v>
      </c>
      <c r="BE344" s="1">
        <v>2217</v>
      </c>
      <c r="BF344" s="1">
        <v>124</v>
      </c>
      <c r="BG344" s="1">
        <v>20</v>
      </c>
      <c r="BH344" s="6">
        <f>(AU344+AX344+BA344+BD344+BG344)/N344*100</f>
        <v>28.823260073260069</v>
      </c>
      <c r="BI344" s="1">
        <v>5.9</v>
      </c>
      <c r="BJ344" s="1">
        <v>6.2</v>
      </c>
      <c r="BK344" s="1">
        <v>6.4</v>
      </c>
      <c r="BL344" s="1">
        <v>4.9000000000000004</v>
      </c>
      <c r="BM344" s="1">
        <v>6.7</v>
      </c>
      <c r="BN344" s="1">
        <v>5.2</v>
      </c>
      <c r="BO344" s="1">
        <v>6.1</v>
      </c>
      <c r="BP344" s="1">
        <v>5.7</v>
      </c>
      <c r="BQ344" s="1">
        <v>6.4</v>
      </c>
      <c r="BR344" s="1">
        <v>7.1</v>
      </c>
      <c r="BS344" s="1">
        <v>7.2</v>
      </c>
      <c r="BT344" s="1">
        <v>7</v>
      </c>
      <c r="BU344" s="1">
        <v>6.4</v>
      </c>
      <c r="BV344" s="1">
        <v>6</v>
      </c>
      <c r="BW344" s="1">
        <v>4.5999999999999996</v>
      </c>
      <c r="BX344" s="1">
        <v>3</v>
      </c>
      <c r="BY344" s="1">
        <v>2.2000000000000002</v>
      </c>
      <c r="BZ344" s="1">
        <v>3</v>
      </c>
      <c r="CA344" s="1">
        <f t="shared" si="505"/>
        <v>18.5</v>
      </c>
      <c r="CB344" s="1">
        <f t="shared" si="506"/>
        <v>62.7</v>
      </c>
      <c r="CC344" s="1">
        <f t="shared" si="507"/>
        <v>18.8</v>
      </c>
    </row>
    <row r="345" spans="1:81" s="19" customFormat="1" x14ac:dyDescent="0.25">
      <c r="A345" s="8" t="s">
        <v>1697</v>
      </c>
      <c r="B345" t="s">
        <v>1698</v>
      </c>
      <c r="C345" s="1" t="s">
        <v>1699</v>
      </c>
      <c r="D345" t="s">
        <v>1378</v>
      </c>
      <c r="E345" s="9" t="s">
        <v>1379</v>
      </c>
      <c r="F345" s="9" t="s">
        <v>542</v>
      </c>
      <c r="G345" s="9" t="s">
        <v>1700</v>
      </c>
      <c r="H345" s="9" t="s">
        <v>1701</v>
      </c>
      <c r="I345" s="1">
        <v>5483500</v>
      </c>
      <c r="J345" s="1" t="s">
        <v>321</v>
      </c>
      <c r="K345" s="33">
        <v>3.9445315517592174</v>
      </c>
      <c r="L345" s="1">
        <v>10547</v>
      </c>
      <c r="M345" s="42">
        <f t="shared" si="485"/>
        <v>2673.8282763376947</v>
      </c>
      <c r="N345" s="1">
        <v>4665</v>
      </c>
      <c r="O345" s="22">
        <v>2.2200000000000002</v>
      </c>
      <c r="P345" s="1">
        <v>10360</v>
      </c>
      <c r="Q345" s="1">
        <v>247</v>
      </c>
      <c r="R345" s="1">
        <v>159</v>
      </c>
      <c r="S345" s="1">
        <v>315</v>
      </c>
      <c r="T345" s="1">
        <v>239</v>
      </c>
      <c r="U345" s="1">
        <v>431</v>
      </c>
      <c r="V345" s="1">
        <v>243</v>
      </c>
      <c r="W345" s="1">
        <v>343</v>
      </c>
      <c r="X345" s="1">
        <v>341</v>
      </c>
      <c r="Y345" s="1">
        <v>86</v>
      </c>
      <c r="Z345" s="1">
        <v>339</v>
      </c>
      <c r="AA345" s="1">
        <v>460</v>
      </c>
      <c r="AB345" s="1">
        <v>636</v>
      </c>
      <c r="AC345" s="1">
        <v>310</v>
      </c>
      <c r="AD345" s="1">
        <v>138</v>
      </c>
      <c r="AE345" s="1">
        <v>159</v>
      </c>
      <c r="AF345" s="1">
        <v>219</v>
      </c>
      <c r="AG345" s="6">
        <f t="shared" si="500"/>
        <v>15.455519828510184</v>
      </c>
      <c r="AH345" s="6">
        <f t="shared" si="501"/>
        <v>14.362272240085744</v>
      </c>
      <c r="AI345" s="6">
        <f t="shared" si="502"/>
        <v>21.714898177920684</v>
      </c>
      <c r="AJ345" s="6">
        <f t="shared" si="503"/>
        <v>7.266881028938907</v>
      </c>
      <c r="AK345" s="6">
        <f t="shared" si="504"/>
        <v>41.20042872454448</v>
      </c>
      <c r="AL345" s="39">
        <v>32290</v>
      </c>
      <c r="AM345" s="39">
        <v>45575</v>
      </c>
      <c r="AN345" s="6">
        <f>(Q345+R345+S345+T345+U345+V345+W345+X345)/N345*100</f>
        <v>49.68917470525188</v>
      </c>
      <c r="AO345" s="1">
        <v>4665</v>
      </c>
      <c r="AP345" s="1">
        <v>299</v>
      </c>
      <c r="AQ345" s="1">
        <v>3536</v>
      </c>
      <c r="AR345" s="1">
        <v>1129</v>
      </c>
      <c r="AS345" s="1">
        <v>102</v>
      </c>
      <c r="AT345" s="1">
        <v>79</v>
      </c>
      <c r="AU345" s="1">
        <v>478</v>
      </c>
      <c r="AV345" s="1">
        <v>309</v>
      </c>
      <c r="AW345" s="1">
        <v>275</v>
      </c>
      <c r="AX345" s="1">
        <v>276</v>
      </c>
      <c r="AY345" s="1">
        <v>460</v>
      </c>
      <c r="AZ345" s="1">
        <v>264</v>
      </c>
      <c r="BA345" s="1">
        <v>33</v>
      </c>
      <c r="BB345" s="1">
        <v>631</v>
      </c>
      <c r="BC345" s="1">
        <v>85</v>
      </c>
      <c r="BD345" s="1">
        <v>71</v>
      </c>
      <c r="BE345" s="1">
        <v>1331</v>
      </c>
      <c r="BF345" s="1">
        <v>92</v>
      </c>
      <c r="BG345" s="1">
        <v>15</v>
      </c>
      <c r="BH345" s="6">
        <f>(AU345+AX345+BA345+BD345+BG345)/N345*100</f>
        <v>18.713826366559484</v>
      </c>
      <c r="BI345" s="1">
        <v>4.5999999999999996</v>
      </c>
      <c r="BJ345" s="1">
        <v>6.1</v>
      </c>
      <c r="BK345" s="1">
        <v>5.4</v>
      </c>
      <c r="BL345" s="1">
        <v>6</v>
      </c>
      <c r="BM345" s="1">
        <v>7.3</v>
      </c>
      <c r="BN345" s="1">
        <v>4.5999999999999996</v>
      </c>
      <c r="BO345" s="1">
        <v>6.3</v>
      </c>
      <c r="BP345" s="1">
        <v>5.3</v>
      </c>
      <c r="BQ345" s="1">
        <v>6.3</v>
      </c>
      <c r="BR345" s="1">
        <v>5.6</v>
      </c>
      <c r="BS345" s="1">
        <v>7</v>
      </c>
      <c r="BT345" s="1">
        <v>6.6</v>
      </c>
      <c r="BU345" s="1">
        <v>5.4</v>
      </c>
      <c r="BV345" s="1">
        <v>6.8</v>
      </c>
      <c r="BW345" s="1">
        <v>5</v>
      </c>
      <c r="BX345" s="1">
        <v>4.9000000000000004</v>
      </c>
      <c r="BY345" s="1">
        <v>2.7</v>
      </c>
      <c r="BZ345" s="1">
        <v>4</v>
      </c>
      <c r="CA345" s="1">
        <f t="shared" si="505"/>
        <v>16.100000000000001</v>
      </c>
      <c r="CB345" s="1">
        <f t="shared" si="506"/>
        <v>60.4</v>
      </c>
      <c r="CC345" s="1">
        <f t="shared" si="507"/>
        <v>23.400000000000002</v>
      </c>
    </row>
    <row r="346" spans="1:81" x14ac:dyDescent="0.25">
      <c r="A346" s="8" t="s">
        <v>1797</v>
      </c>
      <c r="B346" t="s">
        <v>1798</v>
      </c>
      <c r="C346" s="1" t="s">
        <v>1799</v>
      </c>
      <c r="D346" t="s">
        <v>1378</v>
      </c>
      <c r="E346" s="9" t="s">
        <v>1379</v>
      </c>
      <c r="F346" s="9" t="s">
        <v>542</v>
      </c>
      <c r="G346" s="9" t="s">
        <v>1800</v>
      </c>
      <c r="H346" s="9" t="s">
        <v>1801</v>
      </c>
      <c r="I346" s="1">
        <v>5487556</v>
      </c>
      <c r="J346" s="1" t="s">
        <v>340</v>
      </c>
      <c r="K346" s="33">
        <v>1.6469663070901626</v>
      </c>
      <c r="L346" s="1">
        <v>2928</v>
      </c>
      <c r="M346" s="42">
        <f t="shared" si="485"/>
        <v>1777.8141467709502</v>
      </c>
      <c r="N346" s="1">
        <v>1230</v>
      </c>
      <c r="O346" s="22">
        <v>2.38</v>
      </c>
      <c r="P346" s="1">
        <v>2928</v>
      </c>
      <c r="Q346" s="1">
        <v>104</v>
      </c>
      <c r="R346" s="1">
        <v>42</v>
      </c>
      <c r="S346" s="1">
        <v>36</v>
      </c>
      <c r="T346" s="1">
        <v>117</v>
      </c>
      <c r="U346" s="1">
        <v>88</v>
      </c>
      <c r="V346" s="1">
        <v>58</v>
      </c>
      <c r="W346" s="1">
        <v>58</v>
      </c>
      <c r="X346" s="1">
        <v>19</v>
      </c>
      <c r="Y346" s="1">
        <v>37</v>
      </c>
      <c r="Z346" s="1">
        <v>76</v>
      </c>
      <c r="AA346" s="1">
        <v>104</v>
      </c>
      <c r="AB346" s="1">
        <v>188</v>
      </c>
      <c r="AC346" s="1">
        <v>75</v>
      </c>
      <c r="AD346" s="1">
        <v>71</v>
      </c>
      <c r="AE346" s="1">
        <v>93</v>
      </c>
      <c r="AF346" s="1">
        <v>64</v>
      </c>
      <c r="AG346" s="6">
        <f t="shared" si="500"/>
        <v>14.796747967479677</v>
      </c>
      <c r="AH346" s="6">
        <f t="shared" si="501"/>
        <v>16.666666666666664</v>
      </c>
      <c r="AI346" s="6">
        <f t="shared" si="502"/>
        <v>13.983739837398373</v>
      </c>
      <c r="AJ346" s="6">
        <f t="shared" si="503"/>
        <v>6.178861788617886</v>
      </c>
      <c r="AK346" s="6">
        <f t="shared" si="504"/>
        <v>48.373983739837399</v>
      </c>
      <c r="AL346" s="39">
        <v>31833</v>
      </c>
      <c r="AM346" s="39">
        <v>56750</v>
      </c>
      <c r="AN346" s="6">
        <f>(Q346+R346+S346+T346+U346+V346+W346+X346)/N346*100</f>
        <v>42.439024390243901</v>
      </c>
      <c r="AO346" s="1">
        <v>1230</v>
      </c>
      <c r="AP346" s="1">
        <v>80</v>
      </c>
      <c r="AQ346" s="1">
        <v>1012</v>
      </c>
      <c r="AR346" s="1">
        <v>218</v>
      </c>
      <c r="AS346" s="1">
        <v>10</v>
      </c>
      <c r="AT346" s="1">
        <v>33</v>
      </c>
      <c r="AU346" s="1">
        <v>123</v>
      </c>
      <c r="AV346" s="1">
        <v>127</v>
      </c>
      <c r="AW346" s="1">
        <v>52</v>
      </c>
      <c r="AX346" s="1">
        <v>54</v>
      </c>
      <c r="AY346" s="1">
        <v>49</v>
      </c>
      <c r="AZ346" s="1">
        <v>40</v>
      </c>
      <c r="BA346" s="1">
        <v>25</v>
      </c>
      <c r="BB346" s="1">
        <v>122</v>
      </c>
      <c r="BC346" s="1">
        <v>41</v>
      </c>
      <c r="BD346" s="1">
        <v>0</v>
      </c>
      <c r="BE346" s="1">
        <v>448</v>
      </c>
      <c r="BF346" s="1">
        <v>43</v>
      </c>
      <c r="BG346" s="1">
        <v>0</v>
      </c>
      <c r="BH346" s="6">
        <f>(AU346+AX346+BA346+BD346+BG346)/N346*100</f>
        <v>16.422764227642276</v>
      </c>
      <c r="BI346" s="1">
        <v>7.5</v>
      </c>
      <c r="BJ346" s="1">
        <v>2.5</v>
      </c>
      <c r="BK346" s="1">
        <v>8.9</v>
      </c>
      <c r="BL346" s="1">
        <v>3.9</v>
      </c>
      <c r="BM346" s="1">
        <v>4</v>
      </c>
      <c r="BN346" s="1">
        <v>7.8</v>
      </c>
      <c r="BO346" s="1">
        <v>3.4</v>
      </c>
      <c r="BP346" s="1">
        <v>4.2</v>
      </c>
      <c r="BQ346" s="1">
        <v>6</v>
      </c>
      <c r="BR346" s="1">
        <v>5.8</v>
      </c>
      <c r="BS346" s="1">
        <v>9.3000000000000007</v>
      </c>
      <c r="BT346" s="1">
        <v>8.6</v>
      </c>
      <c r="BU346" s="1">
        <v>8.1999999999999993</v>
      </c>
      <c r="BV346" s="1">
        <v>5.9</v>
      </c>
      <c r="BW346" s="1">
        <v>2.2000000000000002</v>
      </c>
      <c r="BX346" s="1">
        <v>3.1</v>
      </c>
      <c r="BY346" s="1">
        <v>5.3</v>
      </c>
      <c r="BZ346" s="1">
        <v>3.5</v>
      </c>
      <c r="CA346" s="1">
        <f t="shared" si="505"/>
        <v>18.899999999999999</v>
      </c>
      <c r="CB346" s="1">
        <f t="shared" si="506"/>
        <v>61.199999999999989</v>
      </c>
      <c r="CC346" s="1">
        <f t="shared" si="507"/>
        <v>20</v>
      </c>
    </row>
    <row r="347" spans="1:81" s="19" customFormat="1" x14ac:dyDescent="0.25">
      <c r="A347" s="18" t="s">
        <v>110</v>
      </c>
      <c r="B347" s="44" t="s">
        <v>2118</v>
      </c>
      <c r="I347" s="18">
        <v>54107</v>
      </c>
      <c r="J347" s="18" t="s">
        <v>109</v>
      </c>
      <c r="K347" s="35">
        <f>SUM(K342:K346)</f>
        <v>376.62852351364239</v>
      </c>
      <c r="L347" s="18">
        <v>86016</v>
      </c>
      <c r="M347" s="23">
        <f t="shared" si="485"/>
        <v>228.38418927366317</v>
      </c>
      <c r="N347" s="18">
        <v>36110</v>
      </c>
      <c r="O347" s="23">
        <v>2.36</v>
      </c>
      <c r="P347" s="18">
        <v>85065</v>
      </c>
      <c r="Q347" s="18">
        <v>2942</v>
      </c>
      <c r="R347" s="18">
        <v>2097</v>
      </c>
      <c r="S347" s="18">
        <v>2369</v>
      </c>
      <c r="T347" s="18">
        <v>2508</v>
      </c>
      <c r="U347" s="18">
        <v>2209</v>
      </c>
      <c r="V347" s="18">
        <v>1979</v>
      </c>
      <c r="W347" s="18">
        <v>1822</v>
      </c>
      <c r="X347" s="18">
        <v>1952</v>
      </c>
      <c r="Y347" s="18">
        <v>1545</v>
      </c>
      <c r="Z347" s="18">
        <v>2898</v>
      </c>
      <c r="AA347" s="18">
        <v>3888</v>
      </c>
      <c r="AB347" s="18">
        <v>4057</v>
      </c>
      <c r="AC347" s="18">
        <v>2379</v>
      </c>
      <c r="AD347" s="18">
        <v>1374</v>
      </c>
      <c r="AE347" s="18">
        <v>1058</v>
      </c>
      <c r="AF347" s="18">
        <v>1033</v>
      </c>
      <c r="AG347" s="20">
        <f t="shared" si="500"/>
        <v>20.515092772085293</v>
      </c>
      <c r="AH347" s="20">
        <f t="shared" si="501"/>
        <v>13.062863472722238</v>
      </c>
      <c r="AI347" s="20">
        <f t="shared" si="502"/>
        <v>20.210468014400444</v>
      </c>
      <c r="AJ347" s="20">
        <f t="shared" si="503"/>
        <v>8.0254777070063685</v>
      </c>
      <c r="AK347" s="20">
        <f t="shared" si="504"/>
        <v>38.186098033785655</v>
      </c>
      <c r="AL347" s="38">
        <v>26717</v>
      </c>
      <c r="AM347" s="38">
        <v>45537</v>
      </c>
      <c r="AN347" s="20">
        <f t="shared" si="494"/>
        <v>49.509831071725287</v>
      </c>
      <c r="AO347" s="18">
        <v>36110</v>
      </c>
      <c r="AP347" s="18">
        <v>4133</v>
      </c>
      <c r="AQ347" s="18">
        <v>25687</v>
      </c>
      <c r="AR347" s="18">
        <v>10423</v>
      </c>
      <c r="AS347" s="18">
        <v>759</v>
      </c>
      <c r="AT347" s="18">
        <v>841</v>
      </c>
      <c r="AU347" s="18">
        <v>4780</v>
      </c>
      <c r="AV347" s="18">
        <v>2537</v>
      </c>
      <c r="AW347" s="18">
        <v>1569</v>
      </c>
      <c r="AX347" s="18">
        <v>2370</v>
      </c>
      <c r="AY347" s="18">
        <v>3002</v>
      </c>
      <c r="AZ347" s="18">
        <v>1594</v>
      </c>
      <c r="BA347" s="18">
        <v>518</v>
      </c>
      <c r="BB347" s="18">
        <v>5226</v>
      </c>
      <c r="BC347" s="18">
        <v>1040</v>
      </c>
      <c r="BD347" s="18">
        <v>352</v>
      </c>
      <c r="BE347" s="18">
        <v>8892</v>
      </c>
      <c r="BF347" s="18">
        <v>656</v>
      </c>
      <c r="BG347" s="18">
        <v>90</v>
      </c>
      <c r="BH347" s="20">
        <f t="shared" si="495"/>
        <v>22.459152589310442</v>
      </c>
      <c r="BI347" s="18">
        <v>5.7</v>
      </c>
      <c r="BJ347" s="18">
        <v>5.5</v>
      </c>
      <c r="BK347" s="18">
        <v>6.3</v>
      </c>
      <c r="BL347" s="18">
        <v>5.8</v>
      </c>
      <c r="BM347" s="18">
        <v>5.7</v>
      </c>
      <c r="BN347" s="18">
        <v>5.6</v>
      </c>
      <c r="BO347" s="18">
        <v>5.7</v>
      </c>
      <c r="BP347" s="18">
        <v>5.7</v>
      </c>
      <c r="BQ347" s="18">
        <v>6.3</v>
      </c>
      <c r="BR347" s="18">
        <v>6.8</v>
      </c>
      <c r="BS347" s="18">
        <v>7.4</v>
      </c>
      <c r="BT347" s="18">
        <v>7.5</v>
      </c>
      <c r="BU347" s="18">
        <v>6.9</v>
      </c>
      <c r="BV347" s="18">
        <v>6.2</v>
      </c>
      <c r="BW347" s="18">
        <v>4.8</v>
      </c>
      <c r="BX347" s="18">
        <v>3.7</v>
      </c>
      <c r="BY347" s="18">
        <v>2</v>
      </c>
      <c r="BZ347" s="18">
        <v>2.4</v>
      </c>
      <c r="CA347" s="18">
        <f t="shared" si="505"/>
        <v>17.5</v>
      </c>
      <c r="CB347" s="18">
        <f t="shared" si="506"/>
        <v>63.399999999999991</v>
      </c>
      <c r="CC347" s="18">
        <f t="shared" si="507"/>
        <v>19.099999999999998</v>
      </c>
    </row>
    <row r="348" spans="1:81" s="26" customFormat="1" x14ac:dyDescent="0.25">
      <c r="A348" s="25" t="s">
        <v>2047</v>
      </c>
      <c r="B348" s="26" t="s">
        <v>2048</v>
      </c>
      <c r="C348" s="27" t="s">
        <v>2049</v>
      </c>
      <c r="D348" s="26" t="s">
        <v>1339</v>
      </c>
      <c r="E348" s="28" t="s">
        <v>1340</v>
      </c>
      <c r="F348" s="28" t="s">
        <v>542</v>
      </c>
      <c r="G348" s="28" t="s">
        <v>2050</v>
      </c>
      <c r="H348" s="28" t="s">
        <v>2051</v>
      </c>
      <c r="I348" s="27" t="s">
        <v>2111</v>
      </c>
      <c r="J348" s="27" t="s">
        <v>2111</v>
      </c>
      <c r="K348" s="34">
        <v>497.53760711501315</v>
      </c>
      <c r="L348" s="27">
        <f>L352-L351-L350-L349</f>
        <v>18650</v>
      </c>
      <c r="M348" s="29">
        <f t="shared" si="485"/>
        <v>37.484603642612242</v>
      </c>
      <c r="N348" s="27">
        <f t="shared" ref="N348:AF348" si="512">N352-N351-N350-N349</f>
        <v>7667</v>
      </c>
      <c r="O348" s="29">
        <f>P348/N348</f>
        <v>2.4246771879483502</v>
      </c>
      <c r="P348" s="27">
        <f t="shared" si="512"/>
        <v>18590</v>
      </c>
      <c r="Q348" s="27">
        <f t="shared" si="512"/>
        <v>975</v>
      </c>
      <c r="R348" s="27">
        <f t="shared" si="512"/>
        <v>529</v>
      </c>
      <c r="S348" s="27">
        <f t="shared" si="512"/>
        <v>547</v>
      </c>
      <c r="T348" s="27">
        <f t="shared" si="512"/>
        <v>633</v>
      </c>
      <c r="U348" s="27">
        <f t="shared" si="512"/>
        <v>504</v>
      </c>
      <c r="V348" s="27">
        <f t="shared" si="512"/>
        <v>448</v>
      </c>
      <c r="W348" s="27">
        <f t="shared" si="512"/>
        <v>357</v>
      </c>
      <c r="X348" s="27">
        <f t="shared" si="512"/>
        <v>443</v>
      </c>
      <c r="Y348" s="27">
        <f t="shared" si="512"/>
        <v>308</v>
      </c>
      <c r="Z348" s="27">
        <f t="shared" si="512"/>
        <v>710</v>
      </c>
      <c r="AA348" s="27">
        <f t="shared" si="512"/>
        <v>550</v>
      </c>
      <c r="AB348" s="27">
        <f t="shared" si="512"/>
        <v>832</v>
      </c>
      <c r="AC348" s="27">
        <f t="shared" si="512"/>
        <v>489</v>
      </c>
      <c r="AD348" s="27">
        <f t="shared" si="512"/>
        <v>170</v>
      </c>
      <c r="AE348" s="27">
        <f t="shared" si="512"/>
        <v>54</v>
      </c>
      <c r="AF348" s="27">
        <f t="shared" si="512"/>
        <v>118</v>
      </c>
      <c r="AG348" s="30">
        <f t="shared" si="500"/>
        <v>26.751010825616277</v>
      </c>
      <c r="AH348" s="30">
        <f t="shared" si="501"/>
        <v>14.829790009130036</v>
      </c>
      <c r="AI348" s="30">
        <f t="shared" si="502"/>
        <v>20.294769792617711</v>
      </c>
      <c r="AJ348" s="30">
        <f t="shared" si="503"/>
        <v>9.2604669362201637</v>
      </c>
      <c r="AK348" s="30">
        <f t="shared" si="504"/>
        <v>28.863962436415807</v>
      </c>
      <c r="AL348" s="40">
        <v>20474</v>
      </c>
      <c r="AM348" s="40">
        <v>37644</v>
      </c>
      <c r="AN348" s="30">
        <f t="shared" si="494"/>
        <v>57.858353984609366</v>
      </c>
      <c r="AO348" s="27">
        <f>AO352-AO351-AO350-AO349</f>
        <v>7667</v>
      </c>
      <c r="AP348" s="27">
        <f t="shared" ref="AP348:BG348" si="513">AP352-AP351-AP350-AP349</f>
        <v>1396</v>
      </c>
      <c r="AQ348" s="27">
        <f t="shared" si="513"/>
        <v>6301</v>
      </c>
      <c r="AR348" s="27">
        <f t="shared" si="513"/>
        <v>1366</v>
      </c>
      <c r="AS348" s="27">
        <f t="shared" si="513"/>
        <v>424</v>
      </c>
      <c r="AT348" s="27">
        <f t="shared" si="513"/>
        <v>331</v>
      </c>
      <c r="AU348" s="27">
        <f t="shared" si="513"/>
        <v>823</v>
      </c>
      <c r="AV348" s="27">
        <f t="shared" si="513"/>
        <v>946</v>
      </c>
      <c r="AW348" s="27">
        <f t="shared" si="513"/>
        <v>273</v>
      </c>
      <c r="AX348" s="27">
        <f t="shared" si="513"/>
        <v>289</v>
      </c>
      <c r="AY348" s="27">
        <f t="shared" si="513"/>
        <v>951</v>
      </c>
      <c r="AZ348" s="27">
        <f t="shared" si="513"/>
        <v>68</v>
      </c>
      <c r="BA348" s="27">
        <f t="shared" si="513"/>
        <v>65</v>
      </c>
      <c r="BB348" s="27">
        <f t="shared" si="513"/>
        <v>1103</v>
      </c>
      <c r="BC348" s="27">
        <f t="shared" si="513"/>
        <v>126</v>
      </c>
      <c r="BD348" s="27">
        <f t="shared" si="513"/>
        <v>0</v>
      </c>
      <c r="BE348" s="27">
        <f t="shared" si="513"/>
        <v>1623</v>
      </c>
      <c r="BF348" s="27">
        <f t="shared" si="513"/>
        <v>10</v>
      </c>
      <c r="BG348" s="27">
        <f t="shared" si="513"/>
        <v>17</v>
      </c>
      <c r="BH348" s="30">
        <f t="shared" si="495"/>
        <v>15.573235946263205</v>
      </c>
      <c r="BI348" s="27">
        <v>5.4</v>
      </c>
      <c r="BJ348" s="27">
        <v>6.3</v>
      </c>
      <c r="BK348" s="27">
        <v>5.5</v>
      </c>
      <c r="BL348" s="27">
        <v>5.9</v>
      </c>
      <c r="BM348" s="27">
        <v>5.2</v>
      </c>
      <c r="BN348" s="27">
        <v>5.3</v>
      </c>
      <c r="BO348" s="27">
        <v>5</v>
      </c>
      <c r="BP348" s="27">
        <v>6.8</v>
      </c>
      <c r="BQ348" s="27">
        <v>6.4</v>
      </c>
      <c r="BR348" s="27">
        <v>6.4</v>
      </c>
      <c r="BS348" s="27">
        <v>6.7</v>
      </c>
      <c r="BT348" s="27">
        <v>7.3</v>
      </c>
      <c r="BU348" s="27">
        <v>9.1999999999999993</v>
      </c>
      <c r="BV348" s="27">
        <v>7.4</v>
      </c>
      <c r="BW348" s="27">
        <v>4.0999999999999996</v>
      </c>
      <c r="BX348" s="27">
        <v>3.2</v>
      </c>
      <c r="BY348" s="27">
        <v>2.2000000000000002</v>
      </c>
      <c r="BZ348" s="27">
        <v>1.8</v>
      </c>
      <c r="CA348" s="27">
        <f t="shared" si="505"/>
        <v>17.2</v>
      </c>
      <c r="CB348" s="27">
        <f t="shared" si="506"/>
        <v>64.2</v>
      </c>
      <c r="CC348" s="27">
        <f t="shared" si="507"/>
        <v>18.7</v>
      </c>
    </row>
    <row r="349" spans="1:81" x14ac:dyDescent="0.25">
      <c r="A349" s="8" t="s">
        <v>1336</v>
      </c>
      <c r="B349" t="s">
        <v>1337</v>
      </c>
      <c r="C349" s="1" t="s">
        <v>1338</v>
      </c>
      <c r="D349" t="s">
        <v>1339</v>
      </c>
      <c r="E349" s="9" t="s">
        <v>1340</v>
      </c>
      <c r="F349" s="9" t="s">
        <v>542</v>
      </c>
      <c r="G349" s="9" t="s">
        <v>1341</v>
      </c>
      <c r="H349" s="9" t="s">
        <v>1342</v>
      </c>
      <c r="I349" s="1">
        <v>5457148</v>
      </c>
      <c r="J349" s="1" t="s">
        <v>252</v>
      </c>
      <c r="K349" s="33">
        <v>1.8884643584429102</v>
      </c>
      <c r="L349" s="1">
        <v>1675</v>
      </c>
      <c r="M349" s="42">
        <f t="shared" si="485"/>
        <v>886.96405230601374</v>
      </c>
      <c r="N349" s="1">
        <v>695</v>
      </c>
      <c r="O349" s="22">
        <v>2.41</v>
      </c>
      <c r="P349" s="1">
        <v>1675</v>
      </c>
      <c r="Q349" s="1">
        <v>45</v>
      </c>
      <c r="R349" s="1">
        <v>67</v>
      </c>
      <c r="S349" s="1">
        <v>23</v>
      </c>
      <c r="T349" s="1">
        <v>44</v>
      </c>
      <c r="U349" s="1">
        <v>32</v>
      </c>
      <c r="V349" s="1">
        <v>68</v>
      </c>
      <c r="W349" s="1">
        <v>37</v>
      </c>
      <c r="X349" s="1">
        <v>35</v>
      </c>
      <c r="Y349" s="1">
        <v>24</v>
      </c>
      <c r="Z349" s="1">
        <v>51</v>
      </c>
      <c r="AA349" s="1">
        <v>80</v>
      </c>
      <c r="AB349" s="1">
        <v>104</v>
      </c>
      <c r="AC349" s="1">
        <v>43</v>
      </c>
      <c r="AD349" s="1">
        <v>25</v>
      </c>
      <c r="AE349" s="1">
        <v>13</v>
      </c>
      <c r="AF349" s="1">
        <v>4</v>
      </c>
      <c r="AG349" s="6">
        <f t="shared" si="500"/>
        <v>19.424460431654676</v>
      </c>
      <c r="AH349" s="6">
        <f t="shared" si="501"/>
        <v>10.935251798561151</v>
      </c>
      <c r="AI349" s="6">
        <f t="shared" si="502"/>
        <v>23.597122302158276</v>
      </c>
      <c r="AJ349" s="6">
        <f t="shared" si="503"/>
        <v>7.3381294964028774</v>
      </c>
      <c r="AK349" s="6">
        <f t="shared" si="504"/>
        <v>38.705035971223026</v>
      </c>
      <c r="AL349" s="39">
        <v>23088</v>
      </c>
      <c r="AM349" s="39">
        <v>44485</v>
      </c>
      <c r="AN349" s="6">
        <f t="shared" si="494"/>
        <v>50.50359712230216</v>
      </c>
      <c r="AO349" s="1">
        <v>695</v>
      </c>
      <c r="AP349" s="1">
        <v>201</v>
      </c>
      <c r="AQ349" s="1">
        <v>557</v>
      </c>
      <c r="AR349" s="1">
        <v>138</v>
      </c>
      <c r="AS349" s="1">
        <v>27</v>
      </c>
      <c r="AT349" s="1">
        <v>16</v>
      </c>
      <c r="AU349" s="1">
        <v>74</v>
      </c>
      <c r="AV349" s="1">
        <v>52</v>
      </c>
      <c r="AW349" s="1">
        <v>58</v>
      </c>
      <c r="AX349" s="1">
        <v>23</v>
      </c>
      <c r="AY349" s="1">
        <v>65</v>
      </c>
      <c r="AZ349" s="1">
        <v>24</v>
      </c>
      <c r="BA349" s="1">
        <v>7</v>
      </c>
      <c r="BB349" s="1">
        <v>108</v>
      </c>
      <c r="BC349" s="1">
        <v>13</v>
      </c>
      <c r="BD349" s="1">
        <v>0</v>
      </c>
      <c r="BE349" s="1">
        <v>189</v>
      </c>
      <c r="BF349" s="1">
        <v>0</v>
      </c>
      <c r="BG349" s="1">
        <v>0</v>
      </c>
      <c r="BH349" s="6">
        <f t="shared" si="495"/>
        <v>14.964028776978417</v>
      </c>
      <c r="BI349" s="1">
        <v>5</v>
      </c>
      <c r="BJ349" s="1">
        <v>4.4000000000000004</v>
      </c>
      <c r="BK349" s="1">
        <v>6.4</v>
      </c>
      <c r="BL349" s="1">
        <v>7.5</v>
      </c>
      <c r="BM349" s="1">
        <v>10.6</v>
      </c>
      <c r="BN349" s="1">
        <v>3</v>
      </c>
      <c r="BO349" s="1">
        <v>6.1</v>
      </c>
      <c r="BP349" s="1">
        <v>6.7</v>
      </c>
      <c r="BQ349" s="1">
        <v>2.8</v>
      </c>
      <c r="BR349" s="1">
        <v>8.1</v>
      </c>
      <c r="BS349" s="1">
        <v>8.6</v>
      </c>
      <c r="BT349" s="1">
        <v>5.0999999999999996</v>
      </c>
      <c r="BU349" s="1">
        <v>8.5</v>
      </c>
      <c r="BV349" s="1">
        <v>4.5</v>
      </c>
      <c r="BW349" s="1">
        <v>3.7</v>
      </c>
      <c r="BX349" s="1">
        <v>4.5</v>
      </c>
      <c r="BY349" s="1">
        <v>1.5</v>
      </c>
      <c r="BZ349" s="1">
        <v>2.9</v>
      </c>
      <c r="CA349" s="1">
        <f t="shared" si="505"/>
        <v>15.8</v>
      </c>
      <c r="CB349" s="1">
        <f t="shared" si="506"/>
        <v>67</v>
      </c>
      <c r="CC349" s="1">
        <f t="shared" si="507"/>
        <v>17.099999999999998</v>
      </c>
    </row>
    <row r="350" spans="1:81" s="19" customFormat="1" x14ac:dyDescent="0.25">
      <c r="A350" s="8" t="s">
        <v>1397</v>
      </c>
      <c r="B350" t="s">
        <v>1398</v>
      </c>
      <c r="C350" s="1" t="s">
        <v>1399</v>
      </c>
      <c r="D350" t="s">
        <v>1339</v>
      </c>
      <c r="E350" s="9" t="s">
        <v>1340</v>
      </c>
      <c r="F350" s="9" t="s">
        <v>542</v>
      </c>
      <c r="G350" s="9" t="s">
        <v>1400</v>
      </c>
      <c r="H350" s="9" t="s">
        <v>1401</v>
      </c>
      <c r="I350" s="1">
        <v>5460364</v>
      </c>
      <c r="J350" s="1" t="s">
        <v>263</v>
      </c>
      <c r="K350" s="33">
        <v>1.330228356476959</v>
      </c>
      <c r="L350" s="1">
        <v>1313</v>
      </c>
      <c r="M350" s="42">
        <f t="shared" si="485"/>
        <v>987.0485722296678</v>
      </c>
      <c r="N350" s="1">
        <v>599</v>
      </c>
      <c r="O350" s="22">
        <v>2.19</v>
      </c>
      <c r="P350" s="1">
        <v>1313</v>
      </c>
      <c r="Q350" s="1">
        <v>90</v>
      </c>
      <c r="R350" s="1">
        <v>44</v>
      </c>
      <c r="S350" s="1">
        <v>65</v>
      </c>
      <c r="T350" s="1">
        <v>63</v>
      </c>
      <c r="U350" s="1">
        <v>41</v>
      </c>
      <c r="V350" s="1">
        <v>39</v>
      </c>
      <c r="W350" s="1">
        <v>39</v>
      </c>
      <c r="X350" s="1">
        <v>27</v>
      </c>
      <c r="Y350" s="1">
        <v>11</v>
      </c>
      <c r="Z350" s="1">
        <v>36</v>
      </c>
      <c r="AA350" s="1">
        <v>49</v>
      </c>
      <c r="AB350" s="1">
        <v>45</v>
      </c>
      <c r="AC350" s="1">
        <v>35</v>
      </c>
      <c r="AD350" s="1">
        <v>6</v>
      </c>
      <c r="AE350" s="1">
        <v>9</v>
      </c>
      <c r="AF350" s="1">
        <v>0</v>
      </c>
      <c r="AG350" s="6">
        <f t="shared" si="500"/>
        <v>33.222036727879797</v>
      </c>
      <c r="AH350" s="6">
        <f t="shared" si="501"/>
        <v>17.362270450751254</v>
      </c>
      <c r="AI350" s="6">
        <f t="shared" si="502"/>
        <v>19.365609348914859</v>
      </c>
      <c r="AJ350" s="6">
        <f t="shared" si="503"/>
        <v>6.010016694490818</v>
      </c>
      <c r="AK350" s="6">
        <f t="shared" si="504"/>
        <v>24.040066777963272</v>
      </c>
      <c r="AL350" s="39">
        <v>18576</v>
      </c>
      <c r="AM350" s="39">
        <v>27287</v>
      </c>
      <c r="AN350" s="6">
        <f t="shared" si="494"/>
        <v>68.113522537562616</v>
      </c>
      <c r="AO350" s="1">
        <v>599</v>
      </c>
      <c r="AP350" s="1">
        <v>88</v>
      </c>
      <c r="AQ350" s="1">
        <v>458</v>
      </c>
      <c r="AR350" s="1">
        <v>141</v>
      </c>
      <c r="AS350" s="1">
        <v>31</v>
      </c>
      <c r="AT350" s="1">
        <v>31</v>
      </c>
      <c r="AU350" s="1">
        <v>117</v>
      </c>
      <c r="AV350" s="1">
        <v>74</v>
      </c>
      <c r="AW350" s="1">
        <v>15</v>
      </c>
      <c r="AX350" s="1">
        <v>39</v>
      </c>
      <c r="AY350" s="1">
        <v>44</v>
      </c>
      <c r="AZ350" s="1">
        <v>23</v>
      </c>
      <c r="BA350" s="1">
        <v>0</v>
      </c>
      <c r="BB350" s="1">
        <v>66</v>
      </c>
      <c r="BC350" s="1">
        <v>19</v>
      </c>
      <c r="BD350" s="1">
        <v>0</v>
      </c>
      <c r="BE350" s="1">
        <v>95</v>
      </c>
      <c r="BF350" s="1">
        <v>0</v>
      </c>
      <c r="BG350" s="1">
        <v>0</v>
      </c>
      <c r="BH350" s="6">
        <f t="shared" si="495"/>
        <v>26.043405676126881</v>
      </c>
      <c r="BI350" s="1">
        <v>7.8</v>
      </c>
      <c r="BJ350" s="1">
        <v>5.4</v>
      </c>
      <c r="BK350" s="1">
        <v>8.4</v>
      </c>
      <c r="BL350" s="1">
        <v>3</v>
      </c>
      <c r="BM350" s="1">
        <v>4.8</v>
      </c>
      <c r="BN350" s="1">
        <v>5.3</v>
      </c>
      <c r="BO350" s="1">
        <v>4.9000000000000004</v>
      </c>
      <c r="BP350" s="1">
        <v>8.3000000000000007</v>
      </c>
      <c r="BQ350" s="1">
        <v>6.3</v>
      </c>
      <c r="BR350" s="1">
        <v>4.5999999999999996</v>
      </c>
      <c r="BS350" s="1">
        <v>7.5</v>
      </c>
      <c r="BT350" s="1">
        <v>9.4</v>
      </c>
      <c r="BU350" s="1">
        <v>6.9</v>
      </c>
      <c r="BV350" s="1">
        <v>5.9</v>
      </c>
      <c r="BW350" s="1">
        <v>3.9</v>
      </c>
      <c r="BX350" s="1">
        <v>4.0999999999999996</v>
      </c>
      <c r="BY350" s="1">
        <v>2</v>
      </c>
      <c r="BZ350" s="1">
        <v>1.5</v>
      </c>
      <c r="CA350" s="1">
        <f t="shared" si="505"/>
        <v>21.6</v>
      </c>
      <c r="CB350" s="1">
        <f t="shared" si="506"/>
        <v>61</v>
      </c>
      <c r="CC350" s="1">
        <f t="shared" si="507"/>
        <v>17.399999999999999</v>
      </c>
    </row>
    <row r="351" spans="1:81" x14ac:dyDescent="0.25">
      <c r="A351" s="8" t="s">
        <v>1460</v>
      </c>
      <c r="B351" t="s">
        <v>1461</v>
      </c>
      <c r="C351" s="1" t="s">
        <v>1462</v>
      </c>
      <c r="D351" t="s">
        <v>1339</v>
      </c>
      <c r="E351" s="9" t="s">
        <v>1340</v>
      </c>
      <c r="F351" s="9" t="s">
        <v>542</v>
      </c>
      <c r="G351" s="9" t="s">
        <v>1463</v>
      </c>
      <c r="H351" s="9" t="s">
        <v>1464</v>
      </c>
      <c r="I351" s="1">
        <v>5463940</v>
      </c>
      <c r="J351" s="1" t="s">
        <v>275</v>
      </c>
      <c r="K351" s="33">
        <v>0.80878710001690457</v>
      </c>
      <c r="L351" s="1">
        <v>492</v>
      </c>
      <c r="M351" s="42">
        <f t="shared" si="485"/>
        <v>608.31830773477554</v>
      </c>
      <c r="N351" s="1">
        <v>208</v>
      </c>
      <c r="O351" s="22">
        <v>2.2799999999999998</v>
      </c>
      <c r="P351" s="1">
        <v>475</v>
      </c>
      <c r="Q351" s="1">
        <v>11</v>
      </c>
      <c r="R351" s="1">
        <v>0</v>
      </c>
      <c r="S351" s="1">
        <v>25</v>
      </c>
      <c r="T351" s="1">
        <v>19</v>
      </c>
      <c r="U351" s="1">
        <v>31</v>
      </c>
      <c r="V351" s="1">
        <v>2</v>
      </c>
      <c r="W351" s="1">
        <v>11</v>
      </c>
      <c r="X351" s="1">
        <v>11</v>
      </c>
      <c r="Y351" s="1">
        <v>4</v>
      </c>
      <c r="Z351" s="1">
        <v>13</v>
      </c>
      <c r="AA351" s="1">
        <v>13</v>
      </c>
      <c r="AB351" s="1">
        <v>20</v>
      </c>
      <c r="AC351" s="1">
        <v>19</v>
      </c>
      <c r="AD351" s="1">
        <v>8</v>
      </c>
      <c r="AE351" s="1">
        <v>21</v>
      </c>
      <c r="AF351" s="1">
        <v>0</v>
      </c>
      <c r="AG351" s="6">
        <f t="shared" si="500"/>
        <v>17.307692307692307</v>
      </c>
      <c r="AH351" s="6">
        <f t="shared" si="501"/>
        <v>24.03846153846154</v>
      </c>
      <c r="AI351" s="6">
        <f t="shared" si="502"/>
        <v>13.461538461538462</v>
      </c>
      <c r="AJ351" s="6">
        <f t="shared" si="503"/>
        <v>6.25</v>
      </c>
      <c r="AK351" s="6">
        <f t="shared" si="504"/>
        <v>38.942307692307693</v>
      </c>
      <c r="AL351" s="39">
        <v>25046</v>
      </c>
      <c r="AM351" s="39">
        <v>42857</v>
      </c>
      <c r="AN351" s="6">
        <f t="shared" si="494"/>
        <v>52.884615384615387</v>
      </c>
      <c r="AO351" s="1">
        <v>208</v>
      </c>
      <c r="AP351" s="1">
        <v>54</v>
      </c>
      <c r="AQ351" s="1">
        <v>161</v>
      </c>
      <c r="AR351" s="1">
        <v>47</v>
      </c>
      <c r="AS351" s="1">
        <v>8</v>
      </c>
      <c r="AT351" s="1">
        <v>0</v>
      </c>
      <c r="AU351" s="1">
        <v>19</v>
      </c>
      <c r="AV351" s="1">
        <v>25</v>
      </c>
      <c r="AW351" s="1">
        <v>6</v>
      </c>
      <c r="AX351" s="1">
        <v>14</v>
      </c>
      <c r="AY351" s="1">
        <v>13</v>
      </c>
      <c r="AZ351" s="1">
        <v>0</v>
      </c>
      <c r="BA351" s="1">
        <v>6</v>
      </c>
      <c r="BB351" s="1">
        <v>26</v>
      </c>
      <c r="BC351" s="1">
        <v>0</v>
      </c>
      <c r="BD351" s="1">
        <v>0</v>
      </c>
      <c r="BE351" s="1">
        <v>68</v>
      </c>
      <c r="BF351" s="1">
        <v>0</v>
      </c>
      <c r="BG351" s="1">
        <v>0</v>
      </c>
      <c r="BH351" s="6">
        <f t="shared" si="495"/>
        <v>18.75</v>
      </c>
      <c r="BI351" s="1">
        <v>7.5</v>
      </c>
      <c r="BJ351" s="1">
        <v>4.7</v>
      </c>
      <c r="BK351" s="1">
        <v>4.7</v>
      </c>
      <c r="BL351" s="1">
        <v>3.9</v>
      </c>
      <c r="BM351" s="1">
        <v>6.3</v>
      </c>
      <c r="BN351" s="1">
        <v>4.0999999999999996</v>
      </c>
      <c r="BO351" s="1">
        <v>3.7</v>
      </c>
      <c r="BP351" s="1">
        <v>9.3000000000000007</v>
      </c>
      <c r="BQ351" s="1">
        <v>6.1</v>
      </c>
      <c r="BR351" s="1">
        <v>3.9</v>
      </c>
      <c r="BS351" s="1">
        <v>7.9</v>
      </c>
      <c r="BT351" s="1">
        <v>6.7</v>
      </c>
      <c r="BU351" s="1">
        <v>6.7</v>
      </c>
      <c r="BV351" s="1">
        <v>8.5</v>
      </c>
      <c r="BW351" s="1">
        <v>3.7</v>
      </c>
      <c r="BX351" s="1">
        <v>4.9000000000000004</v>
      </c>
      <c r="BY351" s="1">
        <v>4.0999999999999996</v>
      </c>
      <c r="BZ351" s="1">
        <v>3.5</v>
      </c>
      <c r="CA351" s="1">
        <f t="shared" si="505"/>
        <v>16.899999999999999</v>
      </c>
      <c r="CB351" s="1">
        <f t="shared" si="506"/>
        <v>58.6</v>
      </c>
      <c r="CC351" s="1">
        <f t="shared" si="507"/>
        <v>24.700000000000003</v>
      </c>
    </row>
    <row r="352" spans="1:81" s="19" customFormat="1" x14ac:dyDescent="0.25">
      <c r="A352" s="18" t="s">
        <v>112</v>
      </c>
      <c r="B352" s="44" t="s">
        <v>2118</v>
      </c>
      <c r="I352" s="18">
        <v>54109</v>
      </c>
      <c r="J352" s="18" t="s">
        <v>111</v>
      </c>
      <c r="K352" s="35">
        <f>SUM(K348:K351)</f>
        <v>501.56508692994987</v>
      </c>
      <c r="L352" s="18">
        <v>22130</v>
      </c>
      <c r="M352" s="23">
        <f t="shared" si="485"/>
        <v>44.121890810734889</v>
      </c>
      <c r="N352" s="18">
        <v>9169</v>
      </c>
      <c r="O352" s="23">
        <v>2.41</v>
      </c>
      <c r="P352" s="18">
        <v>22053</v>
      </c>
      <c r="Q352" s="18">
        <v>1121</v>
      </c>
      <c r="R352" s="18">
        <v>640</v>
      </c>
      <c r="S352" s="18">
        <v>660</v>
      </c>
      <c r="T352" s="18">
        <v>759</v>
      </c>
      <c r="U352" s="18">
        <v>608</v>
      </c>
      <c r="V352" s="18">
        <v>557</v>
      </c>
      <c r="W352" s="18">
        <v>444</v>
      </c>
      <c r="X352" s="18">
        <v>516</v>
      </c>
      <c r="Y352" s="18">
        <v>347</v>
      </c>
      <c r="Z352" s="18">
        <v>810</v>
      </c>
      <c r="AA352" s="18">
        <v>692</v>
      </c>
      <c r="AB352" s="18">
        <v>1001</v>
      </c>
      <c r="AC352" s="18">
        <v>586</v>
      </c>
      <c r="AD352" s="18">
        <v>209</v>
      </c>
      <c r="AE352" s="18">
        <v>97</v>
      </c>
      <c r="AF352" s="18">
        <v>122</v>
      </c>
      <c r="AG352" s="20">
        <f t="shared" si="500"/>
        <v>26.4041880248664</v>
      </c>
      <c r="AH352" s="20">
        <f t="shared" si="501"/>
        <v>14.908932271785364</v>
      </c>
      <c r="AI352" s="20">
        <f t="shared" si="502"/>
        <v>20.329370705638564</v>
      </c>
      <c r="AJ352" s="20">
        <f t="shared" si="503"/>
        <v>8.8341149525575311</v>
      </c>
      <c r="AK352" s="20">
        <f t="shared" si="504"/>
        <v>29.523394045152141</v>
      </c>
      <c r="AL352" s="38">
        <v>20474</v>
      </c>
      <c r="AM352" s="38">
        <v>37644</v>
      </c>
      <c r="AN352" s="20">
        <f t="shared" si="494"/>
        <v>57.857999781873701</v>
      </c>
      <c r="AO352" s="18">
        <v>9169</v>
      </c>
      <c r="AP352" s="18">
        <v>1739</v>
      </c>
      <c r="AQ352" s="18">
        <v>7477</v>
      </c>
      <c r="AR352" s="18">
        <v>1692</v>
      </c>
      <c r="AS352" s="18">
        <v>490</v>
      </c>
      <c r="AT352" s="18">
        <v>378</v>
      </c>
      <c r="AU352" s="18">
        <v>1033</v>
      </c>
      <c r="AV352" s="18">
        <v>1097</v>
      </c>
      <c r="AW352" s="18">
        <v>352</v>
      </c>
      <c r="AX352" s="18">
        <v>365</v>
      </c>
      <c r="AY352" s="18">
        <v>1073</v>
      </c>
      <c r="AZ352" s="18">
        <v>115</v>
      </c>
      <c r="BA352" s="18">
        <v>78</v>
      </c>
      <c r="BB352" s="18">
        <v>1303</v>
      </c>
      <c r="BC352" s="18">
        <v>158</v>
      </c>
      <c r="BD352" s="18">
        <v>0</v>
      </c>
      <c r="BE352" s="18">
        <v>1975</v>
      </c>
      <c r="BF352" s="18">
        <v>10</v>
      </c>
      <c r="BG352" s="18">
        <v>17</v>
      </c>
      <c r="BH352" s="20">
        <f t="shared" si="495"/>
        <v>16.283127931072091</v>
      </c>
      <c r="BI352" s="18">
        <v>5.4</v>
      </c>
      <c r="BJ352" s="18">
        <v>6.3</v>
      </c>
      <c r="BK352" s="18">
        <v>5.5</v>
      </c>
      <c r="BL352" s="18">
        <v>5.9</v>
      </c>
      <c r="BM352" s="18">
        <v>5.2</v>
      </c>
      <c r="BN352" s="18">
        <v>5.3</v>
      </c>
      <c r="BO352" s="18">
        <v>5</v>
      </c>
      <c r="BP352" s="18">
        <v>6.8</v>
      </c>
      <c r="BQ352" s="18">
        <v>6.4</v>
      </c>
      <c r="BR352" s="18">
        <v>6.4</v>
      </c>
      <c r="BS352" s="18">
        <v>6.7</v>
      </c>
      <c r="BT352" s="18">
        <v>7.3</v>
      </c>
      <c r="BU352" s="18">
        <v>9.1999999999999993</v>
      </c>
      <c r="BV352" s="18">
        <v>7.4</v>
      </c>
      <c r="BW352" s="18">
        <v>4.0999999999999996</v>
      </c>
      <c r="BX352" s="18">
        <v>3.2</v>
      </c>
      <c r="BY352" s="18">
        <v>2.2000000000000002</v>
      </c>
      <c r="BZ352" s="18">
        <v>1.8</v>
      </c>
      <c r="CA352" s="18">
        <f t="shared" si="505"/>
        <v>17.2</v>
      </c>
      <c r="CB352" s="18">
        <f t="shared" si="506"/>
        <v>64.2</v>
      </c>
      <c r="CC352" s="18">
        <f t="shared" si="507"/>
        <v>18.7</v>
      </c>
    </row>
    <row r="356" spans="17:59" x14ac:dyDescent="0.25">
      <c r="Q356" s="12"/>
      <c r="R356" s="12"/>
      <c r="S356" s="12"/>
      <c r="T356" s="12"/>
      <c r="U356" s="12"/>
      <c r="V356" s="12"/>
      <c r="W356" s="12"/>
      <c r="X356" s="12"/>
      <c r="Y356" s="12"/>
      <c r="Z356" s="12"/>
      <c r="AA356" s="12"/>
      <c r="AB356" s="12"/>
      <c r="AC356" s="12"/>
      <c r="AD356" s="12"/>
      <c r="AE356" s="12"/>
      <c r="AF356" s="12"/>
      <c r="AO356" s="12"/>
      <c r="AP356" s="12"/>
      <c r="AQ356" s="12"/>
      <c r="AR356" s="12"/>
      <c r="AS356" s="12"/>
      <c r="AT356" s="12"/>
      <c r="AU356" s="12"/>
      <c r="AV356" s="12"/>
      <c r="AW356" s="12"/>
      <c r="AX356" s="12"/>
      <c r="AY356" s="12"/>
      <c r="AZ356" s="12"/>
      <c r="BA356" s="12"/>
      <c r="BB356" s="12"/>
      <c r="BC356" s="12"/>
      <c r="BD356" s="12"/>
      <c r="BE356" s="12"/>
      <c r="BF356" s="12"/>
      <c r="BG356" s="12"/>
    </row>
    <row r="357" spans="17:59" x14ac:dyDescent="0.25">
      <c r="Q357" s="12"/>
      <c r="R357" s="12"/>
      <c r="S357" s="12"/>
      <c r="T357" s="12"/>
      <c r="U357" s="12"/>
      <c r="V357" s="12"/>
      <c r="W357" s="12"/>
      <c r="X357" s="12"/>
      <c r="Y357" s="12"/>
      <c r="Z357" s="12"/>
      <c r="AA357" s="12"/>
      <c r="AB357" s="12"/>
      <c r="AC357" s="12"/>
      <c r="AD357" s="12"/>
      <c r="AE357" s="12"/>
      <c r="AF357" s="12"/>
      <c r="AO357" s="12"/>
      <c r="AP357" s="12"/>
      <c r="AQ357" s="12"/>
      <c r="AR357" s="12"/>
      <c r="AS357" s="12"/>
      <c r="AT357" s="12"/>
      <c r="AU357" s="12"/>
      <c r="AV357" s="12"/>
      <c r="AW357" s="12"/>
      <c r="AX357" s="12"/>
      <c r="AY357" s="12"/>
      <c r="AZ357" s="12"/>
      <c r="BA357" s="12"/>
      <c r="BB357" s="12"/>
      <c r="BC357" s="12"/>
      <c r="BD357" s="12"/>
      <c r="BE357" s="12"/>
      <c r="BF357" s="12"/>
      <c r="BG357" s="12"/>
    </row>
    <row r="384" spans="1:8" x14ac:dyDescent="0.25">
      <c r="A384" s="8"/>
      <c r="C384" s="1"/>
      <c r="E384" s="9"/>
      <c r="F384" s="9"/>
      <c r="G384" s="9"/>
      <c r="H384" s="9"/>
    </row>
    <row r="385" spans="1:8" x14ac:dyDescent="0.25">
      <c r="A385" s="8"/>
      <c r="C385" s="1"/>
      <c r="E385" s="9"/>
      <c r="F385" s="9"/>
      <c r="G385" s="9"/>
      <c r="H385" s="9"/>
    </row>
    <row r="386" spans="1:8" x14ac:dyDescent="0.25">
      <c r="A386" s="8"/>
      <c r="C386" s="1"/>
      <c r="E386" s="9"/>
      <c r="F386" s="9"/>
      <c r="G386" s="9"/>
      <c r="H386" s="9"/>
    </row>
    <row r="387" spans="1:8" x14ac:dyDescent="0.25">
      <c r="A387" s="8"/>
      <c r="C387" s="1"/>
      <c r="E387" s="9"/>
      <c r="F387" s="9"/>
      <c r="G387" s="9"/>
      <c r="H387" s="9"/>
    </row>
    <row r="388" spans="1:8" x14ac:dyDescent="0.25">
      <c r="A388" s="8"/>
      <c r="C388" s="1"/>
      <c r="E388" s="9"/>
      <c r="F388" s="9"/>
      <c r="G388" s="9"/>
      <c r="H388" s="9"/>
    </row>
    <row r="389" spans="1:8" x14ac:dyDescent="0.25">
      <c r="A389" s="8"/>
      <c r="C389" s="1"/>
      <c r="E389" s="9"/>
      <c r="F389" s="9"/>
      <c r="G389" s="9"/>
      <c r="H389" s="9"/>
    </row>
    <row r="390" spans="1:8" x14ac:dyDescent="0.25">
      <c r="A390" s="8"/>
      <c r="C390" s="1"/>
      <c r="E390" s="9"/>
      <c r="F390" s="9"/>
      <c r="G390" s="9"/>
      <c r="H390" s="9"/>
    </row>
    <row r="391" spans="1:8" x14ac:dyDescent="0.25">
      <c r="A391" s="8"/>
      <c r="C391" s="1"/>
      <c r="E391" s="9"/>
      <c r="F391" s="9"/>
      <c r="G391" s="9"/>
      <c r="H391" s="9"/>
    </row>
  </sheetData>
  <sortState xmlns:xlrd2="http://schemas.microsoft.com/office/spreadsheetml/2017/richdata2" ref="A343:CC346">
    <sortCondition ref="A343"/>
  </sortState>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WV_Communities_Demographic</vt:lpstr>
      <vt:lpstr>WV_Counties_State_Demographic</vt:lpstr>
      <vt:lpstr>Metadata</vt:lpstr>
      <vt:lpstr>Demographic_with_Formulas</vt:lpstr>
    </vt:vector>
  </TitlesOfParts>
  <Company>West Virginia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 </cp:lastModifiedBy>
  <dcterms:created xsi:type="dcterms:W3CDTF">2019-10-17T18:12:25Z</dcterms:created>
  <dcterms:modified xsi:type="dcterms:W3CDTF">2022-03-01T21:49:57Z</dcterms:modified>
</cp:coreProperties>
</file>