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bookViews>
    <workbookView xWindow="3255" yWindow="810" windowWidth="22755" windowHeight="13140"/>
  </bookViews>
  <sheets>
    <sheet name="2 Oct 2023" sheetId="37" r:id="rId1"/>
    <sheet name="Metadata" sheetId="5" r:id="rId2"/>
    <sheet name="11 Sep 2023" sheetId="36" r:id="rId3"/>
    <sheet name="1 Aug 2023" sheetId="35" r:id="rId4"/>
    <sheet name="10 July 2023" sheetId="34" r:id="rId5"/>
    <sheet name="30 May 2023" sheetId="33" r:id="rId6"/>
    <sheet name="24 Apr 2023" sheetId="32" r:id="rId7"/>
    <sheet name="28 Nov 2022" sheetId="29" r:id="rId8"/>
    <sheet name="Overview (Nov 2022)" sheetId="30" r:id="rId9"/>
    <sheet name="Bottom10-Top10 (Nov 2022)" sheetId="31" r:id="rId10"/>
    <sheet name="4 Oct 2022" sheetId="28" r:id="rId11"/>
    <sheet name="6 Sep 2022" sheetId="27" r:id="rId12"/>
    <sheet name="1 August 2022" sheetId="26" r:id="rId13"/>
    <sheet name="Overview (Aug 2022)" sheetId="24" r:id="rId14"/>
    <sheet name=" (Aug 2022)" sheetId="20" r:id="rId15"/>
    <sheet name="1 July 2022" sheetId="25" r:id="rId16"/>
    <sheet name="21 June 2022" sheetId="23" r:id="rId17"/>
    <sheet name="1 June 2022" sheetId="21" r:id="rId18"/>
    <sheet name="29 Apr V4" sheetId="22" r:id="rId19"/>
    <sheet name="29 Apr 2022" sheetId="18" r:id="rId20"/>
    <sheet name="25 Apr 2022" sheetId="17" r:id="rId21"/>
    <sheet name="25 Apr Overview" sheetId="16" r:id="rId22"/>
    <sheet name="Precinct MM Comparison" sheetId="3" r:id="rId23"/>
    <sheet name="15 Apr 2022" sheetId="12" r:id="rId24"/>
    <sheet name="8 Apr 2022" sheetId="15" r:id="rId25"/>
    <sheet name="1 Apr 2022" sheetId="6" r:id="rId26"/>
    <sheet name="23 Mar 2022" sheetId="8" r:id="rId27"/>
    <sheet name="8 Mar 2022" sheetId="9" r:id="rId28"/>
    <sheet name="28 Jan 2022" sheetId="10" r:id="rId29"/>
  </sheets>
  <definedNames>
    <definedName name="_xlnm._FilterDatabase" localSheetId="25" hidden="1">'1 Apr 2022'!$A$7:$AA$7</definedName>
    <definedName name="_xlnm._FilterDatabase" localSheetId="3" hidden="1">'1 Aug 2023'!$A$7:$AN$7</definedName>
    <definedName name="_xlnm._FilterDatabase" localSheetId="12" hidden="1">'1 August 2022'!$A$7:$AM$7</definedName>
    <definedName name="_xlnm._FilterDatabase" localSheetId="15" hidden="1">'1 July 2022'!$A$7:$AG$7</definedName>
    <definedName name="_xlnm._FilterDatabase" localSheetId="17" hidden="1">'1 June 2022'!$A$7:$AG$7</definedName>
    <definedName name="_xlnm._FilterDatabase" localSheetId="4" hidden="1">'10 July 2023'!$A$7:$AN$7</definedName>
    <definedName name="_xlnm._FilterDatabase" localSheetId="2" hidden="1">'11 Sep 2023'!$A$7:$AN$7</definedName>
    <definedName name="_xlnm._FilterDatabase" localSheetId="23" hidden="1">'15 Apr 2022'!$A$7:$AE$7</definedName>
    <definedName name="_xlnm._FilterDatabase" localSheetId="0" hidden="1">'2 Oct 2023'!$A$7:$AM$7</definedName>
    <definedName name="_xlnm._FilterDatabase" localSheetId="16" hidden="1">'21 June 2022'!$A$7:$AM$7</definedName>
    <definedName name="_xlnm._FilterDatabase" localSheetId="26" hidden="1">'23 Mar 2022'!$A$7:$AA$7</definedName>
    <definedName name="_xlnm._FilterDatabase" localSheetId="6" hidden="1">'24 Apr 2023'!$A$7:$AM$7</definedName>
    <definedName name="_xlnm._FilterDatabase" localSheetId="20" hidden="1">'25 Apr 2022'!$A$7:$AE$7</definedName>
    <definedName name="_xlnm._FilterDatabase" localSheetId="28" hidden="1">'28 Jan 2022'!$A$7:$Z$7</definedName>
    <definedName name="_xlnm._FilterDatabase" localSheetId="7" hidden="1">'28 Nov 2022'!$A$7:$AM$7</definedName>
    <definedName name="_xlnm._FilterDatabase" localSheetId="19" hidden="1">'29 Apr 2022'!$A$7:$AE$7</definedName>
    <definedName name="_xlnm._FilterDatabase" localSheetId="18" hidden="1">'29 Apr V4'!$A$7:$AG$7</definedName>
    <definedName name="_xlnm._FilterDatabase" localSheetId="5" hidden="1">'30 May 2023'!$A$7:$AM$7</definedName>
    <definedName name="_xlnm._FilterDatabase" localSheetId="10" hidden="1">'4 Oct 2022'!$A$7:$AN$7</definedName>
    <definedName name="_xlnm._FilterDatabase" localSheetId="11" hidden="1">'6 Sep 2022'!$A$7:$AM$7</definedName>
    <definedName name="_xlnm._FilterDatabase" localSheetId="24" hidden="1">'8 Apr 2022'!$A$7:$AD$7</definedName>
    <definedName name="_xlnm._FilterDatabase" localSheetId="27" hidden="1">'8 Mar 2022'!$A$7:$AA$7</definedName>
    <definedName name="_xlnm._FilterDatabase" localSheetId="22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5" i="37" l="1"/>
  <c r="AM15" i="37"/>
  <c r="AL61" i="37"/>
  <c r="AM61" i="37"/>
  <c r="AL45" i="37"/>
  <c r="AM45" i="37"/>
  <c r="AL17" i="37"/>
  <c r="AM17" i="37"/>
  <c r="AL42" i="37"/>
  <c r="AM42" i="37"/>
  <c r="AL8" i="37"/>
  <c r="AM8" i="37"/>
  <c r="AL20" i="37"/>
  <c r="AM20" i="37"/>
  <c r="AL31" i="37"/>
  <c r="AM31" i="37"/>
  <c r="AL16" i="37"/>
  <c r="AM16" i="37"/>
  <c r="AL13" i="37"/>
  <c r="AM13" i="37"/>
  <c r="AL32" i="37"/>
  <c r="AM32" i="37"/>
  <c r="AL59" i="37"/>
  <c r="AM59" i="37"/>
  <c r="AL24" i="37"/>
  <c r="AM24" i="37"/>
  <c r="AL47" i="37"/>
  <c r="AM47" i="37"/>
  <c r="AL35" i="37"/>
  <c r="AM35" i="37"/>
  <c r="AL39" i="37"/>
  <c r="AM39" i="37"/>
  <c r="AL40" i="37"/>
  <c r="AM40" i="37"/>
  <c r="AL46" i="37"/>
  <c r="AM46" i="37"/>
  <c r="AL60" i="37"/>
  <c r="AM60" i="37"/>
  <c r="AL50" i="37"/>
  <c r="AM50" i="37"/>
  <c r="AL52" i="37"/>
  <c r="AM52" i="37"/>
  <c r="AL14" i="37"/>
  <c r="AM14" i="37"/>
  <c r="AL28" i="37"/>
  <c r="AM28" i="37"/>
  <c r="AL30" i="37"/>
  <c r="AM30" i="37"/>
  <c r="AL43" i="37"/>
  <c r="AM43" i="37"/>
  <c r="AL57" i="37"/>
  <c r="AM57" i="37"/>
  <c r="AL10" i="37"/>
  <c r="AM10" i="37"/>
  <c r="AL56" i="37"/>
  <c r="AM56" i="37"/>
  <c r="AL51" i="37"/>
  <c r="AM51" i="37"/>
  <c r="AL19" i="37"/>
  <c r="AM19" i="37"/>
  <c r="AL53" i="37"/>
  <c r="AM53" i="37"/>
  <c r="AL34" i="37"/>
  <c r="AM34" i="37"/>
  <c r="AL11" i="37"/>
  <c r="AM11" i="37"/>
  <c r="AL58" i="37"/>
  <c r="AM58" i="37"/>
  <c r="AL55" i="37"/>
  <c r="AM55" i="37"/>
  <c r="AL49" i="37"/>
  <c r="AM49" i="37"/>
  <c r="AL44" i="37"/>
  <c r="AM44" i="37"/>
  <c r="AL18" i="37"/>
  <c r="AM18" i="37"/>
  <c r="AL23" i="37"/>
  <c r="AM23" i="37"/>
  <c r="AL54" i="37"/>
  <c r="AM54" i="37"/>
  <c r="AL33" i="37"/>
  <c r="AM33" i="37"/>
  <c r="AL36" i="37"/>
  <c r="AM36" i="37"/>
  <c r="AL22" i="37"/>
  <c r="AM22" i="37"/>
  <c r="AL37" i="37"/>
  <c r="AM37" i="37"/>
  <c r="AL48" i="37"/>
  <c r="AM48" i="37"/>
  <c r="AL27" i="37"/>
  <c r="AM27" i="37"/>
  <c r="AL26" i="37"/>
  <c r="AM26" i="37"/>
  <c r="AL25" i="37"/>
  <c r="AM25" i="37"/>
  <c r="AL62" i="37"/>
  <c r="AM62" i="37"/>
  <c r="AL9" i="37"/>
  <c r="AM9" i="37"/>
  <c r="AL12" i="37"/>
  <c r="AM12" i="37"/>
  <c r="AL21" i="37"/>
  <c r="AM21" i="37"/>
  <c r="AL29" i="37"/>
  <c r="AM29" i="37"/>
  <c r="AL41" i="37"/>
  <c r="AM41" i="37"/>
  <c r="AL38" i="37"/>
  <c r="AM38" i="37"/>
  <c r="B65" i="37"/>
  <c r="C65" i="37"/>
  <c r="D65" i="37"/>
  <c r="E65" i="37"/>
  <c r="F65" i="37"/>
  <c r="G65" i="37"/>
  <c r="I65" i="37"/>
  <c r="K65" i="37"/>
  <c r="M65" i="37"/>
  <c r="O65" i="37"/>
  <c r="Q65" i="37"/>
  <c r="S65" i="37"/>
  <c r="U65" i="37"/>
  <c r="W65" i="37"/>
  <c r="Y65" i="37"/>
  <c r="AA65" i="37"/>
  <c r="AC65" i="37"/>
  <c r="AD65" i="37"/>
  <c r="AF65" i="37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T65" i="37" l="1"/>
  <c r="V65" i="37"/>
  <c r="AG65" i="37"/>
  <c r="AE65" i="37"/>
  <c r="H65" i="37"/>
  <c r="P65" i="37"/>
  <c r="J65" i="37"/>
  <c r="AB65" i="37"/>
  <c r="L65" i="37"/>
  <c r="R65" i="37"/>
  <c r="Z65" i="37"/>
  <c r="N65" i="37"/>
  <c r="X65" i="37"/>
  <c r="AL8" i="36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T65" i="36" s="1"/>
  <c r="U65" i="36"/>
  <c r="W65" i="36"/>
  <c r="X65" i="36" s="1"/>
  <c r="Y65" i="36"/>
  <c r="Z65" i="36" s="1"/>
  <c r="AA65" i="36"/>
  <c r="AB65" i="36" s="1"/>
  <c r="AC65" i="36"/>
  <c r="AD65" i="36"/>
  <c r="AE65" i="36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G69" i="29"/>
  <c r="V65" i="36" l="1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I65" i="34"/>
  <c r="J65" i="34" s="1"/>
  <c r="K65" i="34"/>
  <c r="L65" i="34" s="1"/>
  <c r="M65" i="34"/>
  <c r="N65" i="34"/>
  <c r="O65" i="34"/>
  <c r="P65" i="34" s="1"/>
  <c r="Q65" i="34"/>
  <c r="R65" i="34" s="1"/>
  <c r="S65" i="34"/>
  <c r="T65" i="34"/>
  <c r="U65" i="34"/>
  <c r="W65" i="34"/>
  <c r="Y65" i="34"/>
  <c r="AA65" i="34"/>
  <c r="AB65" i="34" s="1"/>
  <c r="AC65" i="34"/>
  <c r="AD65" i="34"/>
  <c r="AE65" i="34" s="1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V65" i="34" l="1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H65" i="32" s="1"/>
  <c r="I65" i="32"/>
  <c r="J65" i="32" s="1"/>
  <c r="K65" i="32"/>
  <c r="L65" i="32" s="1"/>
  <c r="M65" i="32"/>
  <c r="O65" i="32"/>
  <c r="Q65" i="32"/>
  <c r="R65" i="32" s="1"/>
  <c r="S65" i="32"/>
  <c r="T65" i="32" s="1"/>
  <c r="U65" i="32"/>
  <c r="W65" i="32"/>
  <c r="Y65" i="32"/>
  <c r="Z65" i="32"/>
  <c r="AA65" i="32"/>
  <c r="AC65" i="32"/>
  <c r="AD65" i="32"/>
  <c r="AE65" i="32" s="1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/>
  <c r="AB65" i="32" l="1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J65" i="22" l="1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P65" i="21" s="1"/>
  <c r="Q65" i="21"/>
  <c r="S65" i="21"/>
  <c r="U65" i="21"/>
  <c r="W65" i="21"/>
  <c r="Y65" i="21"/>
  <c r="Z65" i="21" s="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B65" i="21" l="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X65" i="12" s="1"/>
  <c r="U65" i="12"/>
  <c r="S65" i="12"/>
  <c r="Q65" i="12"/>
  <c r="O65" i="12"/>
  <c r="M65" i="12"/>
  <c r="K65" i="12"/>
  <c r="L65" i="12" s="1"/>
  <c r="I65" i="12"/>
  <c r="G65" i="12"/>
  <c r="F65" i="12"/>
  <c r="E65" i="12"/>
  <c r="D65" i="12"/>
  <c r="C65" i="12"/>
  <c r="B65" i="12"/>
  <c r="J8" i="12"/>
  <c r="J66" i="12" s="1"/>
  <c r="J65" i="15" l="1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L65" i="9" s="1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L65" i="8" l="1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<sst xmlns="http://schemas.openxmlformats.org/spreadsheetml/2006/main" count="3384" uniqueCount="453">
  <si>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</si>
  <si>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</si>
  <si>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</si>
  <si>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</si>
  <si>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</si>
  <si>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</si>
  <si>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</si>
  <si>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</si>
  <si>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</si>
  <si>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</si>
  <si>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</si>
  <si>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</si>
  <si>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</si>
  <si>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</si>
  <si>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</si>
  <si>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</si>
  <si>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</si>
  <si>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</si>
  <si>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</si>
  <si>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</si>
  <si>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</si>
  <si>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</si>
  <si>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</si>
  <si>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</si>
  <si>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</si>
  <si>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</si>
  <si>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</si>
  <si>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</si>
  <si>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</si>
  <si>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</si>
  <si>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</si>
  <si>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</si>
  <si>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</si>
  <si>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</si>
  <si>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</si>
  <si>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</si>
  <si>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</si>
  <si>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</si>
  <si>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</si>
  <si>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</si>
  <si>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</si>
  <si>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</si>
  <si>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</si>
  <si>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</si>
  <si>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</si>
  <si>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</si>
  <si>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</si>
  <si>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</si>
  <si>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</si>
  <si>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</si>
  <si>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</si>
  <si>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</si>
  <si>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</si>
  <si>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</si>
  <si>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</si>
  <si>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</si>
  <si>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</si>
  <si>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</si>
  <si>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</si>
  <si>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</si>
  <si>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</si>
  <si>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</si>
  <si>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</si>
  <si>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</si>
  <si>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</si>
  <si>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</si>
  <si>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</si>
  <si>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</si>
  <si>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</si>
  <si>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</si>
  <si>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</si>
  <si>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</si>
  <si>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</si>
  <si>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</si>
  <si>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</si>
  <si>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</si>
  <si>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</si>
  <si>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</si>
  <si>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</si>
  <si>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</si>
  <si>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</si>
  <si>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</si>
  <si>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</si>
  <si>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</si>
  <si>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</si>
  <si>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</si>
  <si>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</si>
  <si>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</si>
  <si>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</si>
  <si>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</si>
  <si>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</si>
  <si>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</si>
  <si>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</si>
  <si>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</si>
  <si>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</si>
  <si>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</si>
  <si>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</si>
  <si>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</si>
  <si>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</si>
  <si>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</si>
  <si>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</si>
  <si>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</si>
  <si>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</si>
  <si>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</si>
  <si>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</si>
  <si>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</si>
  <si>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</si>
  <si>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</si>
  <si>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</si>
  <si>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</si>
  <si>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</si>
  <si>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</si>
  <si>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</si>
  <si>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</si>
  <si>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</si>
  <si>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</si>
  <si>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</si>
  <si>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</si>
  <si>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</si>
  <si>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</si>
  <si>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</si>
  <si>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</si>
  <si>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</si>
  <si>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</si>
  <si>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</si>
  <si>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</si>
  <si>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</si>
  <si>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</si>
  <si>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</si>
  <si>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</si>
  <si>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</si>
  <si>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</si>
  <si>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</si>
  <si>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</si>
  <si>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</si>
  <si>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</si>
  <si>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</si>
  <si>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</si>
  <si>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</si>
  <si>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</si>
  <si>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</si>
  <si>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</si>
  <si>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</si>
  <si>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</si>
  <si>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</si>
  <si>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</si>
  <si>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</si>
  <si>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</si>
  <si>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</si>
  <si>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</si>
  <si>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</si>
  <si>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</si>
  <si>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</si>
  <si>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</si>
  <si>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</si>
  <si>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</si>
  <si>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</si>
  <si>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</si>
  <si>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</si>
  <si>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</si>
  <si>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</si>
  <si>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</si>
  <si>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</si>
  <si>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</si>
  <si>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</si>
  <si>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</si>
  <si>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</si>
  <si>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</si>
  <si>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</si>
  <si>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</si>
  <si>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</si>
  <si>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</si>
  <si>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</si>
  <si>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</si>
  <si>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</si>
  <si>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</si>
  <si>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</si>
  <si>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</si>
  <si>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</si>
  <si>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</si>
  <si>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</si>
  <si>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</si>
  <si>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</si>
  <si>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</si>
  <si>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</si>
  <si>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</si>
  <si>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</si>
  <si>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</si>
  <si>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</si>
  <si>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</si>
  <si>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</si>
  <si>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</si>
  <si>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</si>
  <si>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</si>
  <si>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</si>
  <si>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</si>
  <si>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</si>
  <si>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</si>
  <si>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</si>
  <si>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</si>
  <si>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</si>
  <si>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</si>
  <si>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</si>
  <si>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</si>
  <si>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</si>
  <si>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</si>
  <si>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</si>
  <si>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</si>
  <si>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</si>
  <si>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</si>
  <si>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</si>
  <si>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</si>
  <si>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</si>
  <si>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</si>
  <si>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</si>
  <si>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</si>
  <si>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</si>
  <si>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</si>
  <si>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</si>
  <si>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</si>
  <si>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</si>
  <si>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</si>
  <si>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</si>
  <si>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</si>
  <si>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</si>
  <si>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</si>
  <si>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</si>
  <si>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</si>
  <si>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</si>
  <si>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</si>
  <si>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</si>
  <si>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</si>
  <si>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</si>
  <si>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</si>
  <si>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</si>
  <si>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</si>
  <si>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</si>
  <si>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</si>
  <si>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</si>
  <si>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</si>
  <si>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</si>
  <si>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</si>
  <si>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</si>
  <si>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</si>
  <si>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</si>
  <si>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</si>
  <si>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</si>
  <si>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</si>
  <si>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</si>
  <si>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</si>
  <si>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</si>
  <si>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</si>
  <si>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</si>
  <si>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</si>
  <si>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</si>
  <si>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</si>
  <si>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</si>
  <si>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</si>
  <si>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</si>
  <si>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</si>
  <si>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</si>
  <si>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</si>
  <si>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</si>
  <si>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</si>
  <si>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</si>
  <si>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</si>
  <si>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</si>
  <si>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</si>
  <si>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</si>
  <si>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</si>
  <si>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</si>
  <si>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</si>
  <si>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</si>
  <si>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</si>
  <si>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</si>
  <si>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</si>
  <si>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</si>
  <si>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</si>
  <si>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</si>
  <si>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</si>
  <si>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</si>
  <si>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</si>
  <si>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</si>
  <si>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</si>
  <si>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</si>
  <si>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</si>
  <si>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</si>
  <si>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</si>
  <si>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</si>
  <si>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</si>
  <si>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</si>
  <si>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</si>
  <si>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</si>
  <si>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</si>
  <si>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</si>
  <si>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</si>
  <si>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</si>
  <si>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</si>
  <si>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</si>
  <si>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</si>
  <si>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</si>
  <si>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</si>
  <si>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</si>
  <si>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</si>
  <si>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</si>
  <si>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</si>
  <si>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</si>
  <si>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</si>
  <si>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</si>
  <si>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</si>
  <si>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</si>
  <si>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</si>
  <si>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</si>
  <si>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</si>
  <si>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</si>
  <si>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</si>
  <si>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</si>
  <si>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</si>
  <si>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</si>
  <si>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</si>
  <si>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</si>
  <si>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</si>
  <si>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</si>
  <si>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</si>
  <si>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</si>
  <si>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</si>
  <si>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</si>
  <si>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</si>
  <si>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</si>
  <si>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</si>
  <si>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</si>
  <si>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</si>
  <si>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</si>
  <si>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</si>
  <si>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</si>
  <si>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</si>
  <si>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</si>
  <si>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</si>
  <si>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</si>
  <si>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</si>
  <si>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</si>
  <si>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</si>
  <si>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</si>
  <si>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</si>
  <si>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</si>
  <si>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</si>
  <si>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</si>
  <si>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</si>
  <si>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</si>
  <si>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</si>
  <si>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</si>
  <si>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</si>
  <si>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</si>
  <si>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</si>
  <si>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</si>
  <si>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</si>
  <si>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</si>
  <si>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</si>
  <si>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</si>
  <si>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</si>
  <si>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</si>
  <si>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</si>
  <si>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</si>
  <si>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</si>
  <si>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</si>
  <si>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</si>
  <si>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</si>
  <si>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</si>
  <si>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</si>
  <si>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</si>
  <si>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</si>
  <si>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</si>
  <si>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</si>
  <si>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</si>
  <si>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</si>
  <si>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</si>
  <si>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</si>
  <si>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</si>
  <si>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</si>
  <si>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</si>
  <si>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</si>
  <si>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</si>
  <si>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</si>
  <si>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</si>
  <si>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</si>
  <si>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</si>
  <si>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</si>
  <si>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</si>
  <si>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</si>
  <si>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</si>
  <si>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</si>
  <si>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</si>
  <si>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</si>
  <si>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</si>
  <si>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</si>
  <si>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</si>
  <si>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</si>
  <si>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</si>
  <si>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</si>
  <si>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</si>
  <si>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</si>
  <si>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</si>
  <si>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</si>
  <si>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</si>
  <si>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</si>
  <si>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</si>
  <si>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</si>
  <si>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</si>
  <si>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</si>
  <si>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</si>
  <si>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</si>
  <si>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</si>
  <si>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</si>
  <si>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</si>
  <si>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</si>
  <si>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</si>
  <si>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</si>
  <si>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</si>
  <si>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</si>
  <si>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</si>
  <si>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</si>
  <si>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</si>
  <si>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</si>
  <si>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</si>
  <si>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</si>
  <si>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</si>
  <si>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</si>
  <si>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</si>
  <si>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</si>
  <si>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</si>
  <si>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</si>
  <si>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</si>
  <si>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</si>
  <si>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</si>
  <si>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</si>
  <si>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</si>
  <si>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</si>
  <si>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</si>
  <si>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</si>
  <si>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</si>
  <si>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</si>
  <si>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</si>
  <si>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</si>
  <si>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</si>
  <si>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</si>
  <si>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</si>
  <si>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</si>
  <si>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</si>
  <si>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</si>
  <si>
    <t xml:space="preserve">Change between 10/2/2023 and 9/11/2023 </t>
  </si>
  <si>
    <t>9/11/2023 Extract</t>
  </si>
  <si>
    <t>Summary Report Date: 10/7/2023</t>
  </si>
  <si>
    <t>SPATIAL AUDIT 10/2/2023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</si>
</sst>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18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0" fontId="11" fillId="0" borderId="0" xfId="0" applyFont="1" applyAlignment="1"/>
    <xf numFmtId="14" fontId="6" fillId="0" borderId="0" xfId="0" applyNumberFormat="1" applyFont="1" applyAlignment="1"/>
    <xf numFmtId="164" fontId="0" fillId="0" borderId="0" xfId="6" applyNumberFormat="1" applyFont="1"/>
    <xf numFmtId="164" fontId="15" fillId="24" borderId="8" xfId="6" applyNumberFormat="1" applyFont="1" applyFill="1" applyBorder="1" applyAlignment="1">
      <alignment horizontal="center"/>
    </xf>
    <xf numFmtId="164" fontId="15" fillId="25" borderId="8" xfId="6" applyNumberFormat="1" applyFont="1" applyFill="1" applyBorder="1" applyAlignment="1">
      <alignment horizontal="center"/>
    </xf>
    <xf numFmtId="9" fontId="15" fillId="10" borderId="8" xfId="6" applyFont="1" applyFill="1" applyBorder="1" applyAlignment="1">
      <alignment horizontal="center"/>
    </xf>
    <xf numFmtId="9" fontId="15" fillId="6" borderId="8" xfId="6" applyFont="1" applyFill="1" applyBorder="1" applyAlignment="1">
      <alignment horizontal="center"/>
    </xf>
    <xf numFmtId="164" fontId="15" fillId="6" borderId="8" xfId="6" applyNumberFormat="1" applyFont="1" applyFill="1" applyBorder="1" applyAlignment="1">
      <alignment horizontal="center"/>
    </xf>
    <xf numFmtId="164" fontId="16" fillId="24" borderId="8" xfId="6" applyNumberFormat="1" applyFont="1" applyFill="1" applyBorder="1" applyAlignment="1">
      <alignment horizontal="center"/>
    </xf>
    <xf numFmtId="164" fontId="16" fillId="25" borderId="8" xfId="6" applyNumberFormat="1" applyFont="1" applyFill="1" applyBorder="1" applyAlignment="1">
      <alignment horizontal="center"/>
    </xf>
    <xf numFmtId="164" fontId="16" fillId="10" borderId="8" xfId="6" applyNumberFormat="1" applyFont="1" applyFill="1" applyBorder="1" applyAlignment="1">
      <alignment horizontal="center"/>
    </xf>
    <xf numFmtId="164" fontId="16" fillId="6" borderId="8" xfId="6" applyNumberFormat="1" applyFont="1" applyFill="1" applyBorder="1" applyAlignment="1">
      <alignment horizontal="center"/>
    </xf>
    <xf numFmtId="164" fontId="16" fillId="5" borderId="8" xfId="6" applyNumberFormat="1" applyFont="1" applyFill="1" applyBorder="1" applyAlignment="1">
      <alignment horizontal="center"/>
    </xf>
    <xf numFmtId="9" fontId="16" fillId="5" borderId="8" xfId="6" applyFont="1" applyFill="1" applyBorder="1" applyAlignment="1">
      <alignment horizontal="center"/>
    </xf>
    <xf numFmtId="9" fontId="6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12" borderId="12" xfId="6" applyNumberFormat="1" applyFont="1" applyFill="1" applyBorder="1" applyAlignment="1">
      <alignment horizontal="center"/>
    </xf>
    <xf numFmtId="164" fontId="11" fillId="13" borderId="22" xfId="6" applyNumberFormat="1" applyFont="1" applyFill="1" applyBorder="1" applyAlignment="1">
      <alignment horizontal="center"/>
    </xf>
    <xf numFmtId="164" fontId="11" fillId="24" borderId="17" xfId="6" applyNumberFormat="1" applyFont="1" applyFill="1" applyBorder="1" applyAlignment="1">
      <alignment horizontal="center"/>
    </xf>
    <xf numFmtId="164" fontId="6" fillId="25" borderId="17" xfId="6" applyNumberFormat="1" applyFont="1" applyFill="1" applyBorder="1" applyAlignment="1">
      <alignment horizontal="center"/>
    </xf>
    <xf numFmtId="3" fontId="12" fillId="25" borderId="24" xfId="6" applyNumberFormat="1" applyFont="1" applyFill="1" applyBorder="1" applyAlignment="1">
      <alignment horizontal="center"/>
    </xf>
    <xf numFmtId="164" fontId="6" fillId="10" borderId="43" xfId="6" applyNumberFormat="1" applyFont="1" applyFill="1" applyBorder="1" applyAlignment="1">
      <alignment horizontal="center"/>
    </xf>
    <xf numFmtId="164" fontId="6" fillId="6" borderId="17" xfId="6" applyNumberFormat="1" applyFont="1" applyFill="1" applyBorder="1" applyAlignment="1">
      <alignment horizontal="center"/>
    </xf>
    <xf numFmtId="164" fontId="6" fillId="6" borderId="8" xfId="6" applyNumberFormat="1" applyFont="1" applyFill="1" applyBorder="1" applyAlignment="1">
      <alignment horizontal="center"/>
    </xf>
    <xf numFmtId="9" fontId="6" fillId="6" borderId="8" xfId="6" applyFont="1" applyFill="1" applyBorder="1" applyAlignment="1">
      <alignment horizontal="center"/>
    </xf>
    <xf numFmtId="164" fontId="21" fillId="6" borderId="8" xfId="6" applyNumberFormat="1" applyFont="1" applyFill="1" applyBorder="1" applyAlignment="1">
      <alignment horizontal="center"/>
    </xf>
    <xf numFmtId="164" fontId="6" fillId="5" borderId="17" xfId="6" applyNumberFormat="1" applyFont="1" applyFill="1" applyBorder="1" applyAlignment="1">
      <alignment horizontal="center"/>
    </xf>
    <xf numFmtId="9" fontId="6" fillId="5" borderId="8" xfId="6" applyFont="1" applyFill="1" applyBorder="1" applyAlignment="1">
      <alignment horizontal="center"/>
    </xf>
    <xf numFmtId="164" fontId="21" fillId="5" borderId="8" xfId="6" applyNumberFormat="1" applyFont="1" applyFill="1" applyBorder="1" applyAlignment="1">
      <alignment horizontal="center"/>
    </xf>
    <xf numFmtId="164" fontId="11" fillId="13" borderId="17" xfId="6" applyNumberFormat="1" applyFont="1" applyFill="1" applyBorder="1" applyAlignment="1">
      <alignment horizontal="center"/>
    </xf>
    <xf numFmtId="164" fontId="11" fillId="13" borderId="16" xfId="6" applyNumberFormat="1" applyFont="1" applyFill="1" applyBorder="1" applyAlignment="1">
      <alignment horizontal="center"/>
    </xf>
    <xf numFmtId="164" fontId="6" fillId="12" borderId="7" xfId="6" applyNumberFormat="1" applyFont="1" applyFill="1" applyBorder="1" applyAlignment="1">
      <alignment horizontal="center" vertical="top" wrapText="1"/>
    </xf>
    <xf numFmtId="164" fontId="6" fillId="13" borderId="46" xfId="6" applyNumberFormat="1" applyFont="1" applyFill="1" applyBorder="1" applyAlignment="1">
      <alignment horizontal="center" vertical="top" wrapText="1"/>
    </xf>
    <xf numFmtId="164" fontId="6" fillId="24" borderId="7" xfId="6" applyNumberFormat="1" applyFont="1" applyFill="1" applyBorder="1" applyAlignment="1">
      <alignment horizontal="center" vertical="top" wrapText="1"/>
    </xf>
    <xf numFmtId="164" fontId="6" fillId="25" borderId="7" xfId="6" applyNumberFormat="1" applyFont="1" applyFill="1" applyBorder="1" applyAlignment="1">
      <alignment horizontal="center" vertical="top" wrapText="1"/>
    </xf>
    <xf numFmtId="164" fontId="6" fillId="10" borderId="9" xfId="6" applyNumberFormat="1" applyFont="1" applyFill="1" applyBorder="1" applyAlignment="1">
      <alignment horizontal="center" vertical="top" wrapText="1"/>
    </xf>
    <xf numFmtId="164" fontId="6" fillId="8" borderId="7" xfId="6" applyNumberFormat="1" applyFont="1" applyFill="1" applyBorder="1" applyAlignment="1">
      <alignment horizontal="center" vertical="top" wrapText="1"/>
    </xf>
    <xf numFmtId="164" fontId="6" fillId="8" borderId="6" xfId="6" applyNumberFormat="1" applyFont="1" applyFill="1" applyBorder="1" applyAlignment="1">
      <alignment horizontal="center" vertical="top" wrapText="1"/>
    </xf>
    <xf numFmtId="164" fontId="11" fillId="8" borderId="6" xfId="6" applyNumberFormat="1" applyFont="1" applyFill="1" applyBorder="1" applyAlignment="1">
      <alignment horizontal="center" vertical="top" wrapText="1"/>
    </xf>
    <xf numFmtId="164" fontId="6" fillId="5" borderId="7" xfId="6" applyNumberFormat="1" applyFont="1" applyFill="1" applyBorder="1" applyAlignment="1">
      <alignment horizontal="center" vertical="top" wrapText="1"/>
    </xf>
    <xf numFmtId="164" fontId="6" fillId="5" borderId="6" xfId="6" applyNumberFormat="1" applyFont="1" applyFill="1" applyBorder="1" applyAlignment="1">
      <alignment horizontal="center" vertical="top" wrapText="1"/>
    </xf>
    <xf numFmtId="164" fontId="11" fillId="5" borderId="6" xfId="6" applyNumberFormat="1" applyFont="1" applyFill="1" applyBorder="1" applyAlignment="1">
      <alignment horizontal="center" vertical="top" wrapText="1"/>
    </xf>
    <xf numFmtId="3" fontId="6" fillId="0" borderId="0" xfId="6" applyNumberFormat="1" applyFont="1" applyAlignment="1">
      <alignment horizontal="center"/>
    </xf>
    <xf numFmtId="9" fontId="10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  <xf numFmtId="9" fontId="6" fillId="12" borderId="8" xfId="6" applyFont="1" applyFill="1" applyBorder="1" applyAlignment="1">
      <alignment horizontal="center"/>
    </xf>
    <xf numFmtId="0" fontId="6" fillId="12" borderId="10" xfId="0" applyFont="1" applyFill="1" applyBorder="1"/>
    <xf numFmtId="164" fontId="6" fillId="12" borderId="6" xfId="6" applyNumberFormat="1" applyFont="1" applyFill="1" applyBorder="1" applyAlignment="1">
      <alignment horizontal="center" vertical="top" wrapText="1"/>
    </xf>
  </cellXfs>
  <cellStyles count="7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  <cellStyle name="Percent 2" xfId="6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A1" sqref="AA1:AM1048576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hidden="1" customWidth="1"/>
    <col min="5" max="5" width="11.140625" style="136" hidden="1" customWidth="1"/>
    <col min="6" max="6" width="8.85546875" style="136" hidden="1" customWidth="1"/>
    <col min="7" max="8" width="11.5703125" style="136" hidden="1" customWidth="1"/>
    <col min="9" max="9" width="10" style="136" hidden="1" customWidth="1"/>
    <col min="10" max="10" width="13.42578125" style="136" hidden="1" customWidth="1"/>
    <col min="11" max="11" width="11.42578125" style="136" hidden="1" customWidth="1"/>
    <col min="12" max="12" width="11.140625" style="136" hidden="1" customWidth="1"/>
    <col min="13" max="13" width="10.7109375" style="136" hidden="1" customWidth="1"/>
    <col min="14" max="14" width="10.42578125" style="136" hidden="1" customWidth="1"/>
    <col min="15" max="15" width="11" style="136" customWidth="1"/>
    <col min="16" max="16" width="14.7109375" style="136" customWidth="1"/>
    <col min="17" max="17" width="15.28515625" style="136" customWidth="1"/>
    <col min="18" max="19" width="0" style="136" hidden="1" customWidth="1"/>
    <col min="20" max="20" width="14.28515625" style="136" customWidth="1"/>
    <col min="21" max="21" width="12.85546875" style="136" customWidth="1"/>
    <col min="22" max="22" width="12.7109375" style="136" customWidth="1"/>
    <col min="23" max="23" width="10.42578125" style="136" customWidth="1"/>
    <col min="24" max="24" width="12.140625" style="136" customWidth="1"/>
    <col min="25" max="25" width="13.140625" style="136" customWidth="1"/>
    <col min="26" max="26" width="14.7109375" style="136" customWidth="1"/>
    <col min="27" max="27" width="12.28515625" style="136" hidden="1" customWidth="1"/>
    <col min="28" max="28" width="11.5703125" style="136" hidden="1" customWidth="1"/>
    <col min="29" max="29" width="13.7109375" style="136" hidden="1" customWidth="1"/>
    <col min="30" max="30" width="12.7109375" style="136" hidden="1" customWidth="1"/>
    <col min="31" max="31" width="13" style="136" hidden="1" customWidth="1"/>
    <col min="32" max="32" width="12.7109375" style="136" hidden="1" customWidth="1"/>
    <col min="33" max="33" width="13" style="136" hidden="1" customWidth="1"/>
    <col min="34" max="39" width="0" style="136" hidden="1" customWidth="1"/>
    <col min="40" max="16384" width="9.140625" style="136"/>
  </cols>
  <sheetData>
    <row r="1" spans="1:40" x14ac:dyDescent="0.25">
      <c r="A1" s="77" t="s">
        <v>452</v>
      </c>
      <c r="B1" s="259"/>
      <c r="C1" s="19"/>
      <c r="D1" s="19"/>
      <c r="E1" s="19"/>
      <c r="F1" s="19"/>
      <c r="G1" s="19"/>
      <c r="H1" s="579" t="s">
        <v>187</v>
      </c>
      <c r="I1" s="628"/>
      <c r="J1" s="19"/>
      <c r="K1" s="628"/>
      <c r="L1" s="19"/>
      <c r="M1" s="628"/>
      <c r="N1" s="19"/>
      <c r="O1" s="628"/>
      <c r="P1" s="19"/>
      <c r="R1" s="19"/>
      <c r="S1" s="628"/>
      <c r="T1" s="19"/>
      <c r="U1" s="628"/>
      <c r="V1" s="19"/>
      <c r="W1" s="628"/>
      <c r="X1" s="19"/>
      <c r="Y1" s="628"/>
      <c r="Z1" s="19"/>
      <c r="AA1" s="628"/>
      <c r="AB1" s="10"/>
      <c r="AC1" s="19"/>
      <c r="AD1" s="19"/>
      <c r="AE1" s="10"/>
      <c r="AF1" s="628"/>
      <c r="AG1" s="579" t="s">
        <v>187</v>
      </c>
      <c r="AI1" s="7"/>
      <c r="AJ1" s="7"/>
      <c r="AL1" s="7"/>
      <c r="AM1" s="19"/>
      <c r="AN1" s="628"/>
    </row>
    <row r="2" spans="1:40" x14ac:dyDescent="0.25">
      <c r="A2" s="170" t="s">
        <v>451</v>
      </c>
      <c r="B2" s="4"/>
      <c r="C2" s="19"/>
      <c r="D2" s="19"/>
      <c r="E2" s="19"/>
      <c r="F2" s="19"/>
      <c r="G2" s="19"/>
      <c r="H2" s="19"/>
      <c r="I2" s="628"/>
      <c r="J2" s="19"/>
      <c r="K2" s="628"/>
      <c r="L2" s="19"/>
      <c r="M2" s="628"/>
      <c r="N2" s="19"/>
      <c r="O2" s="628"/>
      <c r="P2" s="19"/>
      <c r="Q2" s="628"/>
      <c r="R2" s="19"/>
      <c r="S2" s="628"/>
      <c r="T2" s="19"/>
      <c r="U2" s="628"/>
      <c r="V2" s="19"/>
      <c r="W2" s="628"/>
      <c r="X2" s="19"/>
      <c r="Y2" s="628"/>
      <c r="Z2" s="19"/>
      <c r="AA2" s="628"/>
      <c r="AB2" s="10"/>
      <c r="AC2" s="19"/>
      <c r="AD2" s="19"/>
      <c r="AE2" s="10"/>
      <c r="AF2" s="628"/>
      <c r="AG2" s="19"/>
      <c r="AH2" s="19"/>
      <c r="AI2" s="7"/>
      <c r="AJ2" s="7"/>
      <c r="AL2" s="7"/>
      <c r="AM2" s="19"/>
      <c r="AN2" s="628"/>
    </row>
    <row r="3" spans="1:40" x14ac:dyDescent="0.25">
      <c r="A3" s="170" t="s">
        <v>274</v>
      </c>
      <c r="B3" s="4"/>
      <c r="C3" s="19"/>
      <c r="D3" s="19"/>
      <c r="E3" s="19"/>
      <c r="F3" s="19"/>
      <c r="G3" s="19"/>
      <c r="H3" s="19"/>
      <c r="I3" s="628"/>
      <c r="J3" s="19"/>
      <c r="K3" s="628"/>
      <c r="L3" s="19"/>
      <c r="M3" s="628"/>
      <c r="N3" s="19"/>
      <c r="O3" s="628"/>
      <c r="P3" s="19"/>
      <c r="Q3" s="628"/>
      <c r="R3" s="19"/>
      <c r="S3" s="628"/>
      <c r="T3" s="19"/>
      <c r="U3" s="628"/>
      <c r="V3" s="19"/>
      <c r="W3" s="628"/>
      <c r="X3" s="19"/>
      <c r="Y3" s="628"/>
      <c r="Z3" s="19"/>
      <c r="AA3" s="628"/>
      <c r="AB3" s="10"/>
      <c r="AC3" s="19"/>
      <c r="AD3" s="19"/>
      <c r="AE3" s="10"/>
      <c r="AF3" s="628"/>
      <c r="AG3" s="19"/>
      <c r="AH3" s="19"/>
      <c r="AI3" s="7"/>
      <c r="AJ3" s="7"/>
      <c r="AL3" s="7"/>
      <c r="AM3" s="19"/>
      <c r="AN3" s="628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57" t="s">
        <v>347</v>
      </c>
      <c r="I4" s="19"/>
      <c r="J4" s="628"/>
      <c r="K4" s="19"/>
      <c r="L4" s="628"/>
      <c r="M4" s="19"/>
      <c r="N4" s="628"/>
      <c r="O4" s="19"/>
      <c r="P4" s="657" t="s">
        <v>327</v>
      </c>
      <c r="Q4" s="19"/>
      <c r="R4" s="628"/>
      <c r="S4" s="19"/>
      <c r="T4" s="628"/>
      <c r="U4" s="19"/>
      <c r="V4" s="628"/>
      <c r="W4" s="19"/>
      <c r="X4" s="628"/>
      <c r="Y4" s="19"/>
      <c r="Z4" s="628"/>
      <c r="AA4" s="19"/>
      <c r="AB4" s="628"/>
      <c r="AC4" s="10"/>
      <c r="AD4" s="10"/>
      <c r="AE4" s="628"/>
      <c r="AF4" s="19"/>
      <c r="AG4" s="657" t="s">
        <v>273</v>
      </c>
      <c r="AH4" s="7"/>
      <c r="AI4" s="7"/>
      <c r="AJ4" s="7"/>
      <c r="AK4" s="7"/>
      <c r="AL4" s="19"/>
      <c r="AM4" s="628"/>
      <c r="AN4" s="7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656"/>
      <c r="K5" s="12"/>
      <c r="L5" s="656"/>
      <c r="M5" s="19"/>
      <c r="N5" s="628"/>
      <c r="O5" s="656"/>
      <c r="P5" s="14" t="s">
        <v>88</v>
      </c>
      <c r="Q5" s="656"/>
      <c r="R5" s="656" t="s">
        <v>88</v>
      </c>
      <c r="S5" s="627"/>
      <c r="T5" s="627"/>
      <c r="U5" s="627"/>
      <c r="V5" s="627"/>
      <c r="W5" s="627"/>
      <c r="X5" s="628"/>
      <c r="Y5" s="627"/>
      <c r="Z5" s="627"/>
      <c r="AA5" s="627"/>
      <c r="AB5" s="627"/>
      <c r="AC5" s="655"/>
      <c r="AD5" s="10"/>
      <c r="AE5" s="628"/>
      <c r="AF5" s="170">
        <v>45201</v>
      </c>
      <c r="AG5" s="19" t="s">
        <v>88</v>
      </c>
      <c r="AH5" s="7"/>
      <c r="AI5" s="7" t="s">
        <v>450</v>
      </c>
      <c r="AJ5" s="7"/>
      <c r="AK5" s="7"/>
      <c r="AL5" s="9" t="s">
        <v>449</v>
      </c>
      <c r="AM5" s="628"/>
      <c r="AN5" s="7"/>
    </row>
    <row r="6" spans="1:40" ht="27.75" customHeight="1" thickBot="1" x14ac:dyDescent="0.3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H6" s="7"/>
      <c r="AI6" s="673" t="s">
        <v>324</v>
      </c>
      <c r="AJ6" s="674"/>
      <c r="AK6" s="7"/>
      <c r="AL6" s="658" t="s">
        <v>324</v>
      </c>
      <c r="AM6" s="659"/>
      <c r="AN6" s="7"/>
    </row>
    <row r="7" spans="1:40" ht="64.5" thickBot="1" x14ac:dyDescent="0.3">
      <c r="A7" s="543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654" t="s">
        <v>6</v>
      </c>
      <c r="I7" s="245" t="s">
        <v>7</v>
      </c>
      <c r="J7" s="653" t="s">
        <v>8</v>
      </c>
      <c r="K7" s="245" t="s">
        <v>9</v>
      </c>
      <c r="L7" s="653" t="s">
        <v>10</v>
      </c>
      <c r="M7" s="245" t="s">
        <v>343</v>
      </c>
      <c r="N7" s="652" t="s">
        <v>344</v>
      </c>
      <c r="O7" s="316" t="s">
        <v>13</v>
      </c>
      <c r="P7" s="651" t="s">
        <v>14</v>
      </c>
      <c r="Q7" s="248" t="s">
        <v>15</v>
      </c>
      <c r="R7" s="650" t="s">
        <v>16</v>
      </c>
      <c r="S7" s="248" t="s">
        <v>17</v>
      </c>
      <c r="T7" s="717" t="s">
        <v>18</v>
      </c>
      <c r="U7" s="248" t="s">
        <v>19</v>
      </c>
      <c r="V7" s="650" t="s">
        <v>20</v>
      </c>
      <c r="W7" s="248" t="s">
        <v>21</v>
      </c>
      <c r="X7" s="650" t="s">
        <v>22</v>
      </c>
      <c r="Y7" s="248" t="s">
        <v>23</v>
      </c>
      <c r="Z7" s="649" t="s">
        <v>24</v>
      </c>
      <c r="AA7" s="451" t="s">
        <v>25</v>
      </c>
      <c r="AB7" s="648" t="s">
        <v>26</v>
      </c>
      <c r="AC7" s="449" t="s">
        <v>27</v>
      </c>
      <c r="AD7" s="448" t="s">
        <v>199</v>
      </c>
      <c r="AE7" s="647" t="s">
        <v>200</v>
      </c>
      <c r="AF7" s="446" t="s">
        <v>268</v>
      </c>
      <c r="AG7" s="646" t="s">
        <v>267</v>
      </c>
      <c r="AH7" s="541"/>
      <c r="AI7" s="612" t="s">
        <v>268</v>
      </c>
      <c r="AJ7" s="645" t="s">
        <v>267</v>
      </c>
      <c r="AK7" s="7"/>
      <c r="AL7" s="543" t="s">
        <v>283</v>
      </c>
      <c r="AM7" s="644" t="s">
        <v>282</v>
      </c>
      <c r="AN7" s="541"/>
    </row>
    <row r="8" spans="1:40" x14ac:dyDescent="0.25">
      <c r="A8" s="716" t="s">
        <v>439</v>
      </c>
      <c r="B8" s="37">
        <v>55673</v>
      </c>
      <c r="C8" s="38">
        <v>69</v>
      </c>
      <c r="D8" s="38">
        <v>0</v>
      </c>
      <c r="E8" s="38">
        <v>54</v>
      </c>
      <c r="F8" s="39">
        <v>3</v>
      </c>
      <c r="G8" s="207">
        <v>51897</v>
      </c>
      <c r="H8" s="641">
        <v>0.93200000000000005</v>
      </c>
      <c r="I8" s="146">
        <v>3460</v>
      </c>
      <c r="J8" s="640">
        <v>6.2E-2</v>
      </c>
      <c r="K8" s="204">
        <v>101</v>
      </c>
      <c r="L8" s="640">
        <v>2E-3</v>
      </c>
      <c r="M8" s="204">
        <v>215</v>
      </c>
      <c r="N8" s="639">
        <v>4.0000000000000001E-3</v>
      </c>
      <c r="O8" s="142">
        <v>997</v>
      </c>
      <c r="P8" s="638">
        <v>1.7999999999999999E-2</v>
      </c>
      <c r="Q8" s="49">
        <v>651</v>
      </c>
      <c r="R8" s="637">
        <v>1.2E-2</v>
      </c>
      <c r="S8" s="49">
        <v>44814</v>
      </c>
      <c r="T8" s="715">
        <v>0.80500000000000005</v>
      </c>
      <c r="U8" s="49">
        <v>318</v>
      </c>
      <c r="V8" s="637">
        <v>6.0000000000000001E-3</v>
      </c>
      <c r="W8" s="49">
        <v>192</v>
      </c>
      <c r="X8" s="636">
        <v>3.0000000000000001E-3</v>
      </c>
      <c r="Y8" s="52">
        <v>1</v>
      </c>
      <c r="Z8" s="635">
        <v>0</v>
      </c>
      <c r="AA8" s="439">
        <v>22</v>
      </c>
      <c r="AB8" s="634">
        <v>0</v>
      </c>
      <c r="AC8" s="633">
        <v>46423</v>
      </c>
      <c r="AD8" s="436">
        <v>10407</v>
      </c>
      <c r="AE8" s="632">
        <v>0.187</v>
      </c>
      <c r="AF8" s="428">
        <v>1098</v>
      </c>
      <c r="AG8" s="631">
        <v>0.02</v>
      </c>
      <c r="AI8" s="527">
        <v>1091</v>
      </c>
      <c r="AJ8" s="643">
        <v>0.02</v>
      </c>
      <c r="AL8" s="538">
        <f xml:space="preserve"> AF8-AI8</f>
        <v>7</v>
      </c>
      <c r="AM8" s="629">
        <f xml:space="preserve"> AG8-AJ8</f>
        <v>0</v>
      </c>
    </row>
    <row r="9" spans="1:40" x14ac:dyDescent="0.25">
      <c r="A9" s="716" t="s">
        <v>395</v>
      </c>
      <c r="B9" s="37">
        <v>25028</v>
      </c>
      <c r="C9" s="38">
        <v>38</v>
      </c>
      <c r="D9" s="38">
        <v>0</v>
      </c>
      <c r="E9" s="38">
        <v>22</v>
      </c>
      <c r="F9" s="39">
        <v>4</v>
      </c>
      <c r="G9" s="207">
        <v>22925</v>
      </c>
      <c r="H9" s="641">
        <v>0.91600000000000004</v>
      </c>
      <c r="I9" s="146">
        <v>1968</v>
      </c>
      <c r="J9" s="640">
        <v>7.9000000000000001E-2</v>
      </c>
      <c r="K9" s="204">
        <v>135</v>
      </c>
      <c r="L9" s="640">
        <v>5.0000000000000001E-3</v>
      </c>
      <c r="M9" s="204">
        <v>0</v>
      </c>
      <c r="N9" s="639">
        <v>0</v>
      </c>
      <c r="O9" s="142">
        <v>771</v>
      </c>
      <c r="P9" s="638">
        <v>3.1E-2</v>
      </c>
      <c r="Q9" s="49">
        <v>527</v>
      </c>
      <c r="R9" s="637">
        <v>2.1000000000000001E-2</v>
      </c>
      <c r="S9" s="49">
        <v>6699</v>
      </c>
      <c r="T9" s="715">
        <v>0.26800000000000002</v>
      </c>
      <c r="U9" s="49">
        <v>205</v>
      </c>
      <c r="V9" s="637">
        <v>8.0000000000000002E-3</v>
      </c>
      <c r="W9" s="49">
        <v>152</v>
      </c>
      <c r="X9" s="636">
        <v>6.0000000000000001E-3</v>
      </c>
      <c r="Y9" s="52">
        <v>25</v>
      </c>
      <c r="Z9" s="635">
        <v>1E-3</v>
      </c>
      <c r="AA9" s="439">
        <v>52</v>
      </c>
      <c r="AB9" s="634">
        <v>2E-3</v>
      </c>
      <c r="AC9" s="633">
        <v>7926</v>
      </c>
      <c r="AD9" s="436">
        <v>17791</v>
      </c>
      <c r="AE9" s="632">
        <v>0.71099999999999997</v>
      </c>
      <c r="AF9" s="428">
        <v>906</v>
      </c>
      <c r="AG9" s="631">
        <v>3.5999999999999997E-2</v>
      </c>
      <c r="AI9" s="501">
        <v>910</v>
      </c>
      <c r="AJ9" s="642">
        <v>3.5999999999999997E-2</v>
      </c>
      <c r="AL9" s="538">
        <f xml:space="preserve"> AF9-AI9</f>
        <v>-4</v>
      </c>
      <c r="AM9" s="629">
        <f xml:space="preserve"> AG9-AJ9</f>
        <v>0</v>
      </c>
    </row>
    <row r="10" spans="1:40" x14ac:dyDescent="0.25">
      <c r="A10" s="716" t="s">
        <v>418</v>
      </c>
      <c r="B10" s="37">
        <v>11619</v>
      </c>
      <c r="C10" s="38">
        <v>33</v>
      </c>
      <c r="D10" s="38">
        <v>0</v>
      </c>
      <c r="E10" s="38">
        <v>6</v>
      </c>
      <c r="F10" s="39">
        <v>4</v>
      </c>
      <c r="G10" s="207">
        <v>9158</v>
      </c>
      <c r="H10" s="641">
        <v>0.78800000000000003</v>
      </c>
      <c r="I10" s="146">
        <v>1898</v>
      </c>
      <c r="J10" s="640">
        <v>0.16300000000000001</v>
      </c>
      <c r="K10" s="204">
        <v>562</v>
      </c>
      <c r="L10" s="640">
        <v>4.8000000000000001E-2</v>
      </c>
      <c r="M10" s="204">
        <v>1</v>
      </c>
      <c r="N10" s="639">
        <v>0</v>
      </c>
      <c r="O10" s="142">
        <v>522</v>
      </c>
      <c r="P10" s="638">
        <v>4.4999999999999998E-2</v>
      </c>
      <c r="Q10" s="49">
        <v>102</v>
      </c>
      <c r="R10" s="637">
        <v>8.9999999999999993E-3</v>
      </c>
      <c r="S10" s="49">
        <v>2945</v>
      </c>
      <c r="T10" s="715">
        <v>0.253</v>
      </c>
      <c r="U10" s="49">
        <v>98</v>
      </c>
      <c r="V10" s="637">
        <v>8.0000000000000002E-3</v>
      </c>
      <c r="W10" s="49">
        <v>33</v>
      </c>
      <c r="X10" s="636">
        <v>3.0000000000000001E-3</v>
      </c>
      <c r="Y10" s="52">
        <v>19</v>
      </c>
      <c r="Z10" s="635">
        <v>2E-3</v>
      </c>
      <c r="AA10" s="439">
        <v>37</v>
      </c>
      <c r="AB10" s="634">
        <v>3.0000000000000001E-3</v>
      </c>
      <c r="AC10" s="633">
        <v>3674</v>
      </c>
      <c r="AD10" s="436">
        <v>7880</v>
      </c>
      <c r="AE10" s="632">
        <v>0.67800000000000005</v>
      </c>
      <c r="AF10" s="428">
        <v>1084</v>
      </c>
      <c r="AG10" s="631">
        <v>9.2999999999999999E-2</v>
      </c>
      <c r="AI10" s="501">
        <v>1082</v>
      </c>
      <c r="AJ10" s="642">
        <v>9.2999999999999999E-2</v>
      </c>
      <c r="AL10" s="538">
        <f xml:space="preserve"> AF10-AI10</f>
        <v>2</v>
      </c>
      <c r="AM10" s="629">
        <f xml:space="preserve"> AG10-AJ10</f>
        <v>0</v>
      </c>
    </row>
    <row r="11" spans="1:40" x14ac:dyDescent="0.25">
      <c r="A11" s="716" t="s">
        <v>412</v>
      </c>
      <c r="B11" s="37">
        <v>13323</v>
      </c>
      <c r="C11" s="38">
        <v>13</v>
      </c>
      <c r="D11" s="38">
        <v>0</v>
      </c>
      <c r="E11" s="38">
        <v>5</v>
      </c>
      <c r="F11" s="39">
        <v>5</v>
      </c>
      <c r="G11" s="207">
        <v>12718</v>
      </c>
      <c r="H11" s="641">
        <v>0.95499999999999996</v>
      </c>
      <c r="I11" s="146">
        <v>569</v>
      </c>
      <c r="J11" s="640">
        <v>4.2999999999999997E-2</v>
      </c>
      <c r="K11" s="204">
        <v>27</v>
      </c>
      <c r="L11" s="640">
        <v>2E-3</v>
      </c>
      <c r="M11" s="204">
        <v>9</v>
      </c>
      <c r="N11" s="639">
        <v>1E-3</v>
      </c>
      <c r="O11" s="142">
        <v>359</v>
      </c>
      <c r="P11" s="638">
        <v>2.7E-2</v>
      </c>
      <c r="Q11" s="49">
        <v>72</v>
      </c>
      <c r="R11" s="637">
        <v>5.0000000000000001E-3</v>
      </c>
      <c r="S11" s="49">
        <v>2744</v>
      </c>
      <c r="T11" s="715">
        <v>0.20599999999999999</v>
      </c>
      <c r="U11" s="49">
        <v>78</v>
      </c>
      <c r="V11" s="637">
        <v>6.0000000000000001E-3</v>
      </c>
      <c r="W11" s="49">
        <v>32</v>
      </c>
      <c r="X11" s="636">
        <v>2E-3</v>
      </c>
      <c r="Y11" s="52">
        <v>32</v>
      </c>
      <c r="Z11" s="635">
        <v>2E-3</v>
      </c>
      <c r="AA11" s="439">
        <v>18</v>
      </c>
      <c r="AB11" s="634">
        <v>1E-3</v>
      </c>
      <c r="AC11" s="633">
        <v>3293</v>
      </c>
      <c r="AD11" s="436">
        <v>10417</v>
      </c>
      <c r="AE11" s="632">
        <v>0.78200000000000003</v>
      </c>
      <c r="AF11" s="428">
        <v>386</v>
      </c>
      <c r="AG11" s="631">
        <v>2.9000000000000001E-2</v>
      </c>
      <c r="AI11" s="501">
        <v>402</v>
      </c>
      <c r="AJ11" s="642">
        <v>0.03</v>
      </c>
      <c r="AL11" s="538">
        <f xml:space="preserve"> AF11-AI11</f>
        <v>-16</v>
      </c>
      <c r="AM11" s="629">
        <f xml:space="preserve"> AG11-AJ11</f>
        <v>-9.9999999999999742E-4</v>
      </c>
    </row>
    <row r="12" spans="1:40" x14ac:dyDescent="0.25">
      <c r="A12" s="36" t="s">
        <v>394</v>
      </c>
      <c r="B12" s="37">
        <v>4978</v>
      </c>
      <c r="C12" s="38">
        <v>12</v>
      </c>
      <c r="D12" s="38">
        <v>0</v>
      </c>
      <c r="E12" s="38">
        <v>0</v>
      </c>
      <c r="F12" s="39">
        <v>3</v>
      </c>
      <c r="G12" s="207">
        <v>4209</v>
      </c>
      <c r="H12" s="641">
        <v>0.84599999999999997</v>
      </c>
      <c r="I12" s="146">
        <v>749</v>
      </c>
      <c r="J12" s="640">
        <v>0.15</v>
      </c>
      <c r="K12" s="204">
        <v>19</v>
      </c>
      <c r="L12" s="640">
        <v>4.0000000000000001E-3</v>
      </c>
      <c r="M12" s="204">
        <v>1</v>
      </c>
      <c r="N12" s="639">
        <v>0</v>
      </c>
      <c r="O12" s="142">
        <v>279</v>
      </c>
      <c r="P12" s="638">
        <v>5.6000000000000001E-2</v>
      </c>
      <c r="Q12" s="49">
        <v>2</v>
      </c>
      <c r="R12" s="637">
        <v>0</v>
      </c>
      <c r="S12" s="49">
        <v>790</v>
      </c>
      <c r="T12" s="637">
        <v>0.159</v>
      </c>
      <c r="U12" s="49">
        <v>4959</v>
      </c>
      <c r="V12" s="637">
        <v>0.996</v>
      </c>
      <c r="W12" s="49">
        <v>15</v>
      </c>
      <c r="X12" s="636">
        <v>3.0000000000000001E-3</v>
      </c>
      <c r="Y12" s="52">
        <v>1</v>
      </c>
      <c r="Z12" s="635">
        <v>0</v>
      </c>
      <c r="AA12" s="439">
        <v>9</v>
      </c>
      <c r="AB12" s="634">
        <v>2E-3</v>
      </c>
      <c r="AC12" s="633">
        <v>6063</v>
      </c>
      <c r="AD12" s="436">
        <v>0</v>
      </c>
      <c r="AE12" s="632">
        <v>0</v>
      </c>
      <c r="AF12" s="428">
        <v>298</v>
      </c>
      <c r="AG12" s="631">
        <v>0.06</v>
      </c>
      <c r="AI12" s="501">
        <v>296</v>
      </c>
      <c r="AJ12" s="642">
        <v>5.8999999999999997E-2</v>
      </c>
      <c r="AL12" s="538">
        <f xml:space="preserve"> AF12-AI12</f>
        <v>2</v>
      </c>
      <c r="AM12" s="629">
        <f xml:space="preserve"> AG12-AJ12</f>
        <v>1.0000000000000009E-3</v>
      </c>
    </row>
    <row r="13" spans="1:40" x14ac:dyDescent="0.25">
      <c r="A13" s="36" t="s">
        <v>435</v>
      </c>
      <c r="B13" s="37">
        <v>25604</v>
      </c>
      <c r="C13" s="38">
        <v>39</v>
      </c>
      <c r="D13" s="38">
        <v>0</v>
      </c>
      <c r="E13" s="38">
        <v>30</v>
      </c>
      <c r="F13" s="39">
        <v>3</v>
      </c>
      <c r="G13" s="207">
        <v>23033</v>
      </c>
      <c r="H13" s="641">
        <v>0.9</v>
      </c>
      <c r="I13" s="146">
        <v>2297</v>
      </c>
      <c r="J13" s="640">
        <v>0.09</v>
      </c>
      <c r="K13" s="204">
        <v>182</v>
      </c>
      <c r="L13" s="640">
        <v>7.0000000000000001E-3</v>
      </c>
      <c r="M13" s="204">
        <v>92</v>
      </c>
      <c r="N13" s="639">
        <v>4.0000000000000001E-3</v>
      </c>
      <c r="O13" s="142">
        <v>311</v>
      </c>
      <c r="P13" s="638">
        <v>1.2E-2</v>
      </c>
      <c r="Q13" s="49">
        <v>181</v>
      </c>
      <c r="R13" s="637">
        <v>7.0000000000000001E-3</v>
      </c>
      <c r="S13" s="49">
        <v>2854</v>
      </c>
      <c r="T13" s="637">
        <v>0.111</v>
      </c>
      <c r="U13" s="49">
        <v>6443</v>
      </c>
      <c r="V13" s="637">
        <v>0.252</v>
      </c>
      <c r="W13" s="49">
        <v>1453</v>
      </c>
      <c r="X13" s="636">
        <v>5.7000000000000002E-2</v>
      </c>
      <c r="Y13" s="52">
        <v>18</v>
      </c>
      <c r="Z13" s="635">
        <v>1E-3</v>
      </c>
      <c r="AA13" s="439">
        <v>22</v>
      </c>
      <c r="AB13" s="634">
        <v>1E-3</v>
      </c>
      <c r="AC13" s="633">
        <v>11149</v>
      </c>
      <c r="AD13" s="436">
        <v>18829</v>
      </c>
      <c r="AE13" s="632">
        <v>0.73499999999999999</v>
      </c>
      <c r="AF13" s="428">
        <v>493</v>
      </c>
      <c r="AG13" s="631">
        <v>1.9E-2</v>
      </c>
      <c r="AI13" s="501">
        <v>505</v>
      </c>
      <c r="AJ13" s="642">
        <v>0.02</v>
      </c>
      <c r="AL13" s="538">
        <f xml:space="preserve"> AF13-AI13</f>
        <v>-12</v>
      </c>
      <c r="AM13" s="629">
        <f xml:space="preserve"> AG13-AJ13</f>
        <v>-1.0000000000000009E-3</v>
      </c>
    </row>
    <row r="14" spans="1:40" x14ac:dyDescent="0.25">
      <c r="A14" s="36" t="s">
        <v>423</v>
      </c>
      <c r="B14" s="37">
        <v>12104</v>
      </c>
      <c r="C14" s="38">
        <v>14</v>
      </c>
      <c r="D14" s="38">
        <v>0</v>
      </c>
      <c r="E14" s="38">
        <v>0</v>
      </c>
      <c r="F14" s="39">
        <v>3</v>
      </c>
      <c r="G14" s="207">
        <v>10830</v>
      </c>
      <c r="H14" s="641">
        <v>0.89500000000000002</v>
      </c>
      <c r="I14" s="146">
        <v>1251</v>
      </c>
      <c r="J14" s="640">
        <v>0.10299999999999999</v>
      </c>
      <c r="K14" s="204">
        <v>23</v>
      </c>
      <c r="L14" s="640">
        <v>2E-3</v>
      </c>
      <c r="M14" s="204">
        <v>0</v>
      </c>
      <c r="N14" s="639">
        <v>0</v>
      </c>
      <c r="O14" s="142">
        <v>158</v>
      </c>
      <c r="P14" s="638">
        <v>1.2999999999999999E-2</v>
      </c>
      <c r="Q14" s="49">
        <v>21</v>
      </c>
      <c r="R14" s="637">
        <v>2E-3</v>
      </c>
      <c r="S14" s="49">
        <v>614</v>
      </c>
      <c r="T14" s="637">
        <v>5.0999999999999997E-2</v>
      </c>
      <c r="U14" s="49">
        <v>70</v>
      </c>
      <c r="V14" s="637">
        <v>6.0000000000000001E-3</v>
      </c>
      <c r="W14" s="49">
        <v>38</v>
      </c>
      <c r="X14" s="636">
        <v>3.0000000000000001E-3</v>
      </c>
      <c r="Y14" s="52">
        <v>6</v>
      </c>
      <c r="Z14" s="635">
        <v>0</v>
      </c>
      <c r="AA14" s="439">
        <v>43</v>
      </c>
      <c r="AB14" s="634">
        <v>4.0000000000000001E-3</v>
      </c>
      <c r="AC14" s="633">
        <v>947</v>
      </c>
      <c r="AD14" s="436">
        <v>11431</v>
      </c>
      <c r="AE14" s="632">
        <v>0.94399999999999995</v>
      </c>
      <c r="AF14" s="428">
        <v>181</v>
      </c>
      <c r="AG14" s="631">
        <v>1.4999999999999999E-2</v>
      </c>
      <c r="AI14" s="501">
        <v>180</v>
      </c>
      <c r="AJ14" s="642">
        <v>1.4999999999999999E-2</v>
      </c>
      <c r="AL14" s="538">
        <f xml:space="preserve"> AF14-AI14</f>
        <v>1</v>
      </c>
      <c r="AM14" s="629">
        <f xml:space="preserve"> AG14-AJ14</f>
        <v>0</v>
      </c>
    </row>
    <row r="15" spans="1:40" x14ac:dyDescent="0.25">
      <c r="A15" s="36" t="s">
        <v>444</v>
      </c>
      <c r="B15" s="37">
        <v>9681</v>
      </c>
      <c r="C15" s="38">
        <v>13</v>
      </c>
      <c r="D15" s="38">
        <v>0</v>
      </c>
      <c r="E15" s="38">
        <v>3</v>
      </c>
      <c r="F15" s="39">
        <v>3</v>
      </c>
      <c r="G15" s="207">
        <v>9174</v>
      </c>
      <c r="H15" s="641">
        <v>0.94799999999999995</v>
      </c>
      <c r="I15" s="146">
        <v>497</v>
      </c>
      <c r="J15" s="640">
        <v>5.0999999999999997E-2</v>
      </c>
      <c r="K15" s="204">
        <v>8</v>
      </c>
      <c r="L15" s="640">
        <v>1E-3</v>
      </c>
      <c r="M15" s="204">
        <v>2</v>
      </c>
      <c r="N15" s="639">
        <v>0</v>
      </c>
      <c r="O15" s="142">
        <v>59</v>
      </c>
      <c r="P15" s="638">
        <v>6.0000000000000001E-3</v>
      </c>
      <c r="Q15" s="49">
        <v>18</v>
      </c>
      <c r="R15" s="637">
        <v>2E-3</v>
      </c>
      <c r="S15" s="49">
        <v>490</v>
      </c>
      <c r="T15" s="637">
        <v>5.0999999999999997E-2</v>
      </c>
      <c r="U15" s="49">
        <v>10</v>
      </c>
      <c r="V15" s="637">
        <v>1E-3</v>
      </c>
      <c r="W15" s="49">
        <v>8</v>
      </c>
      <c r="X15" s="636">
        <v>1E-3</v>
      </c>
      <c r="Y15" s="52">
        <v>2</v>
      </c>
      <c r="Z15" s="635">
        <v>0</v>
      </c>
      <c r="AA15" s="439">
        <v>9</v>
      </c>
      <c r="AB15" s="634">
        <v>1E-3</v>
      </c>
      <c r="AC15" s="633">
        <v>586</v>
      </c>
      <c r="AD15" s="436">
        <v>9157</v>
      </c>
      <c r="AE15" s="632">
        <v>0.94599999999999995</v>
      </c>
      <c r="AF15" s="428">
        <v>67</v>
      </c>
      <c r="AG15" s="631">
        <v>7.0000000000000001E-3</v>
      </c>
      <c r="AI15" s="501">
        <v>65</v>
      </c>
      <c r="AJ15" s="642">
        <v>7.0000000000000001E-3</v>
      </c>
      <c r="AL15" s="538">
        <f xml:space="preserve"> AF15-AI15</f>
        <v>2</v>
      </c>
      <c r="AM15" s="629">
        <f xml:space="preserve"> AG15-AJ15</f>
        <v>0</v>
      </c>
    </row>
    <row r="16" spans="1:40" x14ac:dyDescent="0.25">
      <c r="A16" s="36" t="s">
        <v>436</v>
      </c>
      <c r="B16" s="37">
        <v>4367</v>
      </c>
      <c r="C16" s="38">
        <v>12</v>
      </c>
      <c r="D16" s="38">
        <v>0</v>
      </c>
      <c r="E16" s="38">
        <v>0</v>
      </c>
      <c r="F16" s="39">
        <v>4</v>
      </c>
      <c r="G16" s="207">
        <v>3992</v>
      </c>
      <c r="H16" s="641">
        <v>0.91400000000000003</v>
      </c>
      <c r="I16" s="146">
        <v>343</v>
      </c>
      <c r="J16" s="640">
        <v>7.9000000000000001E-2</v>
      </c>
      <c r="K16" s="204">
        <v>30</v>
      </c>
      <c r="L16" s="640">
        <v>7.0000000000000001E-3</v>
      </c>
      <c r="M16" s="204">
        <v>2</v>
      </c>
      <c r="N16" s="639">
        <v>0</v>
      </c>
      <c r="O16" s="142">
        <v>257</v>
      </c>
      <c r="P16" s="638">
        <v>5.8999999999999997E-2</v>
      </c>
      <c r="Q16" s="49">
        <v>20</v>
      </c>
      <c r="R16" s="637">
        <v>5.0000000000000001E-3</v>
      </c>
      <c r="S16" s="49">
        <v>214</v>
      </c>
      <c r="T16" s="637">
        <v>4.9000000000000002E-2</v>
      </c>
      <c r="U16" s="49">
        <v>4337</v>
      </c>
      <c r="V16" s="637">
        <v>0.99299999999999999</v>
      </c>
      <c r="W16" s="49">
        <v>31</v>
      </c>
      <c r="X16" s="636">
        <v>7.0000000000000001E-3</v>
      </c>
      <c r="Y16" s="52">
        <v>10</v>
      </c>
      <c r="Z16" s="635">
        <v>2E-3</v>
      </c>
      <c r="AA16" s="439">
        <v>16</v>
      </c>
      <c r="AB16" s="634">
        <v>4.0000000000000001E-3</v>
      </c>
      <c r="AC16" s="633">
        <v>4876</v>
      </c>
      <c r="AD16" s="436">
        <v>0</v>
      </c>
      <c r="AE16" s="632">
        <v>0</v>
      </c>
      <c r="AF16" s="428">
        <v>287</v>
      </c>
      <c r="AG16" s="631">
        <v>6.6000000000000003E-2</v>
      </c>
      <c r="AI16" s="501">
        <v>684</v>
      </c>
      <c r="AJ16" s="642">
        <v>0.157</v>
      </c>
      <c r="AL16" s="538">
        <f xml:space="preserve"> AF16-AI16</f>
        <v>-397</v>
      </c>
      <c r="AM16" s="629">
        <f xml:space="preserve"> AG16-AJ16</f>
        <v>-9.0999999999999998E-2</v>
      </c>
    </row>
    <row r="17" spans="1:39" x14ac:dyDescent="0.25">
      <c r="A17" s="36" t="s">
        <v>441</v>
      </c>
      <c r="B17" s="37">
        <v>8155</v>
      </c>
      <c r="C17" s="38">
        <v>18</v>
      </c>
      <c r="D17" s="38">
        <v>0</v>
      </c>
      <c r="E17" s="38">
        <v>0</v>
      </c>
      <c r="F17" s="39">
        <v>4</v>
      </c>
      <c r="G17" s="207">
        <v>7792</v>
      </c>
      <c r="H17" s="641">
        <v>0.95499999999999996</v>
      </c>
      <c r="I17" s="146">
        <v>336</v>
      </c>
      <c r="J17" s="640">
        <v>4.1000000000000002E-2</v>
      </c>
      <c r="K17" s="204">
        <v>26</v>
      </c>
      <c r="L17" s="640">
        <v>3.0000000000000001E-3</v>
      </c>
      <c r="M17" s="204">
        <v>1</v>
      </c>
      <c r="N17" s="639">
        <v>0</v>
      </c>
      <c r="O17" s="142">
        <v>463</v>
      </c>
      <c r="P17" s="638">
        <v>5.7000000000000002E-2</v>
      </c>
      <c r="Q17" s="49">
        <v>2</v>
      </c>
      <c r="R17" s="637">
        <v>0</v>
      </c>
      <c r="S17" s="49">
        <v>335</v>
      </c>
      <c r="T17" s="637">
        <v>4.1000000000000002E-2</v>
      </c>
      <c r="U17" s="49">
        <v>44</v>
      </c>
      <c r="V17" s="637">
        <v>5.0000000000000001E-3</v>
      </c>
      <c r="W17" s="49">
        <v>47</v>
      </c>
      <c r="X17" s="636">
        <v>6.0000000000000001E-3</v>
      </c>
      <c r="Y17" s="52">
        <v>10</v>
      </c>
      <c r="Z17" s="635">
        <v>1E-3</v>
      </c>
      <c r="AA17" s="439">
        <v>32</v>
      </c>
      <c r="AB17" s="634">
        <v>4.0000000000000001E-3</v>
      </c>
      <c r="AC17" s="633">
        <v>939</v>
      </c>
      <c r="AD17" s="436">
        <v>7648</v>
      </c>
      <c r="AE17" s="632">
        <v>0.93799999999999994</v>
      </c>
      <c r="AF17" s="428">
        <v>489</v>
      </c>
      <c r="AG17" s="631">
        <v>0.06</v>
      </c>
      <c r="AI17" s="501">
        <v>920</v>
      </c>
      <c r="AJ17" s="642">
        <v>0.113</v>
      </c>
      <c r="AL17" s="538">
        <f xml:space="preserve"> AF17-AI17</f>
        <v>-431</v>
      </c>
      <c r="AM17" s="629">
        <f xml:space="preserve"> AG17-AJ17</f>
        <v>-5.3000000000000005E-2</v>
      </c>
    </row>
    <row r="18" spans="1:39" x14ac:dyDescent="0.25">
      <c r="A18" s="36" t="s">
        <v>407</v>
      </c>
      <c r="B18" s="37">
        <v>5566</v>
      </c>
      <c r="C18" s="38">
        <v>16</v>
      </c>
      <c r="D18" s="38">
        <v>0</v>
      </c>
      <c r="E18" s="38">
        <v>7</v>
      </c>
      <c r="F18" s="39">
        <v>3</v>
      </c>
      <c r="G18" s="207">
        <v>5226</v>
      </c>
      <c r="H18" s="641">
        <v>0.93899999999999995</v>
      </c>
      <c r="I18" s="146">
        <v>314</v>
      </c>
      <c r="J18" s="640">
        <v>5.6000000000000001E-2</v>
      </c>
      <c r="K18" s="204">
        <v>18</v>
      </c>
      <c r="L18" s="640">
        <v>3.0000000000000001E-3</v>
      </c>
      <c r="M18" s="204">
        <v>8</v>
      </c>
      <c r="N18" s="639">
        <v>1E-3</v>
      </c>
      <c r="O18" s="142">
        <v>22</v>
      </c>
      <c r="P18" s="638">
        <v>4.0000000000000001E-3</v>
      </c>
      <c r="Q18" s="49">
        <v>9</v>
      </c>
      <c r="R18" s="637">
        <v>2E-3</v>
      </c>
      <c r="S18" s="49">
        <v>210</v>
      </c>
      <c r="T18" s="637">
        <v>3.7999999999999999E-2</v>
      </c>
      <c r="U18" s="49">
        <v>6</v>
      </c>
      <c r="V18" s="637">
        <v>1E-3</v>
      </c>
      <c r="W18" s="49">
        <v>4</v>
      </c>
      <c r="X18" s="636">
        <v>1E-3</v>
      </c>
      <c r="Y18" s="52">
        <v>4</v>
      </c>
      <c r="Z18" s="635">
        <v>1E-3</v>
      </c>
      <c r="AA18" s="439">
        <v>7</v>
      </c>
      <c r="AB18" s="634">
        <v>1E-3</v>
      </c>
      <c r="AC18" s="633">
        <v>261</v>
      </c>
      <c r="AD18" s="436">
        <v>5316</v>
      </c>
      <c r="AE18" s="632">
        <v>0.95499999999999996</v>
      </c>
      <c r="AF18" s="428">
        <v>40</v>
      </c>
      <c r="AG18" s="631">
        <v>7.0000000000000001E-3</v>
      </c>
      <c r="AI18" s="501">
        <v>39</v>
      </c>
      <c r="AJ18" s="642">
        <v>7.0000000000000001E-3</v>
      </c>
      <c r="AL18" s="538">
        <f xml:space="preserve"> AF18-AI18</f>
        <v>1</v>
      </c>
      <c r="AM18" s="629">
        <f xml:space="preserve"> AG18-AJ18</f>
        <v>0</v>
      </c>
    </row>
    <row r="19" spans="1:39" x14ac:dyDescent="0.25">
      <c r="A19" s="36" t="s">
        <v>415</v>
      </c>
      <c r="B19" s="37">
        <v>16940</v>
      </c>
      <c r="C19" s="38">
        <v>28</v>
      </c>
      <c r="D19" s="38">
        <v>0</v>
      </c>
      <c r="E19" s="38">
        <v>4</v>
      </c>
      <c r="F19" s="39">
        <v>5</v>
      </c>
      <c r="G19" s="207">
        <v>9638</v>
      </c>
      <c r="H19" s="641">
        <v>0.56899999999999995</v>
      </c>
      <c r="I19" s="146">
        <v>5966</v>
      </c>
      <c r="J19" s="640">
        <v>0.35199999999999998</v>
      </c>
      <c r="K19" s="204">
        <v>1336</v>
      </c>
      <c r="L19" s="640">
        <v>7.9000000000000001E-2</v>
      </c>
      <c r="M19" s="204">
        <v>0</v>
      </c>
      <c r="N19" s="639">
        <v>0</v>
      </c>
      <c r="O19" s="142">
        <v>1467</v>
      </c>
      <c r="P19" s="638">
        <v>8.6999999999999994E-2</v>
      </c>
      <c r="Q19" s="49">
        <v>294</v>
      </c>
      <c r="R19" s="637">
        <v>1.7000000000000001E-2</v>
      </c>
      <c r="S19" s="49">
        <v>622</v>
      </c>
      <c r="T19" s="637">
        <v>3.6999999999999998E-2</v>
      </c>
      <c r="U19" s="49">
        <v>180</v>
      </c>
      <c r="V19" s="637">
        <v>1.0999999999999999E-2</v>
      </c>
      <c r="W19" s="49">
        <v>52</v>
      </c>
      <c r="X19" s="636">
        <v>3.0000000000000001E-3</v>
      </c>
      <c r="Y19" s="52">
        <v>20</v>
      </c>
      <c r="Z19" s="635">
        <v>1E-3</v>
      </c>
      <c r="AA19" s="439">
        <v>75</v>
      </c>
      <c r="AB19" s="634">
        <v>4.0000000000000001E-3</v>
      </c>
      <c r="AC19" s="633">
        <v>2508</v>
      </c>
      <c r="AD19" s="436">
        <v>14128</v>
      </c>
      <c r="AE19" s="632">
        <v>0.83399999999999996</v>
      </c>
      <c r="AF19" s="428">
        <v>2803</v>
      </c>
      <c r="AG19" s="631">
        <v>0.16500000000000001</v>
      </c>
      <c r="AI19" s="501">
        <v>2777</v>
      </c>
      <c r="AJ19" s="642">
        <v>0.16400000000000001</v>
      </c>
      <c r="AL19" s="538">
        <f xml:space="preserve"> AF19-AI19</f>
        <v>26</v>
      </c>
      <c r="AM19" s="629">
        <f xml:space="preserve"> AG19-AJ19</f>
        <v>1.0000000000000009E-3</v>
      </c>
    </row>
    <row r="20" spans="1:39" x14ac:dyDescent="0.25">
      <c r="A20" s="36" t="s">
        <v>438</v>
      </c>
      <c r="B20" s="37">
        <v>4344</v>
      </c>
      <c r="C20" s="38">
        <v>10</v>
      </c>
      <c r="D20" s="38">
        <v>0</v>
      </c>
      <c r="E20" s="38">
        <v>0</v>
      </c>
      <c r="F20" s="39">
        <v>5</v>
      </c>
      <c r="G20" s="207">
        <v>3818</v>
      </c>
      <c r="H20" s="641">
        <v>0.879</v>
      </c>
      <c r="I20" s="146">
        <v>513</v>
      </c>
      <c r="J20" s="640">
        <v>0.11799999999999999</v>
      </c>
      <c r="K20" s="204">
        <v>13</v>
      </c>
      <c r="L20" s="640">
        <v>3.0000000000000001E-3</v>
      </c>
      <c r="M20" s="204">
        <v>0</v>
      </c>
      <c r="N20" s="639">
        <v>0</v>
      </c>
      <c r="O20" s="142">
        <v>193</v>
      </c>
      <c r="P20" s="638">
        <v>4.3999999999999997E-2</v>
      </c>
      <c r="Q20" s="49">
        <v>8</v>
      </c>
      <c r="R20" s="637">
        <v>2E-3</v>
      </c>
      <c r="S20" s="49">
        <v>157</v>
      </c>
      <c r="T20" s="637">
        <v>3.5999999999999997E-2</v>
      </c>
      <c r="U20" s="49">
        <v>23</v>
      </c>
      <c r="V20" s="637">
        <v>5.0000000000000001E-3</v>
      </c>
      <c r="W20" s="49">
        <v>26</v>
      </c>
      <c r="X20" s="636">
        <v>6.0000000000000001E-3</v>
      </c>
      <c r="Y20" s="52">
        <v>8</v>
      </c>
      <c r="Z20" s="635">
        <v>2E-3</v>
      </c>
      <c r="AA20" s="439">
        <v>15</v>
      </c>
      <c r="AB20" s="634">
        <v>3.0000000000000001E-3</v>
      </c>
      <c r="AC20" s="633">
        <v>444</v>
      </c>
      <c r="AD20" s="436">
        <v>4132</v>
      </c>
      <c r="AE20" s="632">
        <v>0.95099999999999996</v>
      </c>
      <c r="AF20" s="428">
        <v>206</v>
      </c>
      <c r="AG20" s="631">
        <v>4.7E-2</v>
      </c>
      <c r="AI20" s="501">
        <v>206</v>
      </c>
      <c r="AJ20" s="642">
        <v>4.7E-2</v>
      </c>
      <c r="AL20" s="538">
        <f xml:space="preserve"> AF20-AI20</f>
        <v>0</v>
      </c>
      <c r="AM20" s="629">
        <f xml:space="preserve"> AG20-AJ20</f>
        <v>0</v>
      </c>
    </row>
    <row r="21" spans="1:39" x14ac:dyDescent="0.25">
      <c r="A21" s="36" t="s">
        <v>393</v>
      </c>
      <c r="B21" s="37">
        <v>9869</v>
      </c>
      <c r="C21" s="38">
        <v>22</v>
      </c>
      <c r="D21" s="38">
        <v>0</v>
      </c>
      <c r="E21" s="38">
        <v>11</v>
      </c>
      <c r="F21" s="39">
        <v>3</v>
      </c>
      <c r="G21" s="207">
        <v>9434</v>
      </c>
      <c r="H21" s="641">
        <v>0.95599999999999996</v>
      </c>
      <c r="I21" s="146">
        <v>402</v>
      </c>
      <c r="J21" s="640">
        <v>4.1000000000000002E-2</v>
      </c>
      <c r="K21" s="204">
        <v>27</v>
      </c>
      <c r="L21" s="640">
        <v>3.0000000000000001E-3</v>
      </c>
      <c r="M21" s="204">
        <v>6</v>
      </c>
      <c r="N21" s="639">
        <v>1E-3</v>
      </c>
      <c r="O21" s="142">
        <v>605</v>
      </c>
      <c r="P21" s="638">
        <v>6.0999999999999999E-2</v>
      </c>
      <c r="Q21" s="49">
        <v>132</v>
      </c>
      <c r="R21" s="637">
        <v>1.2999999999999999E-2</v>
      </c>
      <c r="S21" s="49">
        <v>302</v>
      </c>
      <c r="T21" s="637">
        <v>3.1E-2</v>
      </c>
      <c r="U21" s="49">
        <v>82</v>
      </c>
      <c r="V21" s="637">
        <v>8.0000000000000002E-3</v>
      </c>
      <c r="W21" s="49">
        <v>6</v>
      </c>
      <c r="X21" s="636">
        <v>1E-3</v>
      </c>
      <c r="Y21" s="52">
        <v>6</v>
      </c>
      <c r="Z21" s="635">
        <v>1E-3</v>
      </c>
      <c r="AA21" s="439">
        <v>65</v>
      </c>
      <c r="AB21" s="634">
        <v>7.0000000000000001E-3</v>
      </c>
      <c r="AC21" s="633">
        <v>1081</v>
      </c>
      <c r="AD21" s="436">
        <v>9060</v>
      </c>
      <c r="AE21" s="632">
        <v>0.91800000000000004</v>
      </c>
      <c r="AF21" s="428">
        <v>632</v>
      </c>
      <c r="AG21" s="631">
        <v>6.4000000000000001E-2</v>
      </c>
      <c r="AI21" s="501">
        <v>855</v>
      </c>
      <c r="AJ21" s="642">
        <v>8.6999999999999994E-2</v>
      </c>
      <c r="AL21" s="538">
        <f xml:space="preserve"> AF21-AI21</f>
        <v>-223</v>
      </c>
      <c r="AM21" s="629">
        <f xml:space="preserve"> AG21-AJ21</f>
        <v>-2.2999999999999993E-2</v>
      </c>
    </row>
    <row r="22" spans="1:39" x14ac:dyDescent="0.25">
      <c r="A22" s="36" t="s">
        <v>402</v>
      </c>
      <c r="B22" s="37">
        <v>5975</v>
      </c>
      <c r="C22" s="38">
        <v>9</v>
      </c>
      <c r="D22" s="38">
        <v>0</v>
      </c>
      <c r="E22" s="38">
        <v>0</v>
      </c>
      <c r="F22" s="39">
        <v>3</v>
      </c>
      <c r="G22" s="207">
        <v>5204</v>
      </c>
      <c r="H22" s="641">
        <v>0.871</v>
      </c>
      <c r="I22" s="146">
        <v>741</v>
      </c>
      <c r="J22" s="640">
        <v>0.124</v>
      </c>
      <c r="K22" s="204">
        <v>30</v>
      </c>
      <c r="L22" s="640">
        <v>5.0000000000000001E-3</v>
      </c>
      <c r="M22" s="204">
        <v>0</v>
      </c>
      <c r="N22" s="639">
        <v>0</v>
      </c>
      <c r="O22" s="142">
        <v>341</v>
      </c>
      <c r="P22" s="638">
        <v>5.7000000000000002E-2</v>
      </c>
      <c r="Q22" s="49">
        <v>6</v>
      </c>
      <c r="R22" s="637">
        <v>1E-3</v>
      </c>
      <c r="S22" s="49">
        <v>166</v>
      </c>
      <c r="T22" s="637">
        <v>2.8000000000000001E-2</v>
      </c>
      <c r="U22" s="49">
        <v>28</v>
      </c>
      <c r="V22" s="637">
        <v>5.0000000000000001E-3</v>
      </c>
      <c r="W22" s="49">
        <v>35</v>
      </c>
      <c r="X22" s="636">
        <v>6.0000000000000001E-3</v>
      </c>
      <c r="Y22" s="52">
        <v>11</v>
      </c>
      <c r="Z22" s="635">
        <v>2E-3</v>
      </c>
      <c r="AA22" s="439">
        <v>28</v>
      </c>
      <c r="AB22" s="634">
        <v>5.0000000000000001E-3</v>
      </c>
      <c r="AC22" s="633">
        <v>624</v>
      </c>
      <c r="AD22" s="436">
        <v>5559</v>
      </c>
      <c r="AE22" s="632">
        <v>0.93</v>
      </c>
      <c r="AF22" s="428">
        <v>371</v>
      </c>
      <c r="AG22" s="631">
        <v>6.2E-2</v>
      </c>
      <c r="AI22" s="501">
        <v>368</v>
      </c>
      <c r="AJ22" s="642">
        <v>6.2E-2</v>
      </c>
      <c r="AL22" s="538">
        <f xml:space="preserve"> AF22-AI22</f>
        <v>3</v>
      </c>
      <c r="AM22" s="629">
        <f xml:space="preserve"> AG22-AJ22</f>
        <v>0</v>
      </c>
    </row>
    <row r="23" spans="1:39" x14ac:dyDescent="0.25">
      <c r="A23" s="36" t="s">
        <v>406</v>
      </c>
      <c r="B23" s="37">
        <v>19443</v>
      </c>
      <c r="C23" s="38">
        <v>28</v>
      </c>
      <c r="D23" s="38">
        <v>9</v>
      </c>
      <c r="E23" s="38">
        <v>11</v>
      </c>
      <c r="F23" s="39">
        <v>3</v>
      </c>
      <c r="G23" s="207">
        <v>19143</v>
      </c>
      <c r="H23" s="641">
        <v>0.98499999999999999</v>
      </c>
      <c r="I23" s="146">
        <v>226</v>
      </c>
      <c r="J23" s="640">
        <v>1.2E-2</v>
      </c>
      <c r="K23" s="204">
        <v>1</v>
      </c>
      <c r="L23" s="640">
        <v>0</v>
      </c>
      <c r="M23" s="204">
        <v>73</v>
      </c>
      <c r="N23" s="639">
        <v>4.0000000000000001E-3</v>
      </c>
      <c r="O23" s="142">
        <v>21</v>
      </c>
      <c r="P23" s="638">
        <v>1E-3</v>
      </c>
      <c r="Q23" s="49">
        <v>5</v>
      </c>
      <c r="R23" s="637">
        <v>0</v>
      </c>
      <c r="S23" s="49">
        <v>499</v>
      </c>
      <c r="T23" s="637">
        <v>2.5999999999999999E-2</v>
      </c>
      <c r="U23" s="49">
        <v>585</v>
      </c>
      <c r="V23" s="637">
        <v>0.03</v>
      </c>
      <c r="W23" s="49">
        <v>8</v>
      </c>
      <c r="X23" s="636">
        <v>0</v>
      </c>
      <c r="Y23" s="52">
        <v>1</v>
      </c>
      <c r="Z23" s="635">
        <v>0</v>
      </c>
      <c r="AA23" s="439">
        <v>0</v>
      </c>
      <c r="AB23" s="634">
        <v>0</v>
      </c>
      <c r="AC23" s="633">
        <v>1191</v>
      </c>
      <c r="AD23" s="436">
        <v>18303</v>
      </c>
      <c r="AE23" s="632">
        <v>0.94099999999999995</v>
      </c>
      <c r="AF23" s="428">
        <v>22</v>
      </c>
      <c r="AG23" s="631">
        <v>1E-3</v>
      </c>
      <c r="AI23" s="501">
        <v>23</v>
      </c>
      <c r="AJ23" s="642">
        <v>1E-3</v>
      </c>
      <c r="AL23" s="538">
        <f xml:space="preserve"> AF23-AI23</f>
        <v>-1</v>
      </c>
      <c r="AM23" s="629">
        <f xml:space="preserve"> AG23-AJ23</f>
        <v>0</v>
      </c>
    </row>
    <row r="24" spans="1:39" x14ac:dyDescent="0.25">
      <c r="A24" s="36" t="s">
        <v>432</v>
      </c>
      <c r="B24" s="37">
        <v>22496</v>
      </c>
      <c r="C24" s="38">
        <v>28</v>
      </c>
      <c r="D24" s="38">
        <v>0</v>
      </c>
      <c r="E24" s="38">
        <v>18</v>
      </c>
      <c r="F24" s="39">
        <v>3</v>
      </c>
      <c r="G24" s="207">
        <v>20135</v>
      </c>
      <c r="H24" s="641">
        <v>0.89500000000000002</v>
      </c>
      <c r="I24" s="146">
        <v>2031</v>
      </c>
      <c r="J24" s="640">
        <v>0.09</v>
      </c>
      <c r="K24" s="204">
        <v>330</v>
      </c>
      <c r="L24" s="640">
        <v>1.4999999999999999E-2</v>
      </c>
      <c r="M24" s="204">
        <v>0</v>
      </c>
      <c r="N24" s="639">
        <v>0</v>
      </c>
      <c r="O24" s="142">
        <v>1220</v>
      </c>
      <c r="P24" s="638">
        <v>5.3999999999999999E-2</v>
      </c>
      <c r="Q24" s="49">
        <v>984</v>
      </c>
      <c r="R24" s="637">
        <v>4.3999999999999997E-2</v>
      </c>
      <c r="S24" s="49">
        <v>463</v>
      </c>
      <c r="T24" s="637">
        <v>2.1000000000000001E-2</v>
      </c>
      <c r="U24" s="49">
        <v>576</v>
      </c>
      <c r="V24" s="637">
        <v>2.5999999999999999E-2</v>
      </c>
      <c r="W24" s="49">
        <v>7</v>
      </c>
      <c r="X24" s="636">
        <v>0</v>
      </c>
      <c r="Y24" s="52">
        <v>4</v>
      </c>
      <c r="Z24" s="635">
        <v>0</v>
      </c>
      <c r="AA24" s="439">
        <v>62</v>
      </c>
      <c r="AB24" s="634">
        <v>3.0000000000000001E-3</v>
      </c>
      <c r="AC24" s="633">
        <v>2415</v>
      </c>
      <c r="AD24" s="436">
        <v>20931</v>
      </c>
      <c r="AE24" s="632">
        <v>0.93</v>
      </c>
      <c r="AF24" s="428">
        <v>1550</v>
      </c>
      <c r="AG24" s="631">
        <v>6.9000000000000006E-2</v>
      </c>
      <c r="AI24" s="501">
        <v>1720</v>
      </c>
      <c r="AJ24" s="642">
        <v>7.6999999999999999E-2</v>
      </c>
      <c r="AL24" s="538">
        <f xml:space="preserve"> AF24-AI24</f>
        <v>-170</v>
      </c>
      <c r="AM24" s="629">
        <f xml:space="preserve"> AG24-AJ24</f>
        <v>-7.9999999999999932E-3</v>
      </c>
    </row>
    <row r="25" spans="1:39" x14ac:dyDescent="0.25">
      <c r="A25" s="36" t="s">
        <v>397</v>
      </c>
      <c r="B25" s="37">
        <v>5569</v>
      </c>
      <c r="C25" s="38">
        <v>10</v>
      </c>
      <c r="D25" s="38">
        <v>0</v>
      </c>
      <c r="E25" s="38">
        <v>7</v>
      </c>
      <c r="F25" s="39">
        <v>4</v>
      </c>
      <c r="G25" s="207">
        <v>4909</v>
      </c>
      <c r="H25" s="641">
        <v>0.88100000000000001</v>
      </c>
      <c r="I25" s="146">
        <v>628</v>
      </c>
      <c r="J25" s="640">
        <v>0.113</v>
      </c>
      <c r="K25" s="204">
        <v>32</v>
      </c>
      <c r="L25" s="640">
        <v>6.0000000000000001E-3</v>
      </c>
      <c r="M25" s="204">
        <v>0</v>
      </c>
      <c r="N25" s="639">
        <v>0</v>
      </c>
      <c r="O25" s="142">
        <v>160</v>
      </c>
      <c r="P25" s="638">
        <v>2.9000000000000001E-2</v>
      </c>
      <c r="Q25" s="49">
        <v>89</v>
      </c>
      <c r="R25" s="637">
        <v>1.6E-2</v>
      </c>
      <c r="S25" s="49">
        <v>110</v>
      </c>
      <c r="T25" s="637">
        <v>0.02</v>
      </c>
      <c r="U25" s="49">
        <v>64</v>
      </c>
      <c r="V25" s="637">
        <v>1.0999999999999999E-2</v>
      </c>
      <c r="W25" s="49">
        <v>13</v>
      </c>
      <c r="X25" s="636">
        <v>2E-3</v>
      </c>
      <c r="Y25" s="52">
        <v>1</v>
      </c>
      <c r="Z25" s="635">
        <v>0</v>
      </c>
      <c r="AA25" s="439">
        <v>26</v>
      </c>
      <c r="AB25" s="634">
        <v>5.0000000000000001E-3</v>
      </c>
      <c r="AC25" s="633">
        <v>383</v>
      </c>
      <c r="AD25" s="436">
        <v>5377</v>
      </c>
      <c r="AE25" s="632">
        <v>0.96599999999999997</v>
      </c>
      <c r="AF25" s="428">
        <v>192</v>
      </c>
      <c r="AG25" s="631">
        <v>3.4000000000000002E-2</v>
      </c>
      <c r="AI25" s="501">
        <v>189</v>
      </c>
      <c r="AJ25" s="642">
        <v>3.4000000000000002E-2</v>
      </c>
      <c r="AL25" s="538">
        <f xml:space="preserve"> AF25-AI25</f>
        <v>3</v>
      </c>
      <c r="AM25" s="629">
        <f xml:space="preserve"> AG25-AJ25</f>
        <v>0</v>
      </c>
    </row>
    <row r="26" spans="1:39" x14ac:dyDescent="0.25">
      <c r="A26" s="36" t="s">
        <v>398</v>
      </c>
      <c r="B26" s="37">
        <v>5062</v>
      </c>
      <c r="C26" s="38">
        <v>9</v>
      </c>
      <c r="D26" s="38">
        <v>0</v>
      </c>
      <c r="E26" s="38">
        <v>0</v>
      </c>
      <c r="F26" s="39">
        <v>3</v>
      </c>
      <c r="G26" s="207">
        <v>4767</v>
      </c>
      <c r="H26" s="641">
        <v>0.94199999999999995</v>
      </c>
      <c r="I26" s="146">
        <v>268</v>
      </c>
      <c r="J26" s="640">
        <v>5.2999999999999999E-2</v>
      </c>
      <c r="K26" s="204">
        <v>3</v>
      </c>
      <c r="L26" s="640">
        <v>1E-3</v>
      </c>
      <c r="M26" s="204">
        <v>24</v>
      </c>
      <c r="N26" s="639">
        <v>5.0000000000000001E-3</v>
      </c>
      <c r="O26" s="142">
        <v>5</v>
      </c>
      <c r="P26" s="638">
        <v>1E-3</v>
      </c>
      <c r="Q26" s="49">
        <v>0</v>
      </c>
      <c r="R26" s="637">
        <v>0</v>
      </c>
      <c r="S26" s="49">
        <v>99</v>
      </c>
      <c r="T26" s="637">
        <v>0.02</v>
      </c>
      <c r="U26" s="49">
        <v>6</v>
      </c>
      <c r="V26" s="637">
        <v>1E-3</v>
      </c>
      <c r="W26" s="49">
        <v>5</v>
      </c>
      <c r="X26" s="636">
        <v>1E-3</v>
      </c>
      <c r="Y26" s="52">
        <v>0</v>
      </c>
      <c r="Z26" s="635">
        <v>0</v>
      </c>
      <c r="AA26" s="439">
        <v>0</v>
      </c>
      <c r="AB26" s="634">
        <v>0</v>
      </c>
      <c r="AC26" s="633">
        <v>130</v>
      </c>
      <c r="AD26" s="436">
        <v>4955</v>
      </c>
      <c r="AE26" s="632">
        <v>0.97899999999999998</v>
      </c>
      <c r="AF26" s="428">
        <v>8</v>
      </c>
      <c r="AG26" s="631">
        <v>2E-3</v>
      </c>
      <c r="AI26" s="501">
        <v>14</v>
      </c>
      <c r="AJ26" s="642">
        <v>3.0000000000000001E-3</v>
      </c>
      <c r="AL26" s="538">
        <f xml:space="preserve"> AF26-AI26</f>
        <v>-6</v>
      </c>
      <c r="AM26" s="629">
        <f xml:space="preserve"> AG26-AJ26</f>
        <v>-1E-3</v>
      </c>
    </row>
    <row r="27" spans="1:39" x14ac:dyDescent="0.25">
      <c r="A27" s="36" t="s">
        <v>399</v>
      </c>
      <c r="B27" s="37">
        <v>10320</v>
      </c>
      <c r="C27" s="38">
        <v>17</v>
      </c>
      <c r="D27" s="38">
        <v>0</v>
      </c>
      <c r="E27" s="38">
        <v>8</v>
      </c>
      <c r="F27" s="39">
        <v>3</v>
      </c>
      <c r="G27" s="207">
        <v>9774</v>
      </c>
      <c r="H27" s="641">
        <v>0.94699999999999995</v>
      </c>
      <c r="I27" s="146">
        <v>505</v>
      </c>
      <c r="J27" s="640">
        <v>4.9000000000000002E-2</v>
      </c>
      <c r="K27" s="204">
        <v>14</v>
      </c>
      <c r="L27" s="640">
        <v>1E-3</v>
      </c>
      <c r="M27" s="204">
        <v>27</v>
      </c>
      <c r="N27" s="639">
        <v>3.0000000000000001E-3</v>
      </c>
      <c r="O27" s="142">
        <v>83</v>
      </c>
      <c r="P27" s="638">
        <v>8.0000000000000002E-3</v>
      </c>
      <c r="Q27" s="49">
        <v>36</v>
      </c>
      <c r="R27" s="637">
        <v>3.0000000000000001E-3</v>
      </c>
      <c r="S27" s="49">
        <v>195</v>
      </c>
      <c r="T27" s="637">
        <v>1.9E-2</v>
      </c>
      <c r="U27" s="49">
        <v>36</v>
      </c>
      <c r="V27" s="637">
        <v>3.0000000000000001E-3</v>
      </c>
      <c r="W27" s="49">
        <v>1768</v>
      </c>
      <c r="X27" s="636">
        <v>0.17100000000000001</v>
      </c>
      <c r="Y27" s="52">
        <v>5835</v>
      </c>
      <c r="Z27" s="635">
        <v>0.56499999999999995</v>
      </c>
      <c r="AA27" s="439">
        <v>20</v>
      </c>
      <c r="AB27" s="634">
        <v>2E-3</v>
      </c>
      <c r="AC27" s="633">
        <v>7970</v>
      </c>
      <c r="AD27" s="436">
        <v>4362</v>
      </c>
      <c r="AE27" s="632">
        <v>0.42299999999999999</v>
      </c>
      <c r="AF27" s="428">
        <v>97</v>
      </c>
      <c r="AG27" s="631">
        <v>8.9999999999999993E-3</v>
      </c>
      <c r="AI27" s="501">
        <v>88</v>
      </c>
      <c r="AJ27" s="642">
        <v>8.9999999999999993E-3</v>
      </c>
      <c r="AL27" s="538">
        <f xml:space="preserve"> AF27-AI27</f>
        <v>9</v>
      </c>
      <c r="AM27" s="629">
        <f xml:space="preserve"> AG27-AJ27</f>
        <v>0</v>
      </c>
    </row>
    <row r="28" spans="1:39" x14ac:dyDescent="0.25">
      <c r="A28" s="36" t="s">
        <v>422</v>
      </c>
      <c r="B28" s="37">
        <v>22119</v>
      </c>
      <c r="C28" s="38">
        <v>35</v>
      </c>
      <c r="D28" s="38">
        <v>0</v>
      </c>
      <c r="E28" s="38">
        <v>21</v>
      </c>
      <c r="F28" s="39">
        <v>4</v>
      </c>
      <c r="G28" s="207">
        <v>18466</v>
      </c>
      <c r="H28" s="641">
        <v>0.83499999999999996</v>
      </c>
      <c r="I28" s="146">
        <v>3044</v>
      </c>
      <c r="J28" s="640">
        <v>0.13800000000000001</v>
      </c>
      <c r="K28" s="204">
        <v>592</v>
      </c>
      <c r="L28" s="640">
        <v>2.7E-2</v>
      </c>
      <c r="M28" s="204">
        <v>17</v>
      </c>
      <c r="N28" s="639">
        <v>1E-3</v>
      </c>
      <c r="O28" s="142">
        <v>565</v>
      </c>
      <c r="P28" s="638">
        <v>2.5999999999999999E-2</v>
      </c>
      <c r="Q28" s="49">
        <v>346</v>
      </c>
      <c r="R28" s="637">
        <v>1.6E-2</v>
      </c>
      <c r="S28" s="49">
        <v>397</v>
      </c>
      <c r="T28" s="637">
        <v>1.7999999999999999E-2</v>
      </c>
      <c r="U28" s="49">
        <v>213</v>
      </c>
      <c r="V28" s="637">
        <v>0.01</v>
      </c>
      <c r="W28" s="49">
        <v>53</v>
      </c>
      <c r="X28" s="636">
        <v>2E-3</v>
      </c>
      <c r="Y28" s="52">
        <v>39</v>
      </c>
      <c r="Z28" s="635">
        <v>2E-3</v>
      </c>
      <c r="AA28" s="439">
        <v>58</v>
      </c>
      <c r="AB28" s="634">
        <v>3.0000000000000001E-3</v>
      </c>
      <c r="AC28" s="633">
        <v>1337</v>
      </c>
      <c r="AD28" s="436">
        <v>20931</v>
      </c>
      <c r="AE28" s="632">
        <v>0.94599999999999995</v>
      </c>
      <c r="AF28" s="428">
        <v>1157</v>
      </c>
      <c r="AG28" s="631">
        <v>5.1999999999999998E-2</v>
      </c>
      <c r="AI28" s="501">
        <v>1162</v>
      </c>
      <c r="AJ28" s="642">
        <v>5.2999999999999999E-2</v>
      </c>
      <c r="AL28" s="538">
        <f xml:space="preserve"> AF28-AI28</f>
        <v>-5</v>
      </c>
      <c r="AM28" s="629">
        <f xml:space="preserve"> AG28-AJ28</f>
        <v>-1.0000000000000009E-3</v>
      </c>
    </row>
    <row r="29" spans="1:39" x14ac:dyDescent="0.25">
      <c r="A29" s="36" t="s">
        <v>392</v>
      </c>
      <c r="B29" s="37">
        <v>3574</v>
      </c>
      <c r="C29" s="38">
        <v>10</v>
      </c>
      <c r="D29" s="38">
        <v>0</v>
      </c>
      <c r="E29" s="38">
        <v>8</v>
      </c>
      <c r="F29" s="39">
        <v>3</v>
      </c>
      <c r="G29" s="207">
        <v>1790</v>
      </c>
      <c r="H29" s="641">
        <v>0.501</v>
      </c>
      <c r="I29" s="146">
        <v>1784</v>
      </c>
      <c r="J29" s="640">
        <v>0.499</v>
      </c>
      <c r="K29" s="204">
        <v>0</v>
      </c>
      <c r="L29" s="640">
        <v>0</v>
      </c>
      <c r="M29" s="204">
        <v>0</v>
      </c>
      <c r="N29" s="639">
        <v>0</v>
      </c>
      <c r="O29" s="142">
        <v>69</v>
      </c>
      <c r="P29" s="638">
        <v>1.9E-2</v>
      </c>
      <c r="Q29" s="49">
        <v>48</v>
      </c>
      <c r="R29" s="637">
        <v>1.2999999999999999E-2</v>
      </c>
      <c r="S29" s="49">
        <v>55</v>
      </c>
      <c r="T29" s="637">
        <v>1.4999999999999999E-2</v>
      </c>
      <c r="U29" s="49">
        <v>41</v>
      </c>
      <c r="V29" s="637">
        <v>1.0999999999999999E-2</v>
      </c>
      <c r="W29" s="49">
        <v>19</v>
      </c>
      <c r="X29" s="636">
        <v>5.0000000000000001E-3</v>
      </c>
      <c r="Y29" s="52">
        <v>11</v>
      </c>
      <c r="Z29" s="635">
        <v>3.0000000000000001E-3</v>
      </c>
      <c r="AA29" s="439">
        <v>15</v>
      </c>
      <c r="AB29" s="634">
        <v>4.0000000000000001E-3</v>
      </c>
      <c r="AC29" s="633">
        <v>228</v>
      </c>
      <c r="AD29" s="436">
        <v>3497</v>
      </c>
      <c r="AE29" s="632">
        <v>0.97799999999999998</v>
      </c>
      <c r="AF29" s="428">
        <v>69</v>
      </c>
      <c r="AG29" s="631">
        <v>1.9E-2</v>
      </c>
      <c r="AI29" s="501">
        <v>71</v>
      </c>
      <c r="AJ29" s="642">
        <v>0.02</v>
      </c>
      <c r="AL29" s="538">
        <f xml:space="preserve"> AF29-AI29</f>
        <v>-2</v>
      </c>
      <c r="AM29" s="629">
        <f xml:space="preserve"> AG29-AJ29</f>
        <v>-1.0000000000000009E-3</v>
      </c>
    </row>
    <row r="30" spans="1:39" x14ac:dyDescent="0.25">
      <c r="A30" s="36" t="s">
        <v>421</v>
      </c>
      <c r="B30" s="37">
        <v>37124</v>
      </c>
      <c r="C30" s="38">
        <v>78</v>
      </c>
      <c r="D30" s="38">
        <v>0</v>
      </c>
      <c r="E30" s="38">
        <v>60</v>
      </c>
      <c r="F30" s="39">
        <v>3</v>
      </c>
      <c r="G30" s="207">
        <v>33871</v>
      </c>
      <c r="H30" s="641">
        <v>0.91200000000000003</v>
      </c>
      <c r="I30" s="146">
        <v>2934</v>
      </c>
      <c r="J30" s="640">
        <v>7.9000000000000001E-2</v>
      </c>
      <c r="K30" s="204">
        <v>65</v>
      </c>
      <c r="L30" s="640">
        <v>2E-3</v>
      </c>
      <c r="M30" s="204">
        <v>254</v>
      </c>
      <c r="N30" s="639">
        <v>7.0000000000000001E-3</v>
      </c>
      <c r="O30" s="142">
        <v>5259</v>
      </c>
      <c r="P30" s="638">
        <v>0.14199999999999999</v>
      </c>
      <c r="Q30" s="49">
        <v>3110</v>
      </c>
      <c r="R30" s="637">
        <v>8.4000000000000005E-2</v>
      </c>
      <c r="S30" s="49">
        <v>487</v>
      </c>
      <c r="T30" s="637">
        <v>1.2999999999999999E-2</v>
      </c>
      <c r="U30" s="49">
        <v>659</v>
      </c>
      <c r="V30" s="637">
        <v>1.7999999999999999E-2</v>
      </c>
      <c r="W30" s="49">
        <v>319</v>
      </c>
      <c r="X30" s="636">
        <v>8.9999999999999993E-3</v>
      </c>
      <c r="Y30" s="52">
        <v>30</v>
      </c>
      <c r="Z30" s="635">
        <v>1E-3</v>
      </c>
      <c r="AA30" s="439">
        <v>34</v>
      </c>
      <c r="AB30" s="634">
        <v>1E-3</v>
      </c>
      <c r="AC30" s="633">
        <v>7002</v>
      </c>
      <c r="AD30" s="436">
        <v>31607</v>
      </c>
      <c r="AE30" s="632">
        <v>0.85099999999999998</v>
      </c>
      <c r="AF30" s="428">
        <v>5324</v>
      </c>
      <c r="AG30" s="631">
        <v>0.14299999999999999</v>
      </c>
      <c r="AI30" s="501">
        <v>1893</v>
      </c>
      <c r="AJ30" s="642">
        <v>5.0999999999999997E-2</v>
      </c>
      <c r="AL30" s="538">
        <f xml:space="preserve"> AF30-AI30</f>
        <v>3431</v>
      </c>
      <c r="AM30" s="629">
        <f xml:space="preserve"> AG30-AJ30</f>
        <v>9.1999999999999998E-2</v>
      </c>
    </row>
    <row r="31" spans="1:39" x14ac:dyDescent="0.25">
      <c r="A31" s="36" t="s">
        <v>437</v>
      </c>
      <c r="B31" s="37">
        <v>5110</v>
      </c>
      <c r="C31" s="38">
        <v>11</v>
      </c>
      <c r="D31" s="38">
        <v>0</v>
      </c>
      <c r="E31" s="38">
        <v>0</v>
      </c>
      <c r="F31" s="39">
        <v>3</v>
      </c>
      <c r="G31" s="207">
        <v>4750</v>
      </c>
      <c r="H31" s="641">
        <v>0.93</v>
      </c>
      <c r="I31" s="146">
        <v>357</v>
      </c>
      <c r="J31" s="640">
        <v>7.0000000000000007E-2</v>
      </c>
      <c r="K31" s="204">
        <v>3</v>
      </c>
      <c r="L31" s="640">
        <v>1E-3</v>
      </c>
      <c r="M31" s="204">
        <v>0</v>
      </c>
      <c r="N31" s="639">
        <v>0</v>
      </c>
      <c r="O31" s="142">
        <v>73</v>
      </c>
      <c r="P31" s="638">
        <v>1.4E-2</v>
      </c>
      <c r="Q31" s="49">
        <v>0</v>
      </c>
      <c r="R31" s="637">
        <v>0</v>
      </c>
      <c r="S31" s="49">
        <v>66</v>
      </c>
      <c r="T31" s="637">
        <v>1.2999999999999999E-2</v>
      </c>
      <c r="U31" s="49">
        <v>51</v>
      </c>
      <c r="V31" s="637">
        <v>0.01</v>
      </c>
      <c r="W31" s="49">
        <v>54</v>
      </c>
      <c r="X31" s="636">
        <v>1.0999999999999999E-2</v>
      </c>
      <c r="Y31" s="52">
        <v>7</v>
      </c>
      <c r="Z31" s="635">
        <v>1E-3</v>
      </c>
      <c r="AA31" s="439">
        <v>29</v>
      </c>
      <c r="AB31" s="634">
        <v>6.0000000000000001E-3</v>
      </c>
      <c r="AC31" s="633">
        <v>301</v>
      </c>
      <c r="AD31" s="436">
        <v>5034</v>
      </c>
      <c r="AE31" s="632">
        <v>0.98499999999999999</v>
      </c>
      <c r="AF31" s="428">
        <v>76</v>
      </c>
      <c r="AG31" s="631">
        <v>1.4999999999999999E-2</v>
      </c>
      <c r="AI31" s="501">
        <v>76</v>
      </c>
      <c r="AJ31" s="642">
        <v>1.4999999999999999E-2</v>
      </c>
      <c r="AL31" s="538">
        <f xml:space="preserve"> AF31-AI31</f>
        <v>0</v>
      </c>
      <c r="AM31" s="629">
        <f xml:space="preserve"> AG31-AJ31</f>
        <v>0</v>
      </c>
    </row>
    <row r="32" spans="1:39" x14ac:dyDescent="0.25">
      <c r="A32" s="36" t="s">
        <v>434</v>
      </c>
      <c r="B32" s="37">
        <v>3669</v>
      </c>
      <c r="C32" s="38">
        <v>10</v>
      </c>
      <c r="D32" s="38">
        <v>0</v>
      </c>
      <c r="E32" s="38">
        <v>7</v>
      </c>
      <c r="F32" s="39">
        <v>4</v>
      </c>
      <c r="G32" s="207">
        <v>2787</v>
      </c>
      <c r="H32" s="641">
        <v>0.76</v>
      </c>
      <c r="I32" s="146">
        <v>563</v>
      </c>
      <c r="J32" s="640">
        <v>0.153</v>
      </c>
      <c r="K32" s="204">
        <v>272</v>
      </c>
      <c r="L32" s="640">
        <v>7.3999999999999996E-2</v>
      </c>
      <c r="M32" s="204">
        <v>47</v>
      </c>
      <c r="N32" s="639">
        <v>1.2999999999999999E-2</v>
      </c>
      <c r="O32" s="142">
        <v>34</v>
      </c>
      <c r="P32" s="638">
        <v>8.9999999999999993E-3</v>
      </c>
      <c r="Q32" s="49">
        <v>11</v>
      </c>
      <c r="R32" s="637">
        <v>3.0000000000000001E-3</v>
      </c>
      <c r="S32" s="49">
        <v>46</v>
      </c>
      <c r="T32" s="637">
        <v>1.2999999999999999E-2</v>
      </c>
      <c r="U32" s="49">
        <v>26</v>
      </c>
      <c r="V32" s="637">
        <v>7.0000000000000001E-3</v>
      </c>
      <c r="W32" s="49">
        <v>17</v>
      </c>
      <c r="X32" s="636">
        <v>5.0000000000000001E-3</v>
      </c>
      <c r="Y32" s="52">
        <v>11</v>
      </c>
      <c r="Z32" s="635">
        <v>3.0000000000000001E-3</v>
      </c>
      <c r="AA32" s="439">
        <v>9</v>
      </c>
      <c r="AB32" s="634">
        <v>2E-3</v>
      </c>
      <c r="AC32" s="633">
        <v>183</v>
      </c>
      <c r="AD32" s="436">
        <v>3340</v>
      </c>
      <c r="AE32" s="632">
        <v>0.91</v>
      </c>
      <c r="AF32" s="428">
        <v>306</v>
      </c>
      <c r="AG32" s="631">
        <v>8.3000000000000004E-2</v>
      </c>
      <c r="AI32" s="501">
        <v>308</v>
      </c>
      <c r="AJ32" s="642">
        <v>8.4000000000000005E-2</v>
      </c>
      <c r="AL32" s="538">
        <f xml:space="preserve"> AF32-AI32</f>
        <v>-2</v>
      </c>
      <c r="AM32" s="629">
        <f xml:space="preserve"> AG32-AJ32</f>
        <v>-1.0000000000000009E-3</v>
      </c>
    </row>
    <row r="33" spans="1:39" x14ac:dyDescent="0.25">
      <c r="A33" s="36" t="s">
        <v>404</v>
      </c>
      <c r="B33" s="37">
        <v>47449</v>
      </c>
      <c r="C33" s="38">
        <v>60</v>
      </c>
      <c r="D33" s="38">
        <v>0</v>
      </c>
      <c r="E33" s="38">
        <v>44</v>
      </c>
      <c r="F33" s="39">
        <v>3</v>
      </c>
      <c r="G33" s="207">
        <v>46042</v>
      </c>
      <c r="H33" s="641">
        <v>0.97</v>
      </c>
      <c r="I33" s="146">
        <v>1217</v>
      </c>
      <c r="J33" s="640">
        <v>2.5999999999999999E-2</v>
      </c>
      <c r="K33" s="204">
        <v>92</v>
      </c>
      <c r="L33" s="640">
        <v>2E-3</v>
      </c>
      <c r="M33" s="204">
        <v>98</v>
      </c>
      <c r="N33" s="639">
        <v>2E-3</v>
      </c>
      <c r="O33" s="142">
        <v>281</v>
      </c>
      <c r="P33" s="638">
        <v>6.0000000000000001E-3</v>
      </c>
      <c r="Q33" s="49">
        <v>242</v>
      </c>
      <c r="R33" s="637">
        <v>5.0000000000000001E-3</v>
      </c>
      <c r="S33" s="49">
        <v>553</v>
      </c>
      <c r="T33" s="637">
        <v>1.2E-2</v>
      </c>
      <c r="U33" s="49">
        <v>137</v>
      </c>
      <c r="V33" s="637">
        <v>3.0000000000000001E-3</v>
      </c>
      <c r="W33" s="49">
        <v>67</v>
      </c>
      <c r="X33" s="636">
        <v>1E-3</v>
      </c>
      <c r="Y33" s="52">
        <v>1</v>
      </c>
      <c r="Z33" s="635">
        <v>0</v>
      </c>
      <c r="AA33" s="439">
        <v>58</v>
      </c>
      <c r="AB33" s="634">
        <v>1E-3</v>
      </c>
      <c r="AC33" s="633">
        <v>1128</v>
      </c>
      <c r="AD33" s="436">
        <v>46639</v>
      </c>
      <c r="AE33" s="632">
        <v>0.98299999999999998</v>
      </c>
      <c r="AF33" s="428">
        <v>373</v>
      </c>
      <c r="AG33" s="631">
        <v>8.0000000000000002E-3</v>
      </c>
      <c r="AI33" s="501">
        <v>519</v>
      </c>
      <c r="AJ33" s="642">
        <v>1.0999999999999999E-2</v>
      </c>
      <c r="AL33" s="538">
        <f xml:space="preserve"> AF33-AI33</f>
        <v>-146</v>
      </c>
      <c r="AM33" s="629">
        <f xml:space="preserve"> AG33-AJ33</f>
        <v>-2.9999999999999992E-3</v>
      </c>
    </row>
    <row r="34" spans="1:39" x14ac:dyDescent="0.25">
      <c r="A34" s="36" t="s">
        <v>413</v>
      </c>
      <c r="B34" s="37">
        <v>9300</v>
      </c>
      <c r="C34" s="38">
        <v>11</v>
      </c>
      <c r="D34" s="38">
        <v>0</v>
      </c>
      <c r="E34" s="38">
        <v>2</v>
      </c>
      <c r="F34" s="39">
        <v>3</v>
      </c>
      <c r="G34" s="207">
        <v>8547</v>
      </c>
      <c r="H34" s="641">
        <v>0.91900000000000004</v>
      </c>
      <c r="I34" s="146">
        <v>668</v>
      </c>
      <c r="J34" s="640">
        <v>7.1999999999999995E-2</v>
      </c>
      <c r="K34" s="204">
        <v>85</v>
      </c>
      <c r="L34" s="640">
        <v>8.9999999999999993E-3</v>
      </c>
      <c r="M34" s="204">
        <v>0</v>
      </c>
      <c r="N34" s="639">
        <v>0</v>
      </c>
      <c r="O34" s="142">
        <v>128</v>
      </c>
      <c r="P34" s="638">
        <v>1.4E-2</v>
      </c>
      <c r="Q34" s="49">
        <v>56</v>
      </c>
      <c r="R34" s="637">
        <v>6.0000000000000001E-3</v>
      </c>
      <c r="S34" s="49">
        <v>108</v>
      </c>
      <c r="T34" s="637">
        <v>1.2E-2</v>
      </c>
      <c r="U34" s="49">
        <v>91</v>
      </c>
      <c r="V34" s="637">
        <v>0.01</v>
      </c>
      <c r="W34" s="49">
        <v>18</v>
      </c>
      <c r="X34" s="636">
        <v>2E-3</v>
      </c>
      <c r="Y34" s="52">
        <v>18</v>
      </c>
      <c r="Z34" s="635">
        <v>2E-3</v>
      </c>
      <c r="AA34" s="439">
        <v>28</v>
      </c>
      <c r="AB34" s="634">
        <v>3.0000000000000001E-3</v>
      </c>
      <c r="AC34" s="633">
        <v>404</v>
      </c>
      <c r="AD34" s="436">
        <v>9044</v>
      </c>
      <c r="AE34" s="632">
        <v>0.97199999999999998</v>
      </c>
      <c r="AF34" s="428">
        <v>213</v>
      </c>
      <c r="AG34" s="631">
        <v>2.3E-2</v>
      </c>
      <c r="AI34" s="501">
        <v>210</v>
      </c>
      <c r="AJ34" s="642">
        <v>2.3E-2</v>
      </c>
      <c r="AL34" s="538">
        <f xml:space="preserve"> AF34-AI34</f>
        <v>3</v>
      </c>
      <c r="AM34" s="629">
        <f xml:space="preserve"> AG34-AJ34</f>
        <v>0</v>
      </c>
    </row>
    <row r="35" spans="1:39" x14ac:dyDescent="0.25">
      <c r="A35" s="36" t="s">
        <v>430</v>
      </c>
      <c r="B35" s="37">
        <v>19094</v>
      </c>
      <c r="C35" s="38">
        <v>24</v>
      </c>
      <c r="D35" s="38">
        <v>0</v>
      </c>
      <c r="E35" s="38">
        <v>9</v>
      </c>
      <c r="F35" s="39">
        <v>3</v>
      </c>
      <c r="G35" s="207">
        <v>18829</v>
      </c>
      <c r="H35" s="641">
        <v>0.98599999999999999</v>
      </c>
      <c r="I35" s="146">
        <v>228</v>
      </c>
      <c r="J35" s="640">
        <v>1.2E-2</v>
      </c>
      <c r="K35" s="204">
        <v>5</v>
      </c>
      <c r="L35" s="640">
        <v>0</v>
      </c>
      <c r="M35" s="204">
        <v>32</v>
      </c>
      <c r="N35" s="639">
        <v>2E-3</v>
      </c>
      <c r="O35" s="142">
        <v>13</v>
      </c>
      <c r="P35" s="638">
        <v>1E-3</v>
      </c>
      <c r="Q35" s="49">
        <v>3</v>
      </c>
      <c r="R35" s="637">
        <v>0</v>
      </c>
      <c r="S35" s="49">
        <v>221</v>
      </c>
      <c r="T35" s="637">
        <v>1.2E-2</v>
      </c>
      <c r="U35" s="49">
        <v>3</v>
      </c>
      <c r="V35" s="637">
        <v>0</v>
      </c>
      <c r="W35" s="49">
        <v>0</v>
      </c>
      <c r="X35" s="636">
        <v>0</v>
      </c>
      <c r="Y35" s="52">
        <v>0</v>
      </c>
      <c r="Z35" s="635">
        <v>0</v>
      </c>
      <c r="AA35" s="439">
        <v>1</v>
      </c>
      <c r="AB35" s="634">
        <v>0</v>
      </c>
      <c r="AC35" s="633">
        <v>268</v>
      </c>
      <c r="AD35" s="436">
        <v>18856</v>
      </c>
      <c r="AE35" s="632">
        <v>0.98799999999999999</v>
      </c>
      <c r="AF35" s="428">
        <v>18</v>
      </c>
      <c r="AG35" s="631">
        <v>1E-3</v>
      </c>
      <c r="AI35" s="501">
        <v>19</v>
      </c>
      <c r="AJ35" s="642">
        <v>1E-3</v>
      </c>
      <c r="AL35" s="538">
        <f xml:space="preserve"> AF35-AI35</f>
        <v>-1</v>
      </c>
      <c r="AM35" s="629">
        <f xml:space="preserve"> AG35-AJ35</f>
        <v>0</v>
      </c>
    </row>
    <row r="36" spans="1:39" x14ac:dyDescent="0.25">
      <c r="A36" s="36" t="s">
        <v>403</v>
      </c>
      <c r="B36" s="37">
        <v>17235</v>
      </c>
      <c r="C36" s="38">
        <v>27</v>
      </c>
      <c r="D36" s="38">
        <v>0</v>
      </c>
      <c r="E36" s="38">
        <v>16</v>
      </c>
      <c r="F36" s="39">
        <v>3</v>
      </c>
      <c r="G36" s="207">
        <v>15649</v>
      </c>
      <c r="H36" s="641">
        <v>0.90800000000000003</v>
      </c>
      <c r="I36" s="146">
        <v>1542</v>
      </c>
      <c r="J36" s="640">
        <v>8.8999999999999996E-2</v>
      </c>
      <c r="K36" s="204">
        <v>44</v>
      </c>
      <c r="L36" s="640">
        <v>3.0000000000000001E-3</v>
      </c>
      <c r="M36" s="204">
        <v>0</v>
      </c>
      <c r="N36" s="639">
        <v>0</v>
      </c>
      <c r="O36" s="142">
        <v>307</v>
      </c>
      <c r="P36" s="638">
        <v>1.7999999999999999E-2</v>
      </c>
      <c r="Q36" s="49">
        <v>205</v>
      </c>
      <c r="R36" s="637">
        <v>1.2E-2</v>
      </c>
      <c r="S36" s="49">
        <v>173</v>
      </c>
      <c r="T36" s="637">
        <v>0.01</v>
      </c>
      <c r="U36" s="49">
        <v>100</v>
      </c>
      <c r="V36" s="637">
        <v>6.0000000000000001E-3</v>
      </c>
      <c r="W36" s="49">
        <v>11</v>
      </c>
      <c r="X36" s="636">
        <v>1E-3</v>
      </c>
      <c r="Y36" s="52">
        <v>2</v>
      </c>
      <c r="Z36" s="635">
        <v>0</v>
      </c>
      <c r="AA36" s="439">
        <v>24</v>
      </c>
      <c r="AB36" s="634">
        <v>1E-3</v>
      </c>
      <c r="AC36" s="633">
        <v>622</v>
      </c>
      <c r="AD36" s="436">
        <v>16819</v>
      </c>
      <c r="AE36" s="632">
        <v>0.97599999999999998</v>
      </c>
      <c r="AF36" s="428">
        <v>351</v>
      </c>
      <c r="AG36" s="631">
        <v>0.02</v>
      </c>
      <c r="AI36" s="501">
        <v>352</v>
      </c>
      <c r="AJ36" s="642">
        <v>0.02</v>
      </c>
      <c r="AL36" s="538">
        <f xml:space="preserve"> AF36-AI36</f>
        <v>-1</v>
      </c>
      <c r="AM36" s="629">
        <f xml:space="preserve"> AG36-AJ36</f>
        <v>0</v>
      </c>
    </row>
    <row r="37" spans="1:39" x14ac:dyDescent="0.25">
      <c r="A37" s="36" t="s">
        <v>401</v>
      </c>
      <c r="B37" s="37">
        <v>8525</v>
      </c>
      <c r="C37" s="38">
        <v>18</v>
      </c>
      <c r="D37" s="38">
        <v>0</v>
      </c>
      <c r="E37" s="38">
        <v>0</v>
      </c>
      <c r="F37" s="39">
        <v>3</v>
      </c>
      <c r="G37" s="207">
        <v>6173</v>
      </c>
      <c r="H37" s="641">
        <v>0.72399999999999998</v>
      </c>
      <c r="I37" s="146">
        <v>2348</v>
      </c>
      <c r="J37" s="640">
        <v>0.27500000000000002</v>
      </c>
      <c r="K37" s="204">
        <v>4</v>
      </c>
      <c r="L37" s="640">
        <v>0</v>
      </c>
      <c r="M37" s="204">
        <v>0</v>
      </c>
      <c r="N37" s="639">
        <v>0</v>
      </c>
      <c r="O37" s="142">
        <v>122</v>
      </c>
      <c r="P37" s="638">
        <v>1.4E-2</v>
      </c>
      <c r="Q37" s="49">
        <v>19</v>
      </c>
      <c r="R37" s="637">
        <v>2E-3</v>
      </c>
      <c r="S37" s="49">
        <v>81</v>
      </c>
      <c r="T37" s="637">
        <v>0.01</v>
      </c>
      <c r="U37" s="49">
        <v>39</v>
      </c>
      <c r="V37" s="637">
        <v>5.0000000000000001E-3</v>
      </c>
      <c r="W37" s="49">
        <v>32</v>
      </c>
      <c r="X37" s="636">
        <v>4.0000000000000001E-3</v>
      </c>
      <c r="Y37" s="52">
        <v>0</v>
      </c>
      <c r="Z37" s="635">
        <v>0</v>
      </c>
      <c r="AA37" s="439">
        <v>14</v>
      </c>
      <c r="AB37" s="634">
        <v>2E-3</v>
      </c>
      <c r="AC37" s="633">
        <v>315</v>
      </c>
      <c r="AD37" s="436">
        <v>8386</v>
      </c>
      <c r="AE37" s="632">
        <v>0.98399999999999999</v>
      </c>
      <c r="AF37" s="428">
        <v>126</v>
      </c>
      <c r="AG37" s="631">
        <v>1.4999999999999999E-2</v>
      </c>
      <c r="AI37" s="501">
        <v>126</v>
      </c>
      <c r="AJ37" s="642">
        <v>1.4999999999999999E-2</v>
      </c>
      <c r="AL37" s="538">
        <f xml:space="preserve"> AF37-AI37</f>
        <v>0</v>
      </c>
      <c r="AM37" s="629">
        <f xml:space="preserve"> AG37-AJ37</f>
        <v>0</v>
      </c>
    </row>
    <row r="38" spans="1:39" x14ac:dyDescent="0.25">
      <c r="A38" s="36" t="s">
        <v>390</v>
      </c>
      <c r="B38" s="37">
        <v>13631</v>
      </c>
      <c r="C38" s="38">
        <v>26</v>
      </c>
      <c r="D38" s="38">
        <v>0</v>
      </c>
      <c r="E38" s="38">
        <v>11</v>
      </c>
      <c r="F38" s="39">
        <v>3</v>
      </c>
      <c r="G38" s="207">
        <v>10856</v>
      </c>
      <c r="H38" s="641">
        <v>0.79600000000000004</v>
      </c>
      <c r="I38" s="146">
        <v>1842</v>
      </c>
      <c r="J38" s="640">
        <v>0.13500000000000001</v>
      </c>
      <c r="K38" s="204">
        <v>10</v>
      </c>
      <c r="L38" s="640">
        <v>1E-3</v>
      </c>
      <c r="M38" s="204">
        <v>923</v>
      </c>
      <c r="N38" s="639">
        <v>6.8000000000000005E-2</v>
      </c>
      <c r="O38" s="142">
        <v>106</v>
      </c>
      <c r="P38" s="638">
        <v>8.0000000000000002E-3</v>
      </c>
      <c r="Q38" s="49">
        <v>32</v>
      </c>
      <c r="R38" s="637">
        <v>2E-3</v>
      </c>
      <c r="S38" s="49">
        <v>128</v>
      </c>
      <c r="T38" s="637">
        <v>8.9999999999999993E-3</v>
      </c>
      <c r="U38" s="49">
        <v>91</v>
      </c>
      <c r="V38" s="637">
        <v>7.0000000000000001E-3</v>
      </c>
      <c r="W38" s="49">
        <v>30</v>
      </c>
      <c r="X38" s="636">
        <v>2E-3</v>
      </c>
      <c r="Y38" s="52">
        <v>19</v>
      </c>
      <c r="Z38" s="635">
        <v>1E-3</v>
      </c>
      <c r="AA38" s="439">
        <v>6</v>
      </c>
      <c r="AB38" s="634">
        <v>0</v>
      </c>
      <c r="AC38" s="633">
        <v>823</v>
      </c>
      <c r="AD38" s="436">
        <v>13100</v>
      </c>
      <c r="AE38" s="632">
        <v>0.96099999999999997</v>
      </c>
      <c r="AF38" s="428">
        <v>116</v>
      </c>
      <c r="AG38" s="631">
        <v>8.9999999999999993E-3</v>
      </c>
      <c r="AI38" s="501">
        <v>542</v>
      </c>
      <c r="AJ38" s="642">
        <v>0.04</v>
      </c>
      <c r="AL38" s="538">
        <f xml:space="preserve"> AF38-AI38</f>
        <v>-426</v>
      </c>
      <c r="AM38" s="629">
        <f xml:space="preserve"> AG38-AJ38</f>
        <v>-3.1E-2</v>
      </c>
    </row>
    <row r="39" spans="1:39" x14ac:dyDescent="0.25">
      <c r="A39" s="36" t="s">
        <v>429</v>
      </c>
      <c r="B39" s="37">
        <v>9096</v>
      </c>
      <c r="C39" s="38">
        <v>14</v>
      </c>
      <c r="D39" s="38">
        <v>5</v>
      </c>
      <c r="E39" s="38">
        <v>0</v>
      </c>
      <c r="F39" s="39">
        <v>5</v>
      </c>
      <c r="G39" s="207">
        <v>8825</v>
      </c>
      <c r="H39" s="641">
        <v>0.97</v>
      </c>
      <c r="I39" s="146">
        <v>250</v>
      </c>
      <c r="J39" s="640">
        <v>2.7E-2</v>
      </c>
      <c r="K39" s="204">
        <v>15</v>
      </c>
      <c r="L39" s="640">
        <v>2E-3</v>
      </c>
      <c r="M39" s="204">
        <v>6</v>
      </c>
      <c r="N39" s="639">
        <v>1E-3</v>
      </c>
      <c r="O39" s="142">
        <v>46</v>
      </c>
      <c r="P39" s="638">
        <v>5.0000000000000001E-3</v>
      </c>
      <c r="Q39" s="49">
        <v>0</v>
      </c>
      <c r="R39" s="637">
        <v>0</v>
      </c>
      <c r="S39" s="49">
        <v>72</v>
      </c>
      <c r="T39" s="637">
        <v>8.0000000000000002E-3</v>
      </c>
      <c r="U39" s="49">
        <v>22</v>
      </c>
      <c r="V39" s="637">
        <v>2E-3</v>
      </c>
      <c r="W39" s="49">
        <v>21</v>
      </c>
      <c r="X39" s="636">
        <v>2E-3</v>
      </c>
      <c r="Y39" s="52">
        <v>2</v>
      </c>
      <c r="Z39" s="635">
        <v>0</v>
      </c>
      <c r="AA39" s="439">
        <v>18</v>
      </c>
      <c r="AB39" s="634">
        <v>2E-3</v>
      </c>
      <c r="AC39" s="633">
        <v>185</v>
      </c>
      <c r="AD39" s="436">
        <v>9000</v>
      </c>
      <c r="AE39" s="632">
        <v>0.98899999999999999</v>
      </c>
      <c r="AF39" s="428">
        <v>61</v>
      </c>
      <c r="AG39" s="631">
        <v>7.0000000000000001E-3</v>
      </c>
      <c r="AI39" s="501">
        <v>70</v>
      </c>
      <c r="AJ39" s="642">
        <v>8.0000000000000002E-3</v>
      </c>
      <c r="AL39" s="538">
        <f xml:space="preserve"> AF39-AI39</f>
        <v>-9</v>
      </c>
      <c r="AM39" s="629">
        <f xml:space="preserve"> AG39-AJ39</f>
        <v>-1E-3</v>
      </c>
    </row>
    <row r="40" spans="1:39" x14ac:dyDescent="0.25">
      <c r="A40" s="36" t="s">
        <v>428</v>
      </c>
      <c r="B40" s="37">
        <v>43944</v>
      </c>
      <c r="C40" s="38">
        <v>64</v>
      </c>
      <c r="D40" s="38">
        <v>0</v>
      </c>
      <c r="E40" s="38">
        <v>32</v>
      </c>
      <c r="F40" s="39">
        <v>6</v>
      </c>
      <c r="G40" s="207">
        <v>41666</v>
      </c>
      <c r="H40" s="641">
        <v>0.94799999999999995</v>
      </c>
      <c r="I40" s="146">
        <v>1982</v>
      </c>
      <c r="J40" s="640">
        <v>4.4999999999999998E-2</v>
      </c>
      <c r="K40" s="204">
        <v>64</v>
      </c>
      <c r="L40" s="640">
        <v>1E-3</v>
      </c>
      <c r="M40" s="204">
        <v>232</v>
      </c>
      <c r="N40" s="639">
        <v>5.0000000000000001E-3</v>
      </c>
      <c r="O40" s="142">
        <v>483</v>
      </c>
      <c r="P40" s="638">
        <v>1.0999999999999999E-2</v>
      </c>
      <c r="Q40" s="49">
        <v>219</v>
      </c>
      <c r="R40" s="637">
        <v>5.0000000000000001E-3</v>
      </c>
      <c r="S40" s="49">
        <v>292</v>
      </c>
      <c r="T40" s="637">
        <v>7.0000000000000001E-3</v>
      </c>
      <c r="U40" s="49">
        <v>243</v>
      </c>
      <c r="V40" s="637">
        <v>6.0000000000000001E-3</v>
      </c>
      <c r="W40" s="49">
        <v>62</v>
      </c>
      <c r="X40" s="636">
        <v>1E-3</v>
      </c>
      <c r="Y40" s="52">
        <v>13</v>
      </c>
      <c r="Z40" s="635">
        <v>0</v>
      </c>
      <c r="AA40" s="439">
        <v>12</v>
      </c>
      <c r="AB40" s="634">
        <v>0</v>
      </c>
      <c r="AC40" s="633">
        <v>1231</v>
      </c>
      <c r="AD40" s="436">
        <v>43322</v>
      </c>
      <c r="AE40" s="632">
        <v>0.98599999999999999</v>
      </c>
      <c r="AF40" s="428">
        <v>547</v>
      </c>
      <c r="AG40" s="631">
        <v>1.2E-2</v>
      </c>
      <c r="AI40" s="501">
        <v>550</v>
      </c>
      <c r="AJ40" s="642">
        <v>1.2999999999999999E-2</v>
      </c>
      <c r="AL40" s="538">
        <f xml:space="preserve"> AF40-AI40</f>
        <v>-3</v>
      </c>
      <c r="AM40" s="629">
        <f xml:space="preserve"> AG40-AJ40</f>
        <v>-9.9999999999999915E-4</v>
      </c>
    </row>
    <row r="41" spans="1:39" x14ac:dyDescent="0.25">
      <c r="A41" s="36" t="s">
        <v>391</v>
      </c>
      <c r="B41" s="37">
        <v>54003</v>
      </c>
      <c r="C41" s="38">
        <v>70</v>
      </c>
      <c r="D41" s="38">
        <v>0</v>
      </c>
      <c r="E41" s="38">
        <v>46</v>
      </c>
      <c r="F41" s="39">
        <v>3</v>
      </c>
      <c r="G41" s="207">
        <v>53478</v>
      </c>
      <c r="H41" s="641">
        <v>0.99</v>
      </c>
      <c r="I41" s="146">
        <v>397</v>
      </c>
      <c r="J41" s="640">
        <v>7.0000000000000001E-3</v>
      </c>
      <c r="K41" s="204">
        <v>1</v>
      </c>
      <c r="L41" s="640">
        <v>0</v>
      </c>
      <c r="M41" s="204">
        <v>127</v>
      </c>
      <c r="N41" s="639">
        <v>2E-3</v>
      </c>
      <c r="O41" s="142">
        <v>19</v>
      </c>
      <c r="P41" s="638">
        <v>0</v>
      </c>
      <c r="Q41" s="49">
        <v>7</v>
      </c>
      <c r="R41" s="637">
        <v>0</v>
      </c>
      <c r="S41" s="49">
        <v>373</v>
      </c>
      <c r="T41" s="637">
        <v>7.0000000000000001E-3</v>
      </c>
      <c r="U41" s="49">
        <v>139</v>
      </c>
      <c r="V41" s="637">
        <v>3.0000000000000001E-3</v>
      </c>
      <c r="W41" s="49">
        <v>7</v>
      </c>
      <c r="X41" s="636">
        <v>0</v>
      </c>
      <c r="Y41" s="52">
        <v>7</v>
      </c>
      <c r="Z41" s="635">
        <v>0</v>
      </c>
      <c r="AA41" s="439">
        <v>0</v>
      </c>
      <c r="AB41" s="634">
        <v>0</v>
      </c>
      <c r="AC41" s="633">
        <v>625</v>
      </c>
      <c r="AD41" s="436">
        <v>53422</v>
      </c>
      <c r="AE41" s="632">
        <v>0.98899999999999999</v>
      </c>
      <c r="AF41" s="428">
        <v>20</v>
      </c>
      <c r="AG41" s="631">
        <v>0</v>
      </c>
      <c r="AI41" s="501">
        <v>20</v>
      </c>
      <c r="AJ41" s="642">
        <v>0</v>
      </c>
      <c r="AL41" s="538">
        <f xml:space="preserve"> AF41-AI41</f>
        <v>0</v>
      </c>
      <c r="AM41" s="629">
        <f xml:space="preserve"> AG41-AJ41</f>
        <v>0</v>
      </c>
    </row>
    <row r="42" spans="1:39" x14ac:dyDescent="0.25">
      <c r="A42" s="36" t="s">
        <v>440</v>
      </c>
      <c r="B42" s="37">
        <v>14727</v>
      </c>
      <c r="C42" s="38">
        <v>19</v>
      </c>
      <c r="D42" s="38">
        <v>2</v>
      </c>
      <c r="E42" s="38">
        <v>11</v>
      </c>
      <c r="F42" s="39">
        <v>3</v>
      </c>
      <c r="G42" s="207">
        <v>14386</v>
      </c>
      <c r="H42" s="641">
        <v>0.97699999999999998</v>
      </c>
      <c r="I42" s="146">
        <v>189</v>
      </c>
      <c r="J42" s="640">
        <v>1.2999999999999999E-2</v>
      </c>
      <c r="K42" s="204">
        <v>11</v>
      </c>
      <c r="L42" s="640">
        <v>1E-3</v>
      </c>
      <c r="M42" s="204">
        <v>141</v>
      </c>
      <c r="N42" s="639">
        <v>0.01</v>
      </c>
      <c r="O42" s="142">
        <v>56</v>
      </c>
      <c r="P42" s="638">
        <v>4.0000000000000001E-3</v>
      </c>
      <c r="Q42" s="49">
        <v>18</v>
      </c>
      <c r="R42" s="637">
        <v>1E-3</v>
      </c>
      <c r="S42" s="49">
        <v>110</v>
      </c>
      <c r="T42" s="637">
        <v>7.0000000000000001E-3</v>
      </c>
      <c r="U42" s="49">
        <v>89</v>
      </c>
      <c r="V42" s="637">
        <v>6.0000000000000001E-3</v>
      </c>
      <c r="W42" s="49">
        <v>27</v>
      </c>
      <c r="X42" s="636">
        <v>2E-3</v>
      </c>
      <c r="Y42" s="52">
        <v>27</v>
      </c>
      <c r="Z42" s="635">
        <v>2E-3</v>
      </c>
      <c r="AA42" s="439">
        <v>17</v>
      </c>
      <c r="AB42" s="634">
        <v>1E-3</v>
      </c>
      <c r="AC42" s="633">
        <v>463</v>
      </c>
      <c r="AD42" s="436">
        <v>14552</v>
      </c>
      <c r="AE42" s="632">
        <v>0.98799999999999999</v>
      </c>
      <c r="AF42" s="428">
        <v>67</v>
      </c>
      <c r="AG42" s="631">
        <v>5.0000000000000001E-3</v>
      </c>
      <c r="AI42" s="501">
        <v>50</v>
      </c>
      <c r="AJ42" s="642">
        <v>3.0000000000000001E-3</v>
      </c>
      <c r="AL42" s="538">
        <f xml:space="preserve"> AF42-AI42</f>
        <v>17</v>
      </c>
      <c r="AM42" s="629">
        <f xml:space="preserve"> AG42-AJ42</f>
        <v>2E-3</v>
      </c>
    </row>
    <row r="43" spans="1:39" x14ac:dyDescent="0.25">
      <c r="A43" s="36" t="s">
        <v>420</v>
      </c>
      <c r="B43" s="37">
        <v>20132</v>
      </c>
      <c r="C43" s="38">
        <v>35</v>
      </c>
      <c r="D43" s="38">
        <v>0</v>
      </c>
      <c r="E43" s="38">
        <v>23</v>
      </c>
      <c r="F43" s="39">
        <v>3</v>
      </c>
      <c r="G43" s="207">
        <v>19738</v>
      </c>
      <c r="H43" s="641">
        <v>0.98</v>
      </c>
      <c r="I43" s="146">
        <v>307</v>
      </c>
      <c r="J43" s="640">
        <v>1.4999999999999999E-2</v>
      </c>
      <c r="K43" s="204">
        <v>2</v>
      </c>
      <c r="L43" s="640">
        <v>0</v>
      </c>
      <c r="M43" s="204">
        <v>85</v>
      </c>
      <c r="N43" s="639">
        <v>4.0000000000000001E-3</v>
      </c>
      <c r="O43" s="142">
        <v>75</v>
      </c>
      <c r="P43" s="638">
        <v>4.0000000000000001E-3</v>
      </c>
      <c r="Q43" s="49">
        <v>44</v>
      </c>
      <c r="R43" s="637">
        <v>2E-3</v>
      </c>
      <c r="S43" s="49">
        <v>137</v>
      </c>
      <c r="T43" s="637">
        <v>7.0000000000000001E-3</v>
      </c>
      <c r="U43" s="49">
        <v>37</v>
      </c>
      <c r="V43" s="637">
        <v>2E-3</v>
      </c>
      <c r="W43" s="49">
        <v>128</v>
      </c>
      <c r="X43" s="636">
        <v>6.0000000000000001E-3</v>
      </c>
      <c r="Y43" s="52">
        <v>6</v>
      </c>
      <c r="Z43" s="635">
        <v>0</v>
      </c>
      <c r="AA43" s="439">
        <v>9</v>
      </c>
      <c r="AB43" s="634">
        <v>0</v>
      </c>
      <c r="AC43" s="633">
        <v>456</v>
      </c>
      <c r="AD43" s="436">
        <v>19889</v>
      </c>
      <c r="AE43" s="632">
        <v>0.98799999999999999</v>
      </c>
      <c r="AF43" s="428">
        <v>77</v>
      </c>
      <c r="AG43" s="631">
        <v>4.0000000000000001E-3</v>
      </c>
      <c r="AI43" s="501">
        <v>70</v>
      </c>
      <c r="AJ43" s="642">
        <v>3.0000000000000001E-3</v>
      </c>
      <c r="AL43" s="538">
        <f xml:space="preserve"> AF43-AI43</f>
        <v>7</v>
      </c>
      <c r="AM43" s="629">
        <f xml:space="preserve"> AG43-AJ43</f>
        <v>1E-3</v>
      </c>
    </row>
    <row r="44" spans="1:39" x14ac:dyDescent="0.25">
      <c r="A44" s="36" t="s">
        <v>408</v>
      </c>
      <c r="B44" s="37">
        <v>4866</v>
      </c>
      <c r="C44" s="38">
        <v>10</v>
      </c>
      <c r="D44" s="38">
        <v>0</v>
      </c>
      <c r="E44" s="38">
        <v>0</v>
      </c>
      <c r="F44" s="39">
        <v>3</v>
      </c>
      <c r="G44" s="207">
        <v>4711</v>
      </c>
      <c r="H44" s="641">
        <v>0.96799999999999997</v>
      </c>
      <c r="I44" s="146">
        <v>146</v>
      </c>
      <c r="J44" s="640">
        <v>0.03</v>
      </c>
      <c r="K44" s="204">
        <v>9</v>
      </c>
      <c r="L44" s="640">
        <v>2E-3</v>
      </c>
      <c r="M44" s="204">
        <v>0</v>
      </c>
      <c r="N44" s="639">
        <v>0</v>
      </c>
      <c r="O44" s="142">
        <v>35</v>
      </c>
      <c r="P44" s="638">
        <v>7.0000000000000001E-3</v>
      </c>
      <c r="Q44" s="49">
        <v>1</v>
      </c>
      <c r="R44" s="637">
        <v>0</v>
      </c>
      <c r="S44" s="49">
        <v>31</v>
      </c>
      <c r="T44" s="637">
        <v>6.0000000000000001E-3</v>
      </c>
      <c r="U44" s="49">
        <v>43</v>
      </c>
      <c r="V44" s="637">
        <v>8.9999999999999993E-3</v>
      </c>
      <c r="W44" s="49">
        <v>6</v>
      </c>
      <c r="X44" s="636">
        <v>1E-3</v>
      </c>
      <c r="Y44" s="52">
        <v>5</v>
      </c>
      <c r="Z44" s="635">
        <v>1E-3</v>
      </c>
      <c r="AA44" s="439">
        <v>15</v>
      </c>
      <c r="AB44" s="634">
        <v>3.0000000000000001E-3</v>
      </c>
      <c r="AC44" s="633">
        <v>136</v>
      </c>
      <c r="AD44" s="436">
        <v>4786</v>
      </c>
      <c r="AE44" s="632">
        <v>0.98399999999999999</v>
      </c>
      <c r="AF44" s="428">
        <v>44</v>
      </c>
      <c r="AG44" s="631">
        <v>8.9999999999999993E-3</v>
      </c>
      <c r="AI44" s="501">
        <v>43</v>
      </c>
      <c r="AJ44" s="642">
        <v>8.9999999999999993E-3</v>
      </c>
      <c r="AL44" s="538">
        <f xml:space="preserve"> AF44-AI44</f>
        <v>1</v>
      </c>
      <c r="AM44" s="629">
        <f xml:space="preserve"> AG44-AJ44</f>
        <v>0</v>
      </c>
    </row>
    <row r="45" spans="1:39" x14ac:dyDescent="0.25">
      <c r="A45" s="36" t="s">
        <v>442</v>
      </c>
      <c r="B45" s="37">
        <v>13998</v>
      </c>
      <c r="C45" s="38">
        <v>26</v>
      </c>
      <c r="D45" s="38">
        <v>0</v>
      </c>
      <c r="E45" s="38">
        <v>5</v>
      </c>
      <c r="F45" s="39">
        <v>3</v>
      </c>
      <c r="G45" s="207">
        <v>13480</v>
      </c>
      <c r="H45" s="641">
        <v>0.96299999999999997</v>
      </c>
      <c r="I45" s="146">
        <v>450</v>
      </c>
      <c r="J45" s="640">
        <v>3.2000000000000001E-2</v>
      </c>
      <c r="K45" s="204">
        <v>27</v>
      </c>
      <c r="L45" s="640">
        <v>2E-3</v>
      </c>
      <c r="M45" s="204">
        <v>41</v>
      </c>
      <c r="N45" s="639">
        <v>3.0000000000000001E-3</v>
      </c>
      <c r="O45" s="142">
        <v>41</v>
      </c>
      <c r="P45" s="638">
        <v>3.0000000000000001E-3</v>
      </c>
      <c r="Q45" s="49">
        <v>3</v>
      </c>
      <c r="R45" s="637">
        <v>0</v>
      </c>
      <c r="S45" s="49">
        <v>76</v>
      </c>
      <c r="T45" s="637">
        <v>5.0000000000000001E-3</v>
      </c>
      <c r="U45" s="49">
        <v>12165</v>
      </c>
      <c r="V45" s="637">
        <v>0.86899999999999999</v>
      </c>
      <c r="W45" s="49">
        <v>1</v>
      </c>
      <c r="X45" s="636">
        <v>0</v>
      </c>
      <c r="Y45" s="52">
        <v>1</v>
      </c>
      <c r="Z45" s="635">
        <v>0</v>
      </c>
      <c r="AA45" s="439">
        <v>32</v>
      </c>
      <c r="AB45" s="634">
        <v>2E-3</v>
      </c>
      <c r="AC45" s="633">
        <v>12329</v>
      </c>
      <c r="AD45" s="436">
        <v>1806</v>
      </c>
      <c r="AE45" s="632">
        <v>0.129</v>
      </c>
      <c r="AF45" s="428">
        <v>68</v>
      </c>
      <c r="AG45" s="631">
        <v>5.0000000000000001E-3</v>
      </c>
      <c r="AI45" s="501">
        <v>68</v>
      </c>
      <c r="AJ45" s="642">
        <v>5.0000000000000001E-3</v>
      </c>
      <c r="AL45" s="538">
        <f xml:space="preserve"> AF45-AI45</f>
        <v>0</v>
      </c>
      <c r="AM45" s="629">
        <f xml:space="preserve"> AG45-AJ45</f>
        <v>0</v>
      </c>
    </row>
    <row r="46" spans="1:39" x14ac:dyDescent="0.25">
      <c r="A46" s="36" t="s">
        <v>427</v>
      </c>
      <c r="B46" s="37">
        <v>18870</v>
      </c>
      <c r="C46" s="38">
        <v>30</v>
      </c>
      <c r="D46" s="38">
        <v>0</v>
      </c>
      <c r="E46" s="38">
        <v>13</v>
      </c>
      <c r="F46" s="39">
        <v>3</v>
      </c>
      <c r="G46" s="207">
        <v>18446</v>
      </c>
      <c r="H46" s="641">
        <v>0.97799999999999998</v>
      </c>
      <c r="I46" s="146">
        <v>350</v>
      </c>
      <c r="J46" s="640">
        <v>1.9E-2</v>
      </c>
      <c r="K46" s="204">
        <v>42</v>
      </c>
      <c r="L46" s="640">
        <v>2E-3</v>
      </c>
      <c r="M46" s="204">
        <v>32</v>
      </c>
      <c r="N46" s="639">
        <v>2E-3</v>
      </c>
      <c r="O46" s="142">
        <v>186</v>
      </c>
      <c r="P46" s="638">
        <v>0.01</v>
      </c>
      <c r="Q46" s="49">
        <v>84</v>
      </c>
      <c r="R46" s="637">
        <v>4.0000000000000001E-3</v>
      </c>
      <c r="S46" s="49">
        <v>102</v>
      </c>
      <c r="T46" s="637">
        <v>5.0000000000000001E-3</v>
      </c>
      <c r="U46" s="49">
        <v>57</v>
      </c>
      <c r="V46" s="637">
        <v>3.0000000000000001E-3</v>
      </c>
      <c r="W46" s="49">
        <v>30</v>
      </c>
      <c r="X46" s="636">
        <v>2E-3</v>
      </c>
      <c r="Y46" s="52">
        <v>1</v>
      </c>
      <c r="Z46" s="635">
        <v>0</v>
      </c>
      <c r="AA46" s="439">
        <v>41</v>
      </c>
      <c r="AB46" s="634">
        <v>2E-3</v>
      </c>
      <c r="AC46" s="633">
        <v>427</v>
      </c>
      <c r="AD46" s="436">
        <v>18635</v>
      </c>
      <c r="AE46" s="632">
        <v>0.98799999999999999</v>
      </c>
      <c r="AF46" s="428">
        <v>228</v>
      </c>
      <c r="AG46" s="631">
        <v>1.2E-2</v>
      </c>
      <c r="AI46" s="501">
        <v>228</v>
      </c>
      <c r="AJ46" s="642">
        <v>1.2E-2</v>
      </c>
      <c r="AL46" s="538">
        <f xml:space="preserve"> AF46-AI46</f>
        <v>0</v>
      </c>
      <c r="AM46" s="629">
        <f xml:space="preserve"> AG46-AJ46</f>
        <v>0</v>
      </c>
    </row>
    <row r="47" spans="1:39" x14ac:dyDescent="0.25">
      <c r="A47" s="36" t="s">
        <v>431</v>
      </c>
      <c r="B47" s="37">
        <v>14405</v>
      </c>
      <c r="C47" s="38">
        <v>25</v>
      </c>
      <c r="D47" s="38">
        <v>0</v>
      </c>
      <c r="E47" s="38">
        <v>16</v>
      </c>
      <c r="F47" s="39">
        <v>8</v>
      </c>
      <c r="G47" s="207">
        <v>13844</v>
      </c>
      <c r="H47" s="641">
        <v>0.96099999999999997</v>
      </c>
      <c r="I47" s="146">
        <v>451</v>
      </c>
      <c r="J47" s="640">
        <v>3.1E-2</v>
      </c>
      <c r="K47" s="204">
        <v>101</v>
      </c>
      <c r="L47" s="640">
        <v>7.0000000000000001E-3</v>
      </c>
      <c r="M47" s="204">
        <v>9</v>
      </c>
      <c r="N47" s="639">
        <v>1E-3</v>
      </c>
      <c r="O47" s="142">
        <v>98</v>
      </c>
      <c r="P47" s="638">
        <v>7.0000000000000001E-3</v>
      </c>
      <c r="Q47" s="49">
        <v>57</v>
      </c>
      <c r="R47" s="637">
        <v>4.0000000000000001E-3</v>
      </c>
      <c r="S47" s="49">
        <v>79</v>
      </c>
      <c r="T47" s="637">
        <v>5.0000000000000001E-3</v>
      </c>
      <c r="U47" s="49">
        <v>48</v>
      </c>
      <c r="V47" s="637">
        <v>3.0000000000000001E-3</v>
      </c>
      <c r="W47" s="49">
        <v>31</v>
      </c>
      <c r="X47" s="636">
        <v>2E-3</v>
      </c>
      <c r="Y47" s="52">
        <v>12</v>
      </c>
      <c r="Z47" s="635">
        <v>1E-3</v>
      </c>
      <c r="AA47" s="439">
        <v>22</v>
      </c>
      <c r="AB47" s="634">
        <v>2E-3</v>
      </c>
      <c r="AC47" s="633">
        <v>310</v>
      </c>
      <c r="AD47" s="436">
        <v>14191</v>
      </c>
      <c r="AE47" s="632">
        <v>0.98499999999999999</v>
      </c>
      <c r="AF47" s="428">
        <v>199</v>
      </c>
      <c r="AG47" s="631">
        <v>1.4E-2</v>
      </c>
      <c r="AI47" s="501">
        <v>201</v>
      </c>
      <c r="AJ47" s="642">
        <v>1.4E-2</v>
      </c>
      <c r="AL47" s="538">
        <f xml:space="preserve"> AF47-AI47</f>
        <v>-2</v>
      </c>
      <c r="AM47" s="629">
        <f xml:space="preserve"> AG47-AJ47</f>
        <v>0</v>
      </c>
    </row>
    <row r="48" spans="1:39" x14ac:dyDescent="0.25">
      <c r="A48" s="36" t="s">
        <v>400</v>
      </c>
      <c r="B48" s="37">
        <v>8201</v>
      </c>
      <c r="C48" s="38">
        <v>15</v>
      </c>
      <c r="D48" s="38">
        <v>0</v>
      </c>
      <c r="E48" s="38">
        <v>13</v>
      </c>
      <c r="F48" s="39">
        <v>3</v>
      </c>
      <c r="G48" s="207">
        <v>7865</v>
      </c>
      <c r="H48" s="641">
        <v>0.95899999999999996</v>
      </c>
      <c r="I48" s="146">
        <v>310</v>
      </c>
      <c r="J48" s="640">
        <v>3.7999999999999999E-2</v>
      </c>
      <c r="K48" s="204">
        <v>11</v>
      </c>
      <c r="L48" s="640">
        <v>1E-3</v>
      </c>
      <c r="M48" s="204">
        <v>15</v>
      </c>
      <c r="N48" s="639">
        <v>2E-3</v>
      </c>
      <c r="O48" s="142">
        <v>41</v>
      </c>
      <c r="P48" s="638">
        <v>5.0000000000000001E-3</v>
      </c>
      <c r="Q48" s="49">
        <v>36</v>
      </c>
      <c r="R48" s="637">
        <v>4.0000000000000001E-3</v>
      </c>
      <c r="S48" s="49">
        <v>38</v>
      </c>
      <c r="T48" s="637">
        <v>5.0000000000000001E-3</v>
      </c>
      <c r="U48" s="49">
        <v>15</v>
      </c>
      <c r="V48" s="637">
        <v>2E-3</v>
      </c>
      <c r="W48" s="49">
        <v>14</v>
      </c>
      <c r="X48" s="636">
        <v>2E-3</v>
      </c>
      <c r="Y48" s="52">
        <v>1</v>
      </c>
      <c r="Z48" s="635">
        <v>0</v>
      </c>
      <c r="AA48" s="439">
        <v>18</v>
      </c>
      <c r="AB48" s="634">
        <v>2E-3</v>
      </c>
      <c r="AC48" s="633">
        <v>143</v>
      </c>
      <c r="AD48" s="436">
        <v>8141</v>
      </c>
      <c r="AE48" s="632">
        <v>0.99299999999999999</v>
      </c>
      <c r="AF48" s="428">
        <v>52</v>
      </c>
      <c r="AG48" s="631">
        <v>6.0000000000000001E-3</v>
      </c>
      <c r="AI48" s="501">
        <v>60</v>
      </c>
      <c r="AJ48" s="642">
        <v>7.0000000000000001E-3</v>
      </c>
      <c r="AL48" s="538">
        <f xml:space="preserve"> AF48-AI48</f>
        <v>-8</v>
      </c>
      <c r="AM48" s="629">
        <f xml:space="preserve"> AG48-AJ48</f>
        <v>-1E-3</v>
      </c>
    </row>
    <row r="49" spans="1:39" x14ac:dyDescent="0.25">
      <c r="A49" s="36" t="s">
        <v>409</v>
      </c>
      <c r="B49" s="37">
        <v>4892</v>
      </c>
      <c r="C49" s="38">
        <v>9</v>
      </c>
      <c r="D49" s="38">
        <v>0</v>
      </c>
      <c r="E49" s="38">
        <v>4</v>
      </c>
      <c r="F49" s="39">
        <v>3</v>
      </c>
      <c r="G49" s="207">
        <v>4721</v>
      </c>
      <c r="H49" s="641">
        <v>0.96499999999999997</v>
      </c>
      <c r="I49" s="146">
        <v>152</v>
      </c>
      <c r="J49" s="640">
        <v>3.1E-2</v>
      </c>
      <c r="K49" s="204">
        <v>8</v>
      </c>
      <c r="L49" s="640">
        <v>2E-3</v>
      </c>
      <c r="M49" s="204">
        <v>11</v>
      </c>
      <c r="N49" s="639">
        <v>2E-3</v>
      </c>
      <c r="O49" s="142">
        <v>99</v>
      </c>
      <c r="P49" s="638">
        <v>0.02</v>
      </c>
      <c r="Q49" s="49">
        <v>22</v>
      </c>
      <c r="R49" s="637">
        <v>4.0000000000000001E-3</v>
      </c>
      <c r="S49" s="49">
        <v>24</v>
      </c>
      <c r="T49" s="637">
        <v>5.0000000000000001E-3</v>
      </c>
      <c r="U49" s="49">
        <v>3</v>
      </c>
      <c r="V49" s="637">
        <v>1E-3</v>
      </c>
      <c r="W49" s="49">
        <v>1</v>
      </c>
      <c r="X49" s="636">
        <v>0</v>
      </c>
      <c r="Y49" s="52">
        <v>1</v>
      </c>
      <c r="Z49" s="635">
        <v>0</v>
      </c>
      <c r="AA49" s="439">
        <v>2</v>
      </c>
      <c r="AB49" s="634">
        <v>0</v>
      </c>
      <c r="AC49" s="633">
        <v>131</v>
      </c>
      <c r="AD49" s="436">
        <v>4783</v>
      </c>
      <c r="AE49" s="632">
        <v>0.97799999999999998</v>
      </c>
      <c r="AF49" s="428">
        <v>107</v>
      </c>
      <c r="AG49" s="631">
        <v>2.1999999999999999E-2</v>
      </c>
      <c r="AI49" s="501">
        <v>107</v>
      </c>
      <c r="AJ49" s="642">
        <v>2.1999999999999999E-2</v>
      </c>
      <c r="AL49" s="538">
        <f xml:space="preserve"> AF49-AI49</f>
        <v>0</v>
      </c>
      <c r="AM49" s="629">
        <f xml:space="preserve"> AG49-AJ49</f>
        <v>0</v>
      </c>
    </row>
    <row r="50" spans="1:39" x14ac:dyDescent="0.25">
      <c r="A50" s="36" t="s">
        <v>425</v>
      </c>
      <c r="B50" s="37">
        <v>117372</v>
      </c>
      <c r="C50" s="38">
        <v>192</v>
      </c>
      <c r="D50" s="38">
        <v>3</v>
      </c>
      <c r="E50" s="38">
        <v>168</v>
      </c>
      <c r="F50" s="39">
        <v>4</v>
      </c>
      <c r="G50" s="207">
        <v>114388</v>
      </c>
      <c r="H50" s="641">
        <v>0.97499999999999998</v>
      </c>
      <c r="I50" s="146">
        <v>2709</v>
      </c>
      <c r="J50" s="640">
        <v>2.3E-2</v>
      </c>
      <c r="K50" s="204">
        <v>263</v>
      </c>
      <c r="L50" s="640">
        <v>2E-3</v>
      </c>
      <c r="M50" s="204">
        <v>12</v>
      </c>
      <c r="N50" s="639">
        <v>0</v>
      </c>
      <c r="O50" s="142">
        <v>1547</v>
      </c>
      <c r="P50" s="638">
        <v>1.2999999999999999E-2</v>
      </c>
      <c r="Q50" s="49">
        <v>1324</v>
      </c>
      <c r="R50" s="637">
        <v>1.0999999999999999E-2</v>
      </c>
      <c r="S50" s="49">
        <v>504</v>
      </c>
      <c r="T50" s="637">
        <v>4.0000000000000001E-3</v>
      </c>
      <c r="U50" s="49">
        <v>678</v>
      </c>
      <c r="V50" s="637">
        <v>6.0000000000000001E-3</v>
      </c>
      <c r="W50" s="49">
        <v>278</v>
      </c>
      <c r="X50" s="636">
        <v>2E-3</v>
      </c>
      <c r="Y50" s="52">
        <v>3</v>
      </c>
      <c r="Z50" s="635">
        <v>0</v>
      </c>
      <c r="AA50" s="439">
        <v>131</v>
      </c>
      <c r="AB50" s="634">
        <v>1E-3</v>
      </c>
      <c r="AC50" s="633">
        <v>3190</v>
      </c>
      <c r="AD50" s="436">
        <v>115374</v>
      </c>
      <c r="AE50" s="632">
        <v>0.98299999999999998</v>
      </c>
      <c r="AF50" s="428">
        <v>1810</v>
      </c>
      <c r="AG50" s="631">
        <v>1.4999999999999999E-2</v>
      </c>
      <c r="AI50" s="501">
        <v>2234</v>
      </c>
      <c r="AJ50" s="642">
        <v>1.9E-2</v>
      </c>
      <c r="AL50" s="538">
        <f xml:space="preserve"> AF50-AI50</f>
        <v>-424</v>
      </c>
      <c r="AM50" s="629">
        <f xml:space="preserve"> AG50-AJ50</f>
        <v>-4.0000000000000001E-3</v>
      </c>
    </row>
    <row r="51" spans="1:39" x14ac:dyDescent="0.25">
      <c r="A51" s="36" t="s">
        <v>416</v>
      </c>
      <c r="B51" s="37">
        <v>18193</v>
      </c>
      <c r="C51" s="38">
        <v>24</v>
      </c>
      <c r="D51" s="38">
        <v>0</v>
      </c>
      <c r="E51" s="38">
        <v>19</v>
      </c>
      <c r="F51" s="39">
        <v>3</v>
      </c>
      <c r="G51" s="207">
        <v>17487</v>
      </c>
      <c r="H51" s="641">
        <v>0.96099999999999997</v>
      </c>
      <c r="I51" s="146">
        <v>687</v>
      </c>
      <c r="J51" s="640">
        <v>3.7999999999999999E-2</v>
      </c>
      <c r="K51" s="204">
        <v>19</v>
      </c>
      <c r="L51" s="640">
        <v>1E-3</v>
      </c>
      <c r="M51" s="204">
        <v>0</v>
      </c>
      <c r="N51" s="639">
        <v>0</v>
      </c>
      <c r="O51" s="142">
        <v>84</v>
      </c>
      <c r="P51" s="638">
        <v>5.0000000000000001E-3</v>
      </c>
      <c r="Q51" s="49">
        <v>66</v>
      </c>
      <c r="R51" s="637">
        <v>4.0000000000000001E-3</v>
      </c>
      <c r="S51" s="49">
        <v>66</v>
      </c>
      <c r="T51" s="637">
        <v>4.0000000000000001E-3</v>
      </c>
      <c r="U51" s="49">
        <v>64</v>
      </c>
      <c r="V51" s="637">
        <v>4.0000000000000001E-3</v>
      </c>
      <c r="W51" s="49">
        <v>56</v>
      </c>
      <c r="X51" s="636">
        <v>3.0000000000000001E-3</v>
      </c>
      <c r="Y51" s="52">
        <v>46</v>
      </c>
      <c r="Z51" s="635">
        <v>3.0000000000000001E-3</v>
      </c>
      <c r="AA51" s="439">
        <v>9</v>
      </c>
      <c r="AB51" s="634">
        <v>0</v>
      </c>
      <c r="AC51" s="633">
        <v>325</v>
      </c>
      <c r="AD51" s="436">
        <v>18090</v>
      </c>
      <c r="AE51" s="632">
        <v>0.99399999999999999</v>
      </c>
      <c r="AF51" s="428">
        <v>103</v>
      </c>
      <c r="AG51" s="631">
        <v>6.0000000000000001E-3</v>
      </c>
      <c r="AI51" s="501">
        <v>108</v>
      </c>
      <c r="AJ51" s="642">
        <v>6.0000000000000001E-3</v>
      </c>
      <c r="AL51" s="538">
        <f xml:space="preserve"> AF51-AI51</f>
        <v>-5</v>
      </c>
      <c r="AM51" s="629">
        <f xml:space="preserve"> AG51-AJ51</f>
        <v>0</v>
      </c>
    </row>
    <row r="52" spans="1:39" x14ac:dyDescent="0.25">
      <c r="A52" s="36" t="s">
        <v>424</v>
      </c>
      <c r="B52" s="37">
        <v>10202</v>
      </c>
      <c r="C52" s="38">
        <v>24</v>
      </c>
      <c r="D52" s="38">
        <v>0</v>
      </c>
      <c r="E52" s="38">
        <v>7</v>
      </c>
      <c r="F52" s="39">
        <v>3</v>
      </c>
      <c r="G52" s="207">
        <v>9741</v>
      </c>
      <c r="H52" s="641">
        <v>0.95499999999999996</v>
      </c>
      <c r="I52" s="146">
        <v>412</v>
      </c>
      <c r="J52" s="640">
        <v>0.04</v>
      </c>
      <c r="K52" s="204">
        <v>7</v>
      </c>
      <c r="L52" s="640">
        <v>1E-3</v>
      </c>
      <c r="M52" s="204">
        <v>42</v>
      </c>
      <c r="N52" s="639">
        <v>4.0000000000000001E-3</v>
      </c>
      <c r="O52" s="142">
        <v>55</v>
      </c>
      <c r="P52" s="638">
        <v>5.0000000000000001E-3</v>
      </c>
      <c r="Q52" s="49">
        <v>24</v>
      </c>
      <c r="R52" s="637">
        <v>2E-3</v>
      </c>
      <c r="S52" s="49">
        <v>41</v>
      </c>
      <c r="T52" s="637">
        <v>4.0000000000000001E-3</v>
      </c>
      <c r="U52" s="49">
        <v>33</v>
      </c>
      <c r="V52" s="637">
        <v>3.0000000000000001E-3</v>
      </c>
      <c r="W52" s="49">
        <v>8</v>
      </c>
      <c r="X52" s="636">
        <v>1E-3</v>
      </c>
      <c r="Y52" s="52">
        <v>14</v>
      </c>
      <c r="Z52" s="635">
        <v>1E-3</v>
      </c>
      <c r="AA52" s="439">
        <v>15</v>
      </c>
      <c r="AB52" s="634">
        <v>1E-3</v>
      </c>
      <c r="AC52" s="633">
        <v>203</v>
      </c>
      <c r="AD52" s="436">
        <v>10116</v>
      </c>
      <c r="AE52" s="632">
        <v>0.99199999999999999</v>
      </c>
      <c r="AF52" s="428">
        <v>62</v>
      </c>
      <c r="AG52" s="631">
        <v>6.0000000000000001E-3</v>
      </c>
      <c r="AI52" s="501">
        <v>60</v>
      </c>
      <c r="AJ52" s="642">
        <v>6.0000000000000001E-3</v>
      </c>
      <c r="AL52" s="538">
        <f xml:space="preserve"> AF52-AI52</f>
        <v>2</v>
      </c>
      <c r="AM52" s="629">
        <f xml:space="preserve"> AG52-AJ52</f>
        <v>0</v>
      </c>
    </row>
    <row r="53" spans="1:39" x14ac:dyDescent="0.25">
      <c r="A53" s="36" t="s">
        <v>414</v>
      </c>
      <c r="B53" s="37">
        <v>62107</v>
      </c>
      <c r="C53" s="38">
        <v>44</v>
      </c>
      <c r="D53" s="38">
        <v>1</v>
      </c>
      <c r="E53" s="38">
        <v>32</v>
      </c>
      <c r="F53" s="39">
        <v>3</v>
      </c>
      <c r="G53" s="207">
        <v>59683</v>
      </c>
      <c r="H53" s="641">
        <v>0.96099999999999997</v>
      </c>
      <c r="I53" s="146">
        <v>2384</v>
      </c>
      <c r="J53" s="640">
        <v>3.7999999999999999E-2</v>
      </c>
      <c r="K53" s="204">
        <v>35</v>
      </c>
      <c r="L53" s="640">
        <v>1E-3</v>
      </c>
      <c r="M53" s="204">
        <v>5</v>
      </c>
      <c r="N53" s="639">
        <v>0</v>
      </c>
      <c r="O53" s="142">
        <v>338</v>
      </c>
      <c r="P53" s="638">
        <v>5.0000000000000001E-3</v>
      </c>
      <c r="Q53" s="49">
        <v>277</v>
      </c>
      <c r="R53" s="637">
        <v>4.0000000000000001E-3</v>
      </c>
      <c r="S53" s="49">
        <v>216</v>
      </c>
      <c r="T53" s="637">
        <v>3.0000000000000001E-3</v>
      </c>
      <c r="U53" s="49">
        <v>220</v>
      </c>
      <c r="V53" s="637">
        <v>4.0000000000000001E-3</v>
      </c>
      <c r="W53" s="49">
        <v>120</v>
      </c>
      <c r="X53" s="636">
        <v>2E-3</v>
      </c>
      <c r="Y53" s="52">
        <v>13</v>
      </c>
      <c r="Z53" s="635">
        <v>0</v>
      </c>
      <c r="AA53" s="439">
        <v>18</v>
      </c>
      <c r="AB53" s="634">
        <v>0</v>
      </c>
      <c r="AC53" s="633">
        <v>934</v>
      </c>
      <c r="AD53" s="436">
        <v>61655</v>
      </c>
      <c r="AE53" s="632">
        <v>0.99299999999999999</v>
      </c>
      <c r="AF53" s="428">
        <v>373</v>
      </c>
      <c r="AG53" s="631">
        <v>6.0000000000000001E-3</v>
      </c>
      <c r="AI53" s="501">
        <v>374</v>
      </c>
      <c r="AJ53" s="642">
        <v>6.0000000000000001E-3</v>
      </c>
      <c r="AL53" s="538">
        <f xml:space="preserve"> AF53-AI53</f>
        <v>-1</v>
      </c>
      <c r="AM53" s="629">
        <f xml:space="preserve"> AG53-AJ53</f>
        <v>0</v>
      </c>
    </row>
    <row r="54" spans="1:39" x14ac:dyDescent="0.25">
      <c r="A54" s="36" t="s">
        <v>405</v>
      </c>
      <c r="B54" s="37">
        <v>38918</v>
      </c>
      <c r="C54" s="38">
        <v>39</v>
      </c>
      <c r="D54" s="38">
        <v>7</v>
      </c>
      <c r="E54" s="38">
        <v>27</v>
      </c>
      <c r="F54" s="39">
        <v>3</v>
      </c>
      <c r="G54" s="207">
        <v>36823</v>
      </c>
      <c r="H54" s="641">
        <v>0.94599999999999995</v>
      </c>
      <c r="I54" s="146">
        <v>1960</v>
      </c>
      <c r="J54" s="640">
        <v>0.05</v>
      </c>
      <c r="K54" s="204">
        <v>26</v>
      </c>
      <c r="L54" s="640">
        <v>1E-3</v>
      </c>
      <c r="M54" s="204">
        <v>109</v>
      </c>
      <c r="N54" s="639">
        <v>3.0000000000000001E-3</v>
      </c>
      <c r="O54" s="142">
        <v>237</v>
      </c>
      <c r="P54" s="638">
        <v>6.0000000000000001E-3</v>
      </c>
      <c r="Q54" s="49">
        <v>138</v>
      </c>
      <c r="R54" s="637">
        <v>4.0000000000000001E-3</v>
      </c>
      <c r="S54" s="49">
        <v>126</v>
      </c>
      <c r="T54" s="637">
        <v>3.0000000000000001E-3</v>
      </c>
      <c r="U54" s="49">
        <v>136</v>
      </c>
      <c r="V54" s="637">
        <v>3.0000000000000001E-3</v>
      </c>
      <c r="W54" s="49">
        <v>43</v>
      </c>
      <c r="X54" s="636">
        <v>1E-3</v>
      </c>
      <c r="Y54" s="52">
        <v>0</v>
      </c>
      <c r="Z54" s="635">
        <v>0</v>
      </c>
      <c r="AA54" s="439">
        <v>19</v>
      </c>
      <c r="AB54" s="634">
        <v>0</v>
      </c>
      <c r="AC54" s="633">
        <v>655</v>
      </c>
      <c r="AD54" s="436">
        <v>38595</v>
      </c>
      <c r="AE54" s="632">
        <v>0.99199999999999999</v>
      </c>
      <c r="AF54" s="428">
        <v>263</v>
      </c>
      <c r="AG54" s="631">
        <v>7.0000000000000001E-3</v>
      </c>
      <c r="AI54" s="501">
        <v>307</v>
      </c>
      <c r="AJ54" s="642">
        <v>8.0000000000000002E-3</v>
      </c>
      <c r="AL54" s="538">
        <f xml:space="preserve"> AF54-AI54</f>
        <v>-44</v>
      </c>
      <c r="AM54" s="629">
        <f xml:space="preserve"> AG54-AJ54</f>
        <v>-1E-3</v>
      </c>
    </row>
    <row r="55" spans="1:39" x14ac:dyDescent="0.25">
      <c r="A55" s="36" t="s">
        <v>410</v>
      </c>
      <c r="B55" s="37">
        <v>27131</v>
      </c>
      <c r="C55" s="38">
        <v>42</v>
      </c>
      <c r="D55" s="38">
        <v>6</v>
      </c>
      <c r="E55" s="38">
        <v>30</v>
      </c>
      <c r="F55" s="39">
        <v>3</v>
      </c>
      <c r="G55" s="207">
        <v>26783</v>
      </c>
      <c r="H55" s="641">
        <v>0.98699999999999999</v>
      </c>
      <c r="I55" s="146">
        <v>334</v>
      </c>
      <c r="J55" s="640">
        <v>1.2E-2</v>
      </c>
      <c r="K55" s="204">
        <v>1</v>
      </c>
      <c r="L55" s="640">
        <v>0</v>
      </c>
      <c r="M55" s="204">
        <v>13</v>
      </c>
      <c r="N55" s="639">
        <v>0</v>
      </c>
      <c r="O55" s="142">
        <v>86</v>
      </c>
      <c r="P55" s="638">
        <v>3.0000000000000001E-3</v>
      </c>
      <c r="Q55" s="49">
        <v>75</v>
      </c>
      <c r="R55" s="637">
        <v>3.0000000000000001E-3</v>
      </c>
      <c r="S55" s="49">
        <v>68</v>
      </c>
      <c r="T55" s="637">
        <v>3.0000000000000001E-3</v>
      </c>
      <c r="U55" s="49">
        <v>71</v>
      </c>
      <c r="V55" s="637">
        <v>3.0000000000000001E-3</v>
      </c>
      <c r="W55" s="49">
        <v>19</v>
      </c>
      <c r="X55" s="636">
        <v>1E-3</v>
      </c>
      <c r="Y55" s="52">
        <v>0</v>
      </c>
      <c r="Z55" s="635">
        <v>0</v>
      </c>
      <c r="AA55" s="439">
        <v>17</v>
      </c>
      <c r="AB55" s="634">
        <v>1E-3</v>
      </c>
      <c r="AC55" s="633">
        <v>264</v>
      </c>
      <c r="AD55" s="436">
        <v>27022</v>
      </c>
      <c r="AE55" s="632">
        <v>0.996</v>
      </c>
      <c r="AF55" s="428">
        <v>87</v>
      </c>
      <c r="AG55" s="631">
        <v>3.0000000000000001E-3</v>
      </c>
      <c r="AI55" s="501">
        <v>129</v>
      </c>
      <c r="AJ55" s="642">
        <v>5.0000000000000001E-3</v>
      </c>
      <c r="AL55" s="538">
        <f xml:space="preserve"> AF55-AI55</f>
        <v>-42</v>
      </c>
      <c r="AM55" s="629">
        <f xml:space="preserve"> AG55-AJ55</f>
        <v>-2E-3</v>
      </c>
    </row>
    <row r="56" spans="1:39" x14ac:dyDescent="0.25">
      <c r="A56" s="36" t="s">
        <v>417</v>
      </c>
      <c r="B56" s="37">
        <v>36635</v>
      </c>
      <c r="C56" s="38">
        <v>44</v>
      </c>
      <c r="D56" s="38">
        <v>0</v>
      </c>
      <c r="E56" s="38">
        <v>29</v>
      </c>
      <c r="F56" s="39">
        <v>3</v>
      </c>
      <c r="G56" s="207">
        <v>34651</v>
      </c>
      <c r="H56" s="641">
        <v>0.94599999999999995</v>
      </c>
      <c r="I56" s="146">
        <v>1850</v>
      </c>
      <c r="J56" s="640">
        <v>0.05</v>
      </c>
      <c r="K56" s="204">
        <v>92</v>
      </c>
      <c r="L56" s="640">
        <v>3.0000000000000001E-3</v>
      </c>
      <c r="M56" s="204">
        <v>42</v>
      </c>
      <c r="N56" s="639">
        <v>1E-3</v>
      </c>
      <c r="O56" s="142">
        <v>139</v>
      </c>
      <c r="P56" s="638">
        <v>4.0000000000000001E-3</v>
      </c>
      <c r="Q56" s="49">
        <v>96</v>
      </c>
      <c r="R56" s="637">
        <v>3.0000000000000001E-3</v>
      </c>
      <c r="S56" s="49">
        <v>72</v>
      </c>
      <c r="T56" s="637">
        <v>2E-3</v>
      </c>
      <c r="U56" s="49">
        <v>99</v>
      </c>
      <c r="V56" s="637">
        <v>3.0000000000000001E-3</v>
      </c>
      <c r="W56" s="49">
        <v>38</v>
      </c>
      <c r="X56" s="636">
        <v>1E-3</v>
      </c>
      <c r="Y56" s="52">
        <v>8</v>
      </c>
      <c r="Z56" s="635">
        <v>0</v>
      </c>
      <c r="AA56" s="439">
        <v>34</v>
      </c>
      <c r="AB56" s="634">
        <v>1E-3</v>
      </c>
      <c r="AC56" s="633">
        <v>444</v>
      </c>
      <c r="AD56" s="436">
        <v>36350</v>
      </c>
      <c r="AE56" s="632">
        <v>0.99199999999999999</v>
      </c>
      <c r="AF56" s="428">
        <v>231</v>
      </c>
      <c r="AG56" s="631">
        <v>6.0000000000000001E-3</v>
      </c>
      <c r="AI56" s="501">
        <v>273</v>
      </c>
      <c r="AJ56" s="642">
        <v>7.0000000000000001E-3</v>
      </c>
      <c r="AL56" s="538">
        <f xml:space="preserve"> AF56-AI56</f>
        <v>-42</v>
      </c>
      <c r="AM56" s="629">
        <f xml:space="preserve"> AG56-AJ56</f>
        <v>-1E-3</v>
      </c>
    </row>
    <row r="57" spans="1:39" x14ac:dyDescent="0.25">
      <c r="A57" s="36" t="s">
        <v>419</v>
      </c>
      <c r="B57" s="37">
        <v>15853</v>
      </c>
      <c r="C57" s="38">
        <v>30</v>
      </c>
      <c r="D57" s="38">
        <v>0</v>
      </c>
      <c r="E57" s="38">
        <v>10</v>
      </c>
      <c r="F57" s="39">
        <v>4</v>
      </c>
      <c r="G57" s="207">
        <v>15437</v>
      </c>
      <c r="H57" s="641">
        <v>0.97399999999999998</v>
      </c>
      <c r="I57" s="146">
        <v>404</v>
      </c>
      <c r="J57" s="640">
        <v>2.5000000000000001E-2</v>
      </c>
      <c r="K57" s="204">
        <v>3</v>
      </c>
      <c r="L57" s="640">
        <v>0</v>
      </c>
      <c r="M57" s="204">
        <v>9</v>
      </c>
      <c r="N57" s="639">
        <v>1E-3</v>
      </c>
      <c r="O57" s="142">
        <v>69</v>
      </c>
      <c r="P57" s="638">
        <v>4.0000000000000001E-3</v>
      </c>
      <c r="Q57" s="49">
        <v>25</v>
      </c>
      <c r="R57" s="637">
        <v>2E-3</v>
      </c>
      <c r="S57" s="49">
        <v>36</v>
      </c>
      <c r="T57" s="637">
        <v>2E-3</v>
      </c>
      <c r="U57" s="49">
        <v>29</v>
      </c>
      <c r="V57" s="637">
        <v>2E-3</v>
      </c>
      <c r="W57" s="49">
        <v>10</v>
      </c>
      <c r="X57" s="636">
        <v>1E-3</v>
      </c>
      <c r="Y57" s="52">
        <v>0</v>
      </c>
      <c r="Z57" s="635">
        <v>0</v>
      </c>
      <c r="AA57" s="439">
        <v>6</v>
      </c>
      <c r="AB57" s="634">
        <v>0</v>
      </c>
      <c r="AC57" s="633">
        <v>176</v>
      </c>
      <c r="AD57" s="436">
        <v>15773</v>
      </c>
      <c r="AE57" s="632">
        <v>0.995</v>
      </c>
      <c r="AF57" s="428">
        <v>72</v>
      </c>
      <c r="AG57" s="631">
        <v>5.0000000000000001E-3</v>
      </c>
      <c r="AI57" s="501">
        <v>147</v>
      </c>
      <c r="AJ57" s="642">
        <v>8.9999999999999993E-3</v>
      </c>
      <c r="AL57" s="538">
        <f xml:space="preserve"> AF57-AI57</f>
        <v>-75</v>
      </c>
      <c r="AM57" s="629">
        <f xml:space="preserve"> AG57-AJ57</f>
        <v>-3.9999999999999992E-3</v>
      </c>
    </row>
    <row r="58" spans="1:39" x14ac:dyDescent="0.25">
      <c r="A58" s="36" t="s">
        <v>411</v>
      </c>
      <c r="B58" s="37">
        <v>15485</v>
      </c>
      <c r="C58" s="38">
        <v>28</v>
      </c>
      <c r="D58" s="38">
        <v>2</v>
      </c>
      <c r="E58" s="38">
        <v>7</v>
      </c>
      <c r="F58" s="39">
        <v>3</v>
      </c>
      <c r="G58" s="207">
        <v>10015</v>
      </c>
      <c r="H58" s="641">
        <v>0.64700000000000002</v>
      </c>
      <c r="I58" s="146">
        <v>5447</v>
      </c>
      <c r="J58" s="640">
        <v>0.35199999999999998</v>
      </c>
      <c r="K58" s="204">
        <v>18</v>
      </c>
      <c r="L58" s="640">
        <v>1E-3</v>
      </c>
      <c r="M58" s="204">
        <v>5</v>
      </c>
      <c r="N58" s="639">
        <v>0</v>
      </c>
      <c r="O58" s="142">
        <v>58</v>
      </c>
      <c r="P58" s="638">
        <v>4.0000000000000001E-3</v>
      </c>
      <c r="Q58" s="49">
        <v>16</v>
      </c>
      <c r="R58" s="637">
        <v>1E-3</v>
      </c>
      <c r="S58" s="49">
        <v>27</v>
      </c>
      <c r="T58" s="637">
        <v>2E-3</v>
      </c>
      <c r="U58" s="49">
        <v>15</v>
      </c>
      <c r="V58" s="637">
        <v>1E-3</v>
      </c>
      <c r="W58" s="49">
        <v>9</v>
      </c>
      <c r="X58" s="636">
        <v>1E-3</v>
      </c>
      <c r="Y58" s="52">
        <v>2</v>
      </c>
      <c r="Z58" s="635">
        <v>0</v>
      </c>
      <c r="AA58" s="439">
        <v>5</v>
      </c>
      <c r="AB58" s="634">
        <v>0</v>
      </c>
      <c r="AC58" s="633">
        <v>134</v>
      </c>
      <c r="AD58" s="436">
        <v>15403</v>
      </c>
      <c r="AE58" s="632">
        <v>0.995</v>
      </c>
      <c r="AF58" s="428">
        <v>76</v>
      </c>
      <c r="AG58" s="631">
        <v>5.0000000000000001E-3</v>
      </c>
      <c r="AI58" s="501">
        <v>83</v>
      </c>
      <c r="AJ58" s="642">
        <v>5.0000000000000001E-3</v>
      </c>
      <c r="AL58" s="538">
        <f xml:space="preserve"> AF58-AI58</f>
        <v>-7</v>
      </c>
      <c r="AM58" s="629">
        <f xml:space="preserve"> AG58-AJ58</f>
        <v>0</v>
      </c>
    </row>
    <row r="59" spans="1:39" x14ac:dyDescent="0.25">
      <c r="A59" s="36" t="s">
        <v>433</v>
      </c>
      <c r="B59" s="37">
        <v>7398</v>
      </c>
      <c r="C59" s="38">
        <v>14</v>
      </c>
      <c r="D59" s="38">
        <v>0</v>
      </c>
      <c r="E59" s="38">
        <v>0</v>
      </c>
      <c r="F59" s="39">
        <v>3</v>
      </c>
      <c r="G59" s="207">
        <v>7341</v>
      </c>
      <c r="H59" s="641">
        <v>0.99199999999999999</v>
      </c>
      <c r="I59" s="146">
        <v>51</v>
      </c>
      <c r="J59" s="640">
        <v>7.0000000000000001E-3</v>
      </c>
      <c r="K59" s="204">
        <v>5</v>
      </c>
      <c r="L59" s="640">
        <v>1E-3</v>
      </c>
      <c r="M59" s="204">
        <v>1</v>
      </c>
      <c r="N59" s="639">
        <v>0</v>
      </c>
      <c r="O59" s="142">
        <v>27</v>
      </c>
      <c r="P59" s="638">
        <v>4.0000000000000001E-3</v>
      </c>
      <c r="Q59" s="49">
        <v>0</v>
      </c>
      <c r="R59" s="637">
        <v>0</v>
      </c>
      <c r="S59" s="49">
        <v>17</v>
      </c>
      <c r="T59" s="637">
        <v>2E-3</v>
      </c>
      <c r="U59" s="49">
        <v>1</v>
      </c>
      <c r="V59" s="637">
        <v>0</v>
      </c>
      <c r="W59" s="49">
        <v>0</v>
      </c>
      <c r="X59" s="636">
        <v>0</v>
      </c>
      <c r="Y59" s="52">
        <v>0</v>
      </c>
      <c r="Z59" s="635">
        <v>0</v>
      </c>
      <c r="AA59" s="439">
        <v>1</v>
      </c>
      <c r="AB59" s="634">
        <v>0</v>
      </c>
      <c r="AC59" s="633">
        <v>46</v>
      </c>
      <c r="AD59" s="436">
        <v>7366</v>
      </c>
      <c r="AE59" s="632">
        <v>0.996</v>
      </c>
      <c r="AF59" s="428">
        <v>32</v>
      </c>
      <c r="AG59" s="631">
        <v>4.0000000000000001E-3</v>
      </c>
      <c r="AI59" s="501">
        <v>31</v>
      </c>
      <c r="AJ59" s="642">
        <v>4.0000000000000001E-3</v>
      </c>
      <c r="AL59" s="538">
        <f xml:space="preserve"> AF59-AI59</f>
        <v>1</v>
      </c>
      <c r="AM59" s="629">
        <f xml:space="preserve"> AG59-AJ59</f>
        <v>0</v>
      </c>
    </row>
    <row r="60" spans="1:39" x14ac:dyDescent="0.25">
      <c r="A60" s="36" t="s">
        <v>426</v>
      </c>
      <c r="B60" s="37">
        <v>43323</v>
      </c>
      <c r="C60" s="38">
        <v>28</v>
      </c>
      <c r="D60" s="38">
        <v>4</v>
      </c>
      <c r="E60" s="38">
        <v>23</v>
      </c>
      <c r="F60" s="39">
        <v>5</v>
      </c>
      <c r="G60" s="207">
        <v>43041</v>
      </c>
      <c r="H60" s="641">
        <v>0.99299999999999999</v>
      </c>
      <c r="I60" s="146">
        <v>279</v>
      </c>
      <c r="J60" s="640">
        <v>6.0000000000000001E-3</v>
      </c>
      <c r="K60" s="204">
        <v>3</v>
      </c>
      <c r="L60" s="640">
        <v>0</v>
      </c>
      <c r="M60" s="204">
        <v>0</v>
      </c>
      <c r="N60" s="639">
        <v>0</v>
      </c>
      <c r="O60" s="142">
        <v>31</v>
      </c>
      <c r="P60" s="638">
        <v>1E-3</v>
      </c>
      <c r="Q60" s="49">
        <v>29</v>
      </c>
      <c r="R60" s="637">
        <v>1E-3</v>
      </c>
      <c r="S60" s="49">
        <v>59</v>
      </c>
      <c r="T60" s="637">
        <v>1E-3</v>
      </c>
      <c r="U60" s="49">
        <v>49</v>
      </c>
      <c r="V60" s="637">
        <v>1E-3</v>
      </c>
      <c r="W60" s="49">
        <v>2</v>
      </c>
      <c r="X60" s="636">
        <v>0</v>
      </c>
      <c r="Y60" s="52">
        <v>0</v>
      </c>
      <c r="Z60" s="635">
        <v>0</v>
      </c>
      <c r="AA60" s="439">
        <v>36</v>
      </c>
      <c r="AB60" s="634">
        <v>1E-3</v>
      </c>
      <c r="AC60" s="633">
        <v>177</v>
      </c>
      <c r="AD60" s="436">
        <v>43255</v>
      </c>
      <c r="AE60" s="632">
        <v>0.998</v>
      </c>
      <c r="AF60" s="428">
        <v>34</v>
      </c>
      <c r="AG60" s="631">
        <v>1E-3</v>
      </c>
      <c r="AI60" s="501">
        <v>35</v>
      </c>
      <c r="AJ60" s="642">
        <v>1E-3</v>
      </c>
      <c r="AL60" s="538">
        <f xml:space="preserve"> AF60-AI60</f>
        <v>-1</v>
      </c>
      <c r="AM60" s="629">
        <f xml:space="preserve"> AG60-AJ60</f>
        <v>0</v>
      </c>
    </row>
    <row r="61" spans="1:39" x14ac:dyDescent="0.25">
      <c r="A61" s="36" t="s">
        <v>443</v>
      </c>
      <c r="B61" s="37">
        <v>89082</v>
      </c>
      <c r="C61" s="38">
        <v>80</v>
      </c>
      <c r="D61" s="38">
        <v>0</v>
      </c>
      <c r="E61" s="38">
        <v>74</v>
      </c>
      <c r="F61" s="39">
        <v>6</v>
      </c>
      <c r="G61" s="207">
        <v>88439</v>
      </c>
      <c r="H61" s="641">
        <v>0.99299999999999999</v>
      </c>
      <c r="I61" s="146">
        <v>625</v>
      </c>
      <c r="J61" s="640">
        <v>7.0000000000000001E-3</v>
      </c>
      <c r="K61" s="204">
        <v>12</v>
      </c>
      <c r="L61" s="640">
        <v>0</v>
      </c>
      <c r="M61" s="204">
        <v>6</v>
      </c>
      <c r="N61" s="639">
        <v>0</v>
      </c>
      <c r="O61" s="142">
        <v>15</v>
      </c>
      <c r="P61" s="638">
        <v>0</v>
      </c>
      <c r="Q61" s="49">
        <v>15</v>
      </c>
      <c r="R61" s="637">
        <v>0</v>
      </c>
      <c r="S61" s="49">
        <v>11</v>
      </c>
      <c r="T61" s="637">
        <v>0</v>
      </c>
      <c r="U61" s="49">
        <v>1540</v>
      </c>
      <c r="V61" s="637">
        <v>1.7000000000000001E-2</v>
      </c>
      <c r="W61" s="49">
        <v>10</v>
      </c>
      <c r="X61" s="636">
        <v>0</v>
      </c>
      <c r="Y61" s="52">
        <v>8</v>
      </c>
      <c r="Z61" s="635">
        <v>0</v>
      </c>
      <c r="AA61" s="439">
        <v>0</v>
      </c>
      <c r="AB61" s="634">
        <v>0</v>
      </c>
      <c r="AC61" s="633">
        <v>1584</v>
      </c>
      <c r="AD61" s="436">
        <v>87528</v>
      </c>
      <c r="AE61" s="632">
        <v>0.98299999999999998</v>
      </c>
      <c r="AF61" s="428">
        <v>27</v>
      </c>
      <c r="AG61" s="631">
        <v>0</v>
      </c>
      <c r="AI61" s="501">
        <v>327</v>
      </c>
      <c r="AJ61" s="642">
        <v>4.0000000000000001E-3</v>
      </c>
      <c r="AL61" s="538">
        <f xml:space="preserve"> AF61-AI61</f>
        <v>-300</v>
      </c>
      <c r="AM61" s="629">
        <f xml:space="preserve"> AG61-AJ61</f>
        <v>-4.0000000000000001E-3</v>
      </c>
    </row>
    <row r="62" spans="1:39" ht="15.75" thickBot="1" x14ac:dyDescent="0.3">
      <c r="A62" s="36" t="s">
        <v>396</v>
      </c>
      <c r="B62" s="37">
        <v>14273</v>
      </c>
      <c r="C62" s="38">
        <v>20</v>
      </c>
      <c r="D62" s="38">
        <v>0</v>
      </c>
      <c r="E62" s="38">
        <v>14</v>
      </c>
      <c r="F62" s="39">
        <v>3</v>
      </c>
      <c r="G62" s="207">
        <v>13897</v>
      </c>
      <c r="H62" s="641">
        <v>0.97399999999999998</v>
      </c>
      <c r="I62" s="146">
        <v>374</v>
      </c>
      <c r="J62" s="640">
        <v>2.5999999999999999E-2</v>
      </c>
      <c r="K62" s="204">
        <v>2</v>
      </c>
      <c r="L62" s="640">
        <v>0</v>
      </c>
      <c r="M62" s="204">
        <v>0</v>
      </c>
      <c r="N62" s="639">
        <v>0</v>
      </c>
      <c r="O62" s="142">
        <v>23</v>
      </c>
      <c r="P62" s="638">
        <v>2E-3</v>
      </c>
      <c r="Q62" s="49">
        <v>3</v>
      </c>
      <c r="R62" s="637">
        <v>0</v>
      </c>
      <c r="S62" s="49">
        <v>4</v>
      </c>
      <c r="T62" s="637">
        <v>0</v>
      </c>
      <c r="U62" s="49">
        <v>3</v>
      </c>
      <c r="V62" s="637">
        <v>0</v>
      </c>
      <c r="W62" s="49">
        <v>2</v>
      </c>
      <c r="X62" s="636">
        <v>0</v>
      </c>
      <c r="Y62" s="52">
        <v>0</v>
      </c>
      <c r="Z62" s="635">
        <v>0</v>
      </c>
      <c r="AA62" s="439">
        <v>0</v>
      </c>
      <c r="AB62" s="634">
        <v>0</v>
      </c>
      <c r="AC62" s="633">
        <v>32</v>
      </c>
      <c r="AD62" s="436">
        <v>14248</v>
      </c>
      <c r="AE62" s="632">
        <v>0.998</v>
      </c>
      <c r="AF62" s="428">
        <v>25</v>
      </c>
      <c r="AG62" s="631">
        <v>2E-3</v>
      </c>
      <c r="AI62" s="497">
        <v>27</v>
      </c>
      <c r="AJ62" s="630">
        <v>2E-3</v>
      </c>
      <c r="AL62" s="538">
        <f xml:space="preserve"> AF62-AI62</f>
        <v>-2</v>
      </c>
      <c r="AM62" s="629">
        <f xml:space="preserve"> AG62-AJ62</f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628"/>
      <c r="I64" s="10"/>
      <c r="J64" s="627"/>
      <c r="K64" s="19"/>
      <c r="L64" s="627"/>
      <c r="M64" s="627"/>
      <c r="N64" s="627"/>
      <c r="O64" s="627"/>
      <c r="P64" s="627" t="s">
        <v>188</v>
      </c>
      <c r="Q64" s="627"/>
      <c r="R64" s="627"/>
      <c r="S64" s="627"/>
      <c r="T64" s="627"/>
      <c r="U64" s="627"/>
      <c r="V64" s="627"/>
      <c r="W64" s="627"/>
      <c r="X64" s="628"/>
      <c r="Y64" s="627"/>
      <c r="Z64" s="62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0">SUM(B8:B62)</f>
        <v>1166052</v>
      </c>
      <c r="C65" s="62">
        <f t="shared" si="0"/>
        <v>1674</v>
      </c>
      <c r="D65" s="61">
        <f t="shared" si="0"/>
        <v>39</v>
      </c>
      <c r="E65" s="61">
        <f t="shared" si="0"/>
        <v>967</v>
      </c>
      <c r="F65" s="62">
        <f t="shared" si="0"/>
        <v>195</v>
      </c>
      <c r="G65" s="63">
        <f t="shared" si="0"/>
        <v>1094422</v>
      </c>
      <c r="H65" s="625">
        <f xml:space="preserve"> G65 / B65</f>
        <v>0.93857049256808445</v>
      </c>
      <c r="I65" s="63">
        <f>SUM(I8:I62)</f>
        <v>63989</v>
      </c>
      <c r="J65" s="626">
        <f xml:space="preserve"> I65 / B65</f>
        <v>5.487662642832395E-2</v>
      </c>
      <c r="K65" s="63">
        <f>SUM(K8:K62)</f>
        <v>4866</v>
      </c>
      <c r="L65" s="626">
        <f xml:space="preserve"> K65 / B65</f>
        <v>4.1730557470850355E-3</v>
      </c>
      <c r="M65" s="63">
        <f>SUM(M8:M62)</f>
        <v>2775</v>
      </c>
      <c r="N65" s="625">
        <f xml:space="preserve"> M65 / B65</f>
        <v>2.3798252565065711E-3</v>
      </c>
      <c r="O65" s="66">
        <f>SUM(O8:O62)</f>
        <v>19138</v>
      </c>
      <c r="P65" s="624">
        <f xml:space="preserve"> O65 / ($G$65 + $I$65)</f>
        <v>1.6520906655755167E-2</v>
      </c>
      <c r="Q65" s="66">
        <f>SUM(Q8:Q62)</f>
        <v>9810</v>
      </c>
      <c r="R65" s="624">
        <f xml:space="preserve"> Q65 / ($G$65 + $I$65)</f>
        <v>8.4684969324358966E-3</v>
      </c>
      <c r="S65" s="66">
        <f>SUM(S8:S62)</f>
        <v>70218</v>
      </c>
      <c r="T65" s="624">
        <f xml:space="preserve"> S65 /  ($G$65 + $I$65)</f>
        <v>6.0615791804463186E-2</v>
      </c>
      <c r="U65" s="66">
        <f>SUM(U8:U62)</f>
        <v>35398</v>
      </c>
      <c r="V65" s="624">
        <f xml:space="preserve"> U65 /  ($G$65 + $I$65)</f>
        <v>3.0557375577407328E-2</v>
      </c>
      <c r="W65" s="66">
        <f>SUM(W8:W62)</f>
        <v>5468</v>
      </c>
      <c r="X65" s="624">
        <f xml:space="preserve"> W65 / ($G$65 + $I$65)</f>
        <v>4.7202590445014764E-3</v>
      </c>
      <c r="Y65" s="66">
        <f>SUM(Y8:Y62)</f>
        <v>6322</v>
      </c>
      <c r="Z65" s="624">
        <f xml:space="preserve"> Y65 /  ($G$65 + $I$65)</f>
        <v>5.4574758009031336E-3</v>
      </c>
      <c r="AA65" s="423">
        <f>SUM(AA8:AA62)</f>
        <v>1311</v>
      </c>
      <c r="AB65" s="623">
        <f xml:space="preserve"> AA65 /  ($G$65 + $I$65)</f>
        <v>1.1317226787383753E-3</v>
      </c>
      <c r="AC65" s="421">
        <f>SUM(AC8:AC62)</f>
        <v>140094</v>
      </c>
      <c r="AD65" s="421">
        <f>SUM(AD8:AD62)</f>
        <v>1046238</v>
      </c>
      <c r="AE65" s="622">
        <f xml:space="preserve"> AD65 /  ($G$65 + $I$65)</f>
        <v>0.90316649272149518</v>
      </c>
      <c r="AF65" s="419">
        <f>SUM(AF8:AF62)</f>
        <v>24004</v>
      </c>
      <c r="AG65" s="621">
        <f xml:space="preserve"> AF65 / $B$65</f>
        <v>2.0585702867453596E-2</v>
      </c>
    </row>
    <row r="66" spans="1:33" x14ac:dyDescent="0.25">
      <c r="A66" s="69" t="s">
        <v>94</v>
      </c>
      <c r="B66" s="61">
        <f t="shared" ref="B66:AG66" si="1">MIN(B8:B62)</f>
        <v>3574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1790</v>
      </c>
      <c r="H66" s="70">
        <f t="shared" si="1"/>
        <v>0.501</v>
      </c>
      <c r="I66" s="63">
        <f t="shared" si="1"/>
        <v>51</v>
      </c>
      <c r="J66" s="71">
        <f t="shared" si="1"/>
        <v>6.0000000000000001E-3</v>
      </c>
      <c r="K66" s="63">
        <f t="shared" si="1"/>
        <v>0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5</v>
      </c>
      <c r="P66" s="619">
        <f t="shared" si="1"/>
        <v>0</v>
      </c>
      <c r="Q66" s="66">
        <f t="shared" si="1"/>
        <v>0</v>
      </c>
      <c r="R66" s="619">
        <f t="shared" si="1"/>
        <v>0</v>
      </c>
      <c r="S66" s="66">
        <f t="shared" si="1"/>
        <v>4</v>
      </c>
      <c r="T66" s="619">
        <f t="shared" si="1"/>
        <v>0</v>
      </c>
      <c r="U66" s="66">
        <f t="shared" si="1"/>
        <v>1</v>
      </c>
      <c r="V66" s="619">
        <f t="shared" si="1"/>
        <v>0</v>
      </c>
      <c r="W66" s="66">
        <f t="shared" si="1"/>
        <v>0</v>
      </c>
      <c r="X66" s="620">
        <f t="shared" si="1"/>
        <v>0</v>
      </c>
      <c r="Y66" s="66">
        <f t="shared" si="1"/>
        <v>0</v>
      </c>
      <c r="Z66" s="619">
        <f t="shared" si="1"/>
        <v>0</v>
      </c>
      <c r="AA66" s="423">
        <f t="shared" si="1"/>
        <v>0</v>
      </c>
      <c r="AB66" s="618">
        <f t="shared" si="1"/>
        <v>0</v>
      </c>
      <c r="AC66" s="421">
        <f t="shared" si="1"/>
        <v>32</v>
      </c>
      <c r="AD66" s="421">
        <f t="shared" si="1"/>
        <v>0</v>
      </c>
      <c r="AE66" s="617">
        <f t="shared" si="1"/>
        <v>0</v>
      </c>
      <c r="AF66" s="419">
        <f t="shared" si="1"/>
        <v>8</v>
      </c>
      <c r="AG66" s="616">
        <f t="shared" si="1"/>
        <v>0</v>
      </c>
    </row>
    <row r="67" spans="1:33" x14ac:dyDescent="0.25">
      <c r="A67" s="69" t="s">
        <v>95</v>
      </c>
      <c r="B67" s="61">
        <f t="shared" ref="B67:AG67" si="2">MAX(B8:B62)</f>
        <v>117372</v>
      </c>
      <c r="C67" s="61">
        <f t="shared" si="2"/>
        <v>192</v>
      </c>
      <c r="D67" s="61">
        <f t="shared" si="2"/>
        <v>9</v>
      </c>
      <c r="E67" s="61">
        <f t="shared" si="2"/>
        <v>168</v>
      </c>
      <c r="F67" s="61">
        <f t="shared" si="2"/>
        <v>8</v>
      </c>
      <c r="G67" s="63">
        <f t="shared" si="2"/>
        <v>114388</v>
      </c>
      <c r="H67" s="70">
        <f t="shared" si="2"/>
        <v>0.99299999999999999</v>
      </c>
      <c r="I67" s="63">
        <f t="shared" si="2"/>
        <v>5966</v>
      </c>
      <c r="J67" s="71">
        <f t="shared" si="2"/>
        <v>0.499</v>
      </c>
      <c r="K67" s="63">
        <f t="shared" si="2"/>
        <v>1336</v>
      </c>
      <c r="L67" s="71">
        <f t="shared" si="2"/>
        <v>7.9000000000000001E-2</v>
      </c>
      <c r="M67" s="63">
        <f t="shared" si="2"/>
        <v>923</v>
      </c>
      <c r="N67" s="71">
        <f t="shared" si="2"/>
        <v>6.8000000000000005E-2</v>
      </c>
      <c r="O67" s="66">
        <f t="shared" si="2"/>
        <v>5259</v>
      </c>
      <c r="P67" s="619">
        <f t="shared" si="2"/>
        <v>0.14199999999999999</v>
      </c>
      <c r="Q67" s="66">
        <f t="shared" si="2"/>
        <v>3110</v>
      </c>
      <c r="R67" s="619">
        <f t="shared" si="2"/>
        <v>8.4000000000000005E-2</v>
      </c>
      <c r="S67" s="66">
        <f t="shared" si="2"/>
        <v>44814</v>
      </c>
      <c r="T67" s="619">
        <f t="shared" si="2"/>
        <v>0.80500000000000005</v>
      </c>
      <c r="U67" s="66">
        <f t="shared" si="2"/>
        <v>12165</v>
      </c>
      <c r="V67" s="619">
        <f t="shared" si="2"/>
        <v>0.996</v>
      </c>
      <c r="W67" s="66">
        <f t="shared" si="2"/>
        <v>1768</v>
      </c>
      <c r="X67" s="620">
        <f t="shared" si="2"/>
        <v>0.17100000000000001</v>
      </c>
      <c r="Y67" s="66">
        <f t="shared" si="2"/>
        <v>5835</v>
      </c>
      <c r="Z67" s="619">
        <f t="shared" si="2"/>
        <v>0.56499999999999995</v>
      </c>
      <c r="AA67" s="423">
        <f t="shared" si="2"/>
        <v>131</v>
      </c>
      <c r="AB67" s="618">
        <f t="shared" si="2"/>
        <v>7.0000000000000001E-3</v>
      </c>
      <c r="AC67" s="421">
        <f t="shared" si="2"/>
        <v>46423</v>
      </c>
      <c r="AD67" s="421">
        <f t="shared" si="2"/>
        <v>115374</v>
      </c>
      <c r="AE67" s="617">
        <f t="shared" si="2"/>
        <v>0.998</v>
      </c>
      <c r="AF67" s="419">
        <f t="shared" si="2"/>
        <v>5324</v>
      </c>
      <c r="AG67" s="616">
        <f t="shared" si="2"/>
        <v>0.16500000000000001</v>
      </c>
    </row>
    <row r="68" spans="1:33" x14ac:dyDescent="0.25">
      <c r="H68" s="615"/>
      <c r="J68" s="615"/>
      <c r="L68" s="615"/>
      <c r="N68" s="615"/>
      <c r="P68" s="615"/>
      <c r="R68" s="615"/>
      <c r="T68" s="615"/>
      <c r="V68" s="615"/>
      <c r="X68" s="615"/>
      <c r="Z68" s="615"/>
      <c r="AB68" s="615"/>
      <c r="AE68" s="615"/>
      <c r="AG68" s="615"/>
    </row>
    <row r="69" spans="1:33" x14ac:dyDescent="0.25">
      <c r="H69" s="615"/>
      <c r="J69" s="615"/>
      <c r="L69" s="615"/>
      <c r="N69" s="615"/>
      <c r="P69" s="615"/>
      <c r="R69" s="615"/>
      <c r="T69" s="615"/>
      <c r="V69" s="615"/>
      <c r="X69" s="615"/>
      <c r="Z69" s="615"/>
      <c r="AB69" s="615"/>
      <c r="AE69" s="615"/>
      <c r="AG69" s="615"/>
    </row>
    <row r="70" spans="1:33" x14ac:dyDescent="0.25">
      <c r="H70" s="615"/>
      <c r="J70" s="615"/>
      <c r="L70" s="615"/>
      <c r="N70" s="615"/>
      <c r="P70" s="615"/>
      <c r="R70" s="615"/>
      <c r="T70" s="615"/>
      <c r="V70" s="615"/>
      <c r="X70" s="615"/>
      <c r="Z70" s="615"/>
      <c r="AB70" s="615"/>
      <c r="AE70" s="615"/>
      <c r="AG70" s="615"/>
    </row>
  </sheetData>
  <autoFilter ref="A7:AM7">
    <sortState ref="A8:AM62">
      <sortCondition descending="1" ref="T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675" t="s">
        <v>154</v>
      </c>
      <c r="C11" s="676"/>
    </row>
    <row r="12" spans="2:3" ht="3" customHeight="1" x14ac:dyDescent="0.2">
      <c r="B12" s="677"/>
      <c r="C12" s="678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679" t="s">
        <v>147</v>
      </c>
      <c r="C21" s="679"/>
      <c r="D21" s="467" t="s">
        <v>277</v>
      </c>
    </row>
    <row r="22" spans="2:4" ht="25.5" x14ac:dyDescent="0.2">
      <c r="B22" s="468" t="s">
        <v>13</v>
      </c>
      <c r="C22" s="469" t="s">
        <v>145</v>
      </c>
      <c r="D22" s="467" t="s">
        <v>278</v>
      </c>
    </row>
    <row r="23" spans="2:4" ht="25.5" x14ac:dyDescent="0.2">
      <c r="B23" s="468" t="s">
        <v>14</v>
      </c>
      <c r="C23" s="469" t="s">
        <v>144</v>
      </c>
      <c r="D23" s="467" t="s">
        <v>278</v>
      </c>
    </row>
    <row r="24" spans="2:4" ht="25.5" x14ac:dyDescent="0.2">
      <c r="B24" s="468" t="s">
        <v>15</v>
      </c>
      <c r="C24" s="469" t="s">
        <v>145</v>
      </c>
      <c r="D24" s="467" t="s">
        <v>278</v>
      </c>
    </row>
    <row r="25" spans="2:4" ht="25.5" x14ac:dyDescent="0.2">
      <c r="B25" s="468" t="s">
        <v>16</v>
      </c>
      <c r="C25" s="469" t="s">
        <v>146</v>
      </c>
      <c r="D25" s="467" t="s">
        <v>278</v>
      </c>
    </row>
    <row r="26" spans="2:4" ht="25.5" x14ac:dyDescent="0.2">
      <c r="B26" s="468" t="s">
        <v>17</v>
      </c>
      <c r="C26" s="469" t="s">
        <v>145</v>
      </c>
      <c r="D26" s="467" t="s">
        <v>278</v>
      </c>
    </row>
    <row r="27" spans="2:4" ht="25.5" x14ac:dyDescent="0.2">
      <c r="B27" s="468" t="s">
        <v>18</v>
      </c>
      <c r="C27" s="469" t="s">
        <v>144</v>
      </c>
      <c r="D27" s="467" t="s">
        <v>278</v>
      </c>
    </row>
    <row r="28" spans="2:4" ht="25.5" x14ac:dyDescent="0.2">
      <c r="B28" s="468" t="s">
        <v>19</v>
      </c>
      <c r="C28" s="469" t="s">
        <v>143</v>
      </c>
      <c r="D28" s="467" t="s">
        <v>278</v>
      </c>
    </row>
    <row r="29" spans="2:4" ht="25.5" x14ac:dyDescent="0.2">
      <c r="B29" s="468" t="s">
        <v>20</v>
      </c>
      <c r="C29" s="469" t="s">
        <v>142</v>
      </c>
      <c r="D29" s="467" t="s">
        <v>278</v>
      </c>
    </row>
    <row r="30" spans="2:4" ht="25.5" x14ac:dyDescent="0.2">
      <c r="B30" s="468" t="s">
        <v>21</v>
      </c>
      <c r="C30" s="469" t="s">
        <v>141</v>
      </c>
      <c r="D30" s="467" t="s">
        <v>278</v>
      </c>
    </row>
    <row r="31" spans="2:4" ht="25.5" x14ac:dyDescent="0.2">
      <c r="B31" s="468" t="s">
        <v>22</v>
      </c>
      <c r="C31" s="469" t="s">
        <v>140</v>
      </c>
      <c r="D31" s="467" t="s">
        <v>278</v>
      </c>
    </row>
    <row r="32" spans="2:4" ht="25.5" x14ac:dyDescent="0.2">
      <c r="B32" s="468" t="s">
        <v>23</v>
      </c>
      <c r="C32" s="469" t="s">
        <v>139</v>
      </c>
      <c r="D32" s="467" t="s">
        <v>278</v>
      </c>
    </row>
    <row r="33" spans="2:4" ht="25.5" x14ac:dyDescent="0.2">
      <c r="B33" s="468" t="s">
        <v>24</v>
      </c>
      <c r="C33" s="469" t="s">
        <v>138</v>
      </c>
      <c r="D33" s="467" t="s">
        <v>278</v>
      </c>
    </row>
    <row r="34" spans="2:4" ht="25.5" x14ac:dyDescent="0.2">
      <c r="B34" s="468" t="s">
        <v>25</v>
      </c>
      <c r="C34" s="469" t="s">
        <v>137</v>
      </c>
      <c r="D34" s="467" t="s">
        <v>279</v>
      </c>
    </row>
    <row r="35" spans="2:4" ht="25.5" x14ac:dyDescent="0.2">
      <c r="B35" s="468" t="s">
        <v>26</v>
      </c>
      <c r="C35" s="469" t="s">
        <v>136</v>
      </c>
      <c r="D35" s="467" t="s">
        <v>279</v>
      </c>
    </row>
    <row r="36" spans="2:4" ht="25.5" x14ac:dyDescent="0.2">
      <c r="B36" s="470" t="s">
        <v>202</v>
      </c>
      <c r="C36" s="471" t="s">
        <v>203</v>
      </c>
      <c r="D36" s="467" t="s">
        <v>278</v>
      </c>
    </row>
    <row r="37" spans="2:4" x14ac:dyDescent="0.2">
      <c r="B37" s="472" t="s">
        <v>199</v>
      </c>
      <c r="C37" s="473" t="s">
        <v>204</v>
      </c>
      <c r="D37" s="467" t="s">
        <v>278</v>
      </c>
    </row>
    <row r="38" spans="2:4" x14ac:dyDescent="0.2">
      <c r="B38" s="474" t="s">
        <v>200</v>
      </c>
      <c r="C38" s="473" t="s">
        <v>205</v>
      </c>
      <c r="D38" s="467" t="s">
        <v>278</v>
      </c>
    </row>
    <row r="39" spans="2:4" x14ac:dyDescent="0.2">
      <c r="B39" s="477" t="s">
        <v>268</v>
      </c>
      <c r="C39" s="475"/>
      <c r="D39" s="476" t="s">
        <v>280</v>
      </c>
    </row>
    <row r="40" spans="2:4" x14ac:dyDescent="0.2">
      <c r="B40" s="478" t="s">
        <v>267</v>
      </c>
      <c r="C40" s="475"/>
      <c r="D40" s="476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77" t="s">
        <v>448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170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70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H6" s="7"/>
      <c r="AI6" s="673" t="s">
        <v>324</v>
      </c>
      <c r="AJ6" s="674"/>
      <c r="AK6" s="7"/>
      <c r="AL6" s="658" t="s">
        <v>324</v>
      </c>
      <c r="AM6" s="659"/>
      <c r="AN6" s="7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541"/>
      <c r="AI7" s="612" t="s">
        <v>268</v>
      </c>
      <c r="AJ7" s="611" t="s">
        <v>267</v>
      </c>
      <c r="AK7" s="7"/>
      <c r="AL7" s="543" t="s">
        <v>283</v>
      </c>
      <c r="AM7" s="542" t="s">
        <v>282</v>
      </c>
      <c r="AN7" s="541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7">
        <v>9096</v>
      </c>
      <c r="H8" s="282">
        <v>0.94799999999999995</v>
      </c>
      <c r="I8" s="146">
        <v>492</v>
      </c>
      <c r="J8" s="205">
        <v>5.0999999999999997E-2</v>
      </c>
      <c r="K8" s="204">
        <v>8</v>
      </c>
      <c r="L8" s="205">
        <v>1E-3</v>
      </c>
      <c r="M8" s="204">
        <v>0</v>
      </c>
      <c r="N8" s="283">
        <v>0</v>
      </c>
      <c r="O8" s="142">
        <v>57</v>
      </c>
      <c r="P8" s="366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1">
        <v>0</v>
      </c>
      <c r="AA8" s="439">
        <v>9</v>
      </c>
      <c r="AB8" s="438">
        <v>1E-3</v>
      </c>
      <c r="AC8" s="437">
        <v>580</v>
      </c>
      <c r="AD8" s="436">
        <v>9078</v>
      </c>
      <c r="AE8" s="435">
        <v>0.94599999999999995</v>
      </c>
      <c r="AF8" s="428">
        <v>65</v>
      </c>
      <c r="AG8" s="427">
        <v>7.0000000000000001E-3</v>
      </c>
      <c r="AI8" s="527">
        <v>70</v>
      </c>
      <c r="AJ8" s="526">
        <v>7.0000000000000001E-3</v>
      </c>
      <c r="AL8" s="538">
        <f t="shared" ref="AL8:AL39" si="0" xml:space="preserve"> AF8-AI8</f>
        <v>-5</v>
      </c>
      <c r="AM8" s="537">
        <f t="shared" ref="AM8:AM39" si="1"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7">
        <v>88134</v>
      </c>
      <c r="H9" s="282">
        <v>0.99299999999999999</v>
      </c>
      <c r="I9" s="146">
        <v>613</v>
      </c>
      <c r="J9" s="205">
        <v>7.0000000000000001E-3</v>
      </c>
      <c r="K9" s="204">
        <v>12</v>
      </c>
      <c r="L9" s="205">
        <v>0</v>
      </c>
      <c r="M9" s="204">
        <v>6</v>
      </c>
      <c r="N9" s="283">
        <v>0</v>
      </c>
      <c r="O9" s="142">
        <v>315</v>
      </c>
      <c r="P9" s="366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1">
        <v>2E-3</v>
      </c>
      <c r="AA9" s="439">
        <v>6</v>
      </c>
      <c r="AB9" s="438">
        <v>0</v>
      </c>
      <c r="AC9" s="437">
        <v>2595</v>
      </c>
      <c r="AD9" s="436">
        <v>86921</v>
      </c>
      <c r="AE9" s="435">
        <v>0.97899999999999998</v>
      </c>
      <c r="AF9" s="428">
        <v>327</v>
      </c>
      <c r="AG9" s="427">
        <v>4.0000000000000001E-3</v>
      </c>
      <c r="AI9" s="501">
        <v>448</v>
      </c>
      <c r="AJ9" s="500">
        <v>5.0000000000000001E-3</v>
      </c>
      <c r="AL9" s="538">
        <f t="shared" si="0"/>
        <v>-121</v>
      </c>
      <c r="AM9" s="537">
        <f t="shared" si="1"/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7">
        <v>13463</v>
      </c>
      <c r="H10" s="282">
        <v>0.96299999999999997</v>
      </c>
      <c r="I10" s="146">
        <v>451</v>
      </c>
      <c r="J10" s="205">
        <v>3.2000000000000001E-2</v>
      </c>
      <c r="K10" s="204">
        <v>27</v>
      </c>
      <c r="L10" s="205">
        <v>2E-3</v>
      </c>
      <c r="M10" s="204">
        <v>41</v>
      </c>
      <c r="N10" s="283">
        <v>3.0000000000000001E-3</v>
      </c>
      <c r="O10" s="142">
        <v>41</v>
      </c>
      <c r="P10" s="366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1">
        <v>0</v>
      </c>
      <c r="AA10" s="439">
        <v>32</v>
      </c>
      <c r="AB10" s="438">
        <v>2E-3</v>
      </c>
      <c r="AC10" s="437">
        <v>12314</v>
      </c>
      <c r="AD10" s="436">
        <v>1805</v>
      </c>
      <c r="AE10" s="435">
        <v>0.129</v>
      </c>
      <c r="AF10" s="428">
        <v>68</v>
      </c>
      <c r="AG10" s="427">
        <v>5.0000000000000001E-3</v>
      </c>
      <c r="AI10" s="501">
        <v>83</v>
      </c>
      <c r="AJ10" s="500">
        <v>6.0000000000000001E-3</v>
      </c>
      <c r="AL10" s="538">
        <f t="shared" si="0"/>
        <v>-15</v>
      </c>
      <c r="AM10" s="537">
        <f t="shared" si="1"/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7">
        <v>7777</v>
      </c>
      <c r="H11" s="282">
        <v>0.95499999999999996</v>
      </c>
      <c r="I11" s="146">
        <v>336</v>
      </c>
      <c r="J11" s="205">
        <v>4.1000000000000002E-2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894</v>
      </c>
      <c r="P11" s="366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1">
        <v>1E-3</v>
      </c>
      <c r="AA11" s="439">
        <v>32</v>
      </c>
      <c r="AB11" s="438">
        <v>4.0000000000000001E-3</v>
      </c>
      <c r="AC11" s="437">
        <v>1578</v>
      </c>
      <c r="AD11" s="436">
        <v>7204</v>
      </c>
      <c r="AE11" s="435">
        <v>0.88500000000000001</v>
      </c>
      <c r="AF11" s="428">
        <v>920</v>
      </c>
      <c r="AG11" s="427">
        <v>0.113</v>
      </c>
      <c r="AI11" s="501">
        <v>960</v>
      </c>
      <c r="AJ11" s="500">
        <v>0.11799999999999999</v>
      </c>
      <c r="AL11" s="538">
        <f t="shared" si="0"/>
        <v>-40</v>
      </c>
      <c r="AM11" s="537">
        <f t="shared" si="1"/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7">
        <v>14375</v>
      </c>
      <c r="H12" s="282">
        <v>0.97699999999999998</v>
      </c>
      <c r="I12" s="146">
        <v>189</v>
      </c>
      <c r="J12" s="205">
        <v>1.2999999999999999E-2</v>
      </c>
      <c r="K12" s="204">
        <v>9</v>
      </c>
      <c r="L12" s="205">
        <v>1E-3</v>
      </c>
      <c r="M12" s="204">
        <v>143</v>
      </c>
      <c r="N12" s="283">
        <v>0.01</v>
      </c>
      <c r="O12" s="142">
        <v>41</v>
      </c>
      <c r="P12" s="366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1">
        <v>2E-3</v>
      </c>
      <c r="AA12" s="439">
        <v>17</v>
      </c>
      <c r="AB12" s="438">
        <v>1E-3</v>
      </c>
      <c r="AC12" s="437">
        <v>453</v>
      </c>
      <c r="AD12" s="436">
        <v>14541</v>
      </c>
      <c r="AE12" s="435">
        <v>0.98799999999999999</v>
      </c>
      <c r="AF12" s="428">
        <v>50</v>
      </c>
      <c r="AG12" s="427">
        <v>3.0000000000000001E-3</v>
      </c>
      <c r="AI12" s="501">
        <v>51</v>
      </c>
      <c r="AJ12" s="500">
        <v>3.0000000000000001E-3</v>
      </c>
      <c r="AL12" s="538">
        <f t="shared" si="0"/>
        <v>-1</v>
      </c>
      <c r="AM12" s="537">
        <f t="shared" si="1"/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7">
        <v>51825</v>
      </c>
      <c r="H13" s="282">
        <v>0.93300000000000005</v>
      </c>
      <c r="I13" s="146">
        <v>3418</v>
      </c>
      <c r="J13" s="205">
        <v>6.2E-2</v>
      </c>
      <c r="K13" s="204">
        <v>98</v>
      </c>
      <c r="L13" s="205">
        <v>2E-3</v>
      </c>
      <c r="M13" s="204">
        <v>217</v>
      </c>
      <c r="N13" s="283">
        <v>4.0000000000000001E-3</v>
      </c>
      <c r="O13" s="142">
        <v>993</v>
      </c>
      <c r="P13" s="366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1">
        <v>0</v>
      </c>
      <c r="AA13" s="439">
        <v>22</v>
      </c>
      <c r="AB13" s="438">
        <v>0</v>
      </c>
      <c r="AC13" s="437">
        <v>46333</v>
      </c>
      <c r="AD13" s="436">
        <v>10377</v>
      </c>
      <c r="AE13" s="435">
        <v>0.187</v>
      </c>
      <c r="AF13" s="428">
        <v>1091</v>
      </c>
      <c r="AG13" s="427">
        <v>0.02</v>
      </c>
      <c r="AI13" s="501">
        <v>1061</v>
      </c>
      <c r="AJ13" s="500">
        <v>1.9E-2</v>
      </c>
      <c r="AL13" s="538">
        <f t="shared" si="0"/>
        <v>30</v>
      </c>
      <c r="AM13" s="537">
        <f t="shared" si="1"/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7">
        <v>3815</v>
      </c>
      <c r="H14" s="282">
        <v>0.879</v>
      </c>
      <c r="I14" s="146">
        <v>510</v>
      </c>
      <c r="J14" s="205">
        <v>0.11799999999999999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193</v>
      </c>
      <c r="P14" s="366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1">
        <v>2E-3</v>
      </c>
      <c r="AA14" s="439">
        <v>15</v>
      </c>
      <c r="AB14" s="438">
        <v>3.0000000000000001E-3</v>
      </c>
      <c r="AC14" s="437">
        <v>447</v>
      </c>
      <c r="AD14" s="436">
        <v>4126</v>
      </c>
      <c r="AE14" s="435">
        <v>0.95099999999999996</v>
      </c>
      <c r="AF14" s="428">
        <v>206</v>
      </c>
      <c r="AG14" s="427">
        <v>4.7E-2</v>
      </c>
      <c r="AI14" s="501">
        <v>205</v>
      </c>
      <c r="AJ14" s="500">
        <v>4.7E-2</v>
      </c>
      <c r="AL14" s="538">
        <f t="shared" si="0"/>
        <v>1</v>
      </c>
      <c r="AM14" s="537">
        <f t="shared" si="1"/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4740</v>
      </c>
      <c r="H15" s="282">
        <v>0.93</v>
      </c>
      <c r="I15" s="146">
        <v>356</v>
      </c>
      <c r="J15" s="205">
        <v>7.0000000000000007E-2</v>
      </c>
      <c r="K15" s="204">
        <v>3</v>
      </c>
      <c r="L15" s="205">
        <v>1E-3</v>
      </c>
      <c r="M15" s="204">
        <v>0</v>
      </c>
      <c r="N15" s="283">
        <v>0</v>
      </c>
      <c r="O15" s="142">
        <v>73</v>
      </c>
      <c r="P15" s="366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1">
        <v>1E-3</v>
      </c>
      <c r="AA15" s="439">
        <v>29</v>
      </c>
      <c r="AB15" s="438">
        <v>6.0000000000000001E-3</v>
      </c>
      <c r="AC15" s="437">
        <v>301</v>
      </c>
      <c r="AD15" s="436">
        <v>5023</v>
      </c>
      <c r="AE15" s="435">
        <v>0.98499999999999999</v>
      </c>
      <c r="AF15" s="428">
        <v>76</v>
      </c>
      <c r="AG15" s="427">
        <v>1.4999999999999999E-2</v>
      </c>
      <c r="AI15" s="501">
        <v>74</v>
      </c>
      <c r="AJ15" s="500">
        <v>1.4999999999999999E-2</v>
      </c>
      <c r="AL15" s="538">
        <f t="shared" si="0"/>
        <v>2</v>
      </c>
      <c r="AM15" s="537">
        <f t="shared" si="1"/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7">
        <v>3990</v>
      </c>
      <c r="H16" s="282">
        <v>0.91300000000000003</v>
      </c>
      <c r="I16" s="146">
        <v>348</v>
      </c>
      <c r="J16" s="205">
        <v>0.08</v>
      </c>
      <c r="K16" s="204">
        <v>30</v>
      </c>
      <c r="L16" s="205">
        <v>7.0000000000000001E-3</v>
      </c>
      <c r="M16" s="204">
        <v>2</v>
      </c>
      <c r="N16" s="283">
        <v>0</v>
      </c>
      <c r="O16" s="142">
        <v>654</v>
      </c>
      <c r="P16" s="366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1">
        <v>2E-3</v>
      </c>
      <c r="AA16" s="439">
        <v>16</v>
      </c>
      <c r="AB16" s="438">
        <v>4.0000000000000001E-3</v>
      </c>
      <c r="AC16" s="437">
        <v>5408</v>
      </c>
      <c r="AD16" s="436">
        <v>0</v>
      </c>
      <c r="AE16" s="435">
        <v>0</v>
      </c>
      <c r="AF16" s="428">
        <v>684</v>
      </c>
      <c r="AG16" s="427">
        <v>0.157</v>
      </c>
      <c r="AI16" s="501">
        <v>679</v>
      </c>
      <c r="AJ16" s="500">
        <v>0.156</v>
      </c>
      <c r="AL16" s="538">
        <f t="shared" si="0"/>
        <v>5</v>
      </c>
      <c r="AM16" s="537">
        <f t="shared" si="1"/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7">
        <v>23038</v>
      </c>
      <c r="H17" s="282">
        <v>0.90100000000000002</v>
      </c>
      <c r="I17" s="146">
        <v>2248</v>
      </c>
      <c r="J17" s="205">
        <v>8.7999999999999995E-2</v>
      </c>
      <c r="K17" s="204">
        <v>184</v>
      </c>
      <c r="L17" s="205">
        <v>7.0000000000000001E-3</v>
      </c>
      <c r="M17" s="204">
        <v>92</v>
      </c>
      <c r="N17" s="283">
        <v>4.0000000000000001E-3</v>
      </c>
      <c r="O17" s="142">
        <v>321</v>
      </c>
      <c r="P17" s="366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1">
        <v>1E-3</v>
      </c>
      <c r="AA17" s="439">
        <v>21</v>
      </c>
      <c r="AB17" s="438">
        <v>1E-3</v>
      </c>
      <c r="AC17" s="437">
        <v>11148</v>
      </c>
      <c r="AD17" s="436">
        <v>18778</v>
      </c>
      <c r="AE17" s="435">
        <v>0.73499999999999999</v>
      </c>
      <c r="AF17" s="428">
        <v>505</v>
      </c>
      <c r="AG17" s="427">
        <v>0.02</v>
      </c>
      <c r="AI17" s="501">
        <v>561</v>
      </c>
      <c r="AJ17" s="500">
        <v>2.1999999999999999E-2</v>
      </c>
      <c r="AL17" s="538">
        <f t="shared" si="0"/>
        <v>-56</v>
      </c>
      <c r="AM17" s="537">
        <f t="shared" si="1"/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7">
        <v>2781</v>
      </c>
      <c r="H18" s="282">
        <v>0.76</v>
      </c>
      <c r="I18" s="146">
        <v>558</v>
      </c>
      <c r="J18" s="205">
        <v>0.152</v>
      </c>
      <c r="K18" s="204">
        <v>274</v>
      </c>
      <c r="L18" s="205">
        <v>7.4999999999999997E-2</v>
      </c>
      <c r="M18" s="204">
        <v>47</v>
      </c>
      <c r="N18" s="283">
        <v>1.2999999999999999E-2</v>
      </c>
      <c r="O18" s="142">
        <v>34</v>
      </c>
      <c r="P18" s="366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1">
        <v>3.0000000000000001E-3</v>
      </c>
      <c r="AA18" s="439">
        <v>9</v>
      </c>
      <c r="AB18" s="438">
        <v>2E-3</v>
      </c>
      <c r="AC18" s="437">
        <v>187</v>
      </c>
      <c r="AD18" s="436">
        <v>3327</v>
      </c>
      <c r="AE18" s="435">
        <v>0.90900000000000003</v>
      </c>
      <c r="AF18" s="428">
        <v>308</v>
      </c>
      <c r="AG18" s="427">
        <v>8.4000000000000005E-2</v>
      </c>
      <c r="AI18" s="501">
        <v>302</v>
      </c>
      <c r="AJ18" s="500">
        <v>8.3000000000000004E-2</v>
      </c>
      <c r="AL18" s="538">
        <f t="shared" si="0"/>
        <v>6</v>
      </c>
      <c r="AM18" s="537">
        <f t="shared" si="1"/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7">
        <v>7329</v>
      </c>
      <c r="H19" s="282">
        <v>0.99199999999999999</v>
      </c>
      <c r="I19" s="146">
        <v>49</v>
      </c>
      <c r="J19" s="205">
        <v>7.0000000000000001E-3</v>
      </c>
      <c r="K19" s="204">
        <v>6</v>
      </c>
      <c r="L19" s="205">
        <v>1E-3</v>
      </c>
      <c r="M19" s="204">
        <v>1</v>
      </c>
      <c r="N19" s="283">
        <v>0</v>
      </c>
      <c r="O19" s="142">
        <v>25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43</v>
      </c>
      <c r="AD19" s="436">
        <v>7354</v>
      </c>
      <c r="AE19" s="435">
        <v>0.996</v>
      </c>
      <c r="AF19" s="428">
        <v>31</v>
      </c>
      <c r="AG19" s="427">
        <v>4.0000000000000001E-3</v>
      </c>
      <c r="AI19" s="501">
        <v>31</v>
      </c>
      <c r="AJ19" s="500">
        <v>4.0000000000000001E-3</v>
      </c>
      <c r="AL19" s="538">
        <f t="shared" si="0"/>
        <v>0</v>
      </c>
      <c r="AM19" s="537">
        <f t="shared" si="1"/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7">
        <v>20049</v>
      </c>
      <c r="H20" s="282">
        <v>0.89400000000000002</v>
      </c>
      <c r="I20" s="146">
        <v>2041</v>
      </c>
      <c r="J20" s="205">
        <v>9.0999999999999998E-2</v>
      </c>
      <c r="K20" s="204">
        <v>334</v>
      </c>
      <c r="L20" s="205">
        <v>1.4999999999999999E-2</v>
      </c>
      <c r="M20" s="204">
        <v>0</v>
      </c>
      <c r="N20" s="283">
        <v>0</v>
      </c>
      <c r="O20" s="142">
        <v>1386</v>
      </c>
      <c r="P20" s="366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1">
        <v>0</v>
      </c>
      <c r="AA20" s="439">
        <v>60</v>
      </c>
      <c r="AB20" s="438">
        <v>3.0000000000000001E-3</v>
      </c>
      <c r="AC20" s="437">
        <v>2722</v>
      </c>
      <c r="AD20" s="436">
        <v>20691</v>
      </c>
      <c r="AE20" s="435">
        <v>0.92300000000000004</v>
      </c>
      <c r="AF20" s="428">
        <v>1720</v>
      </c>
      <c r="AG20" s="427">
        <v>7.6999999999999999E-2</v>
      </c>
      <c r="AI20" s="501">
        <v>1726</v>
      </c>
      <c r="AJ20" s="500">
        <v>7.6999999999999999E-2</v>
      </c>
      <c r="AL20" s="538">
        <f t="shared" si="0"/>
        <v>-6</v>
      </c>
      <c r="AM20" s="537">
        <f t="shared" si="1"/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7">
        <v>13784</v>
      </c>
      <c r="H21" s="282">
        <v>0.96099999999999997</v>
      </c>
      <c r="I21" s="146">
        <v>448</v>
      </c>
      <c r="J21" s="205">
        <v>3.1E-2</v>
      </c>
      <c r="K21" s="204">
        <v>102</v>
      </c>
      <c r="L21" s="205">
        <v>7.0000000000000001E-3</v>
      </c>
      <c r="M21" s="204">
        <v>8</v>
      </c>
      <c r="N21" s="283">
        <v>1E-3</v>
      </c>
      <c r="O21" s="142">
        <v>99</v>
      </c>
      <c r="P21" s="366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321</v>
      </c>
      <c r="AD21" s="436">
        <v>14124</v>
      </c>
      <c r="AE21" s="435">
        <v>0.98499999999999999</v>
      </c>
      <c r="AF21" s="428">
        <v>201</v>
      </c>
      <c r="AG21" s="427">
        <v>1.4E-2</v>
      </c>
      <c r="AI21" s="501">
        <v>202</v>
      </c>
      <c r="AJ21" s="500">
        <v>1.4E-2</v>
      </c>
      <c r="AL21" s="538">
        <f t="shared" si="0"/>
        <v>-1</v>
      </c>
      <c r="AM21" s="537">
        <f t="shared" si="1"/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7">
        <v>18828</v>
      </c>
      <c r="H22" s="282">
        <v>0.98599999999999999</v>
      </c>
      <c r="I22" s="146">
        <v>226</v>
      </c>
      <c r="J22" s="205">
        <v>1.2E-2</v>
      </c>
      <c r="K22" s="204">
        <v>5</v>
      </c>
      <c r="L22" s="205">
        <v>0</v>
      </c>
      <c r="M22" s="204">
        <v>31</v>
      </c>
      <c r="N22" s="283">
        <v>2E-3</v>
      </c>
      <c r="O22" s="142">
        <v>14</v>
      </c>
      <c r="P22" s="366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1">
        <v>0</v>
      </c>
      <c r="AA22" s="439">
        <v>1</v>
      </c>
      <c r="AB22" s="438">
        <v>0</v>
      </c>
      <c r="AC22" s="437">
        <v>308</v>
      </c>
      <c r="AD22" s="436">
        <v>18823</v>
      </c>
      <c r="AE22" s="435">
        <v>0.98599999999999999</v>
      </c>
      <c r="AF22" s="428">
        <v>19</v>
      </c>
      <c r="AG22" s="427">
        <v>1E-3</v>
      </c>
      <c r="AI22" s="501">
        <v>20</v>
      </c>
      <c r="AJ22" s="500">
        <v>1E-3</v>
      </c>
      <c r="AL22" s="538">
        <f t="shared" si="0"/>
        <v>-1</v>
      </c>
      <c r="AM22" s="537">
        <f t="shared" si="1"/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7">
        <v>8800</v>
      </c>
      <c r="H23" s="282">
        <v>0.97099999999999997</v>
      </c>
      <c r="I23" s="146">
        <v>250</v>
      </c>
      <c r="J23" s="205">
        <v>2.8000000000000001E-2</v>
      </c>
      <c r="K23" s="204">
        <v>15</v>
      </c>
      <c r="L23" s="205">
        <v>2E-3</v>
      </c>
      <c r="M23" s="204">
        <v>1</v>
      </c>
      <c r="N23" s="283">
        <v>0</v>
      </c>
      <c r="O23" s="142">
        <v>55</v>
      </c>
      <c r="P23" s="366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1">
        <v>0</v>
      </c>
      <c r="AA23" s="439">
        <v>18</v>
      </c>
      <c r="AB23" s="438">
        <v>2E-3</v>
      </c>
      <c r="AC23" s="437">
        <v>206</v>
      </c>
      <c r="AD23" s="436">
        <v>8961</v>
      </c>
      <c r="AE23" s="435">
        <v>0.98799999999999999</v>
      </c>
      <c r="AF23" s="428">
        <v>70</v>
      </c>
      <c r="AG23" s="427">
        <v>8.0000000000000002E-3</v>
      </c>
      <c r="AI23" s="501">
        <v>69</v>
      </c>
      <c r="AJ23" s="500">
        <v>8.0000000000000002E-3</v>
      </c>
      <c r="AL23" s="538">
        <f t="shared" si="0"/>
        <v>1</v>
      </c>
      <c r="AM23" s="537">
        <f t="shared" si="1"/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7">
        <v>41593</v>
      </c>
      <c r="H24" s="282">
        <v>0.94799999999999995</v>
      </c>
      <c r="I24" s="146">
        <v>2003</v>
      </c>
      <c r="J24" s="205">
        <v>4.5999999999999999E-2</v>
      </c>
      <c r="K24" s="204">
        <v>63</v>
      </c>
      <c r="L24" s="205">
        <v>1E-3</v>
      </c>
      <c r="M24" s="204">
        <v>232</v>
      </c>
      <c r="N24" s="283">
        <v>5.0000000000000001E-3</v>
      </c>
      <c r="O24" s="142">
        <v>487</v>
      </c>
      <c r="P24" s="366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1">
        <v>0</v>
      </c>
      <c r="AA24" s="439">
        <v>12</v>
      </c>
      <c r="AB24" s="438">
        <v>0</v>
      </c>
      <c r="AC24" s="437">
        <v>1233</v>
      </c>
      <c r="AD24" s="436">
        <v>43266</v>
      </c>
      <c r="AE24" s="435">
        <v>0.98599999999999999</v>
      </c>
      <c r="AF24" s="428">
        <v>550</v>
      </c>
      <c r="AG24" s="427">
        <v>1.2999999999999999E-2</v>
      </c>
      <c r="AI24" s="501">
        <v>557</v>
      </c>
      <c r="AJ24" s="500">
        <v>1.2999999999999999E-2</v>
      </c>
      <c r="AL24" s="538">
        <f t="shared" si="0"/>
        <v>-7</v>
      </c>
      <c r="AM24" s="537">
        <f t="shared" si="1"/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7">
        <v>18345</v>
      </c>
      <c r="H25" s="282">
        <v>0.97699999999999998</v>
      </c>
      <c r="I25" s="146">
        <v>350</v>
      </c>
      <c r="J25" s="205">
        <v>1.9E-2</v>
      </c>
      <c r="K25" s="204">
        <v>42</v>
      </c>
      <c r="L25" s="205">
        <v>2E-3</v>
      </c>
      <c r="M25" s="204">
        <v>32</v>
      </c>
      <c r="N25" s="283">
        <v>2E-3</v>
      </c>
      <c r="O25" s="142">
        <v>186</v>
      </c>
      <c r="P25" s="366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1">
        <v>0</v>
      </c>
      <c r="AA25" s="439">
        <v>41</v>
      </c>
      <c r="AB25" s="438">
        <v>2E-3</v>
      </c>
      <c r="AC25" s="437">
        <v>438</v>
      </c>
      <c r="AD25" s="436">
        <v>18534</v>
      </c>
      <c r="AE25" s="435">
        <v>0.98699999999999999</v>
      </c>
      <c r="AF25" s="428">
        <v>228</v>
      </c>
      <c r="AG25" s="427">
        <v>1.2E-2</v>
      </c>
      <c r="AI25" s="501">
        <v>225</v>
      </c>
      <c r="AJ25" s="500">
        <v>1.2E-2</v>
      </c>
      <c r="AL25" s="538">
        <f t="shared" si="0"/>
        <v>3</v>
      </c>
      <c r="AM25" s="537">
        <f t="shared" si="1"/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7">
        <v>42887</v>
      </c>
      <c r="H26" s="282">
        <v>0.99399999999999999</v>
      </c>
      <c r="I26" s="146">
        <v>243</v>
      </c>
      <c r="J26" s="205">
        <v>6.0000000000000001E-3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27</v>
      </c>
      <c r="P26" s="366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1">
        <v>0</v>
      </c>
      <c r="AA26" s="439">
        <v>43</v>
      </c>
      <c r="AB26" s="438">
        <v>1E-3</v>
      </c>
      <c r="AC26" s="437">
        <v>173</v>
      </c>
      <c r="AD26" s="436">
        <v>43068</v>
      </c>
      <c r="AE26" s="435">
        <v>0.998</v>
      </c>
      <c r="AF26" s="428">
        <v>35</v>
      </c>
      <c r="AG26" s="427">
        <v>1E-3</v>
      </c>
      <c r="AI26" s="501">
        <v>37</v>
      </c>
      <c r="AJ26" s="500">
        <v>1E-3</v>
      </c>
      <c r="AL26" s="538">
        <f t="shared" si="0"/>
        <v>-2</v>
      </c>
      <c r="AM26" s="537">
        <f t="shared" si="1"/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7">
        <v>114181</v>
      </c>
      <c r="H27" s="282">
        <v>0.97499999999999998</v>
      </c>
      <c r="I27" s="146">
        <v>2701</v>
      </c>
      <c r="J27" s="205">
        <v>2.3E-2</v>
      </c>
      <c r="K27" s="204">
        <v>264</v>
      </c>
      <c r="L27" s="205">
        <v>2E-3</v>
      </c>
      <c r="M27" s="204">
        <v>12</v>
      </c>
      <c r="N27" s="283">
        <v>0</v>
      </c>
      <c r="O27" s="142">
        <v>1970</v>
      </c>
      <c r="P27" s="366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1">
        <v>0</v>
      </c>
      <c r="AA27" s="439">
        <v>128</v>
      </c>
      <c r="AB27" s="438">
        <v>1E-3</v>
      </c>
      <c r="AC27" s="437">
        <v>3618</v>
      </c>
      <c r="AD27" s="436">
        <v>114738</v>
      </c>
      <c r="AE27" s="435">
        <v>0.97899999999999998</v>
      </c>
      <c r="AF27" s="428">
        <v>2234</v>
      </c>
      <c r="AG27" s="427">
        <v>1.9E-2</v>
      </c>
      <c r="AI27" s="501">
        <v>2455</v>
      </c>
      <c r="AJ27" s="500">
        <v>2.1000000000000001E-2</v>
      </c>
      <c r="AL27" s="538">
        <f t="shared" si="0"/>
        <v>-221</v>
      </c>
      <c r="AM27" s="537">
        <f t="shared" si="1"/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7">
        <v>9734</v>
      </c>
      <c r="H28" s="282">
        <v>0.95499999999999996</v>
      </c>
      <c r="I28" s="146">
        <v>410</v>
      </c>
      <c r="J28" s="205">
        <v>0.04</v>
      </c>
      <c r="K28" s="204">
        <v>7</v>
      </c>
      <c r="L28" s="205">
        <v>1E-3</v>
      </c>
      <c r="M28" s="204">
        <v>42</v>
      </c>
      <c r="N28" s="283">
        <v>4.0000000000000001E-3</v>
      </c>
      <c r="O28" s="142">
        <v>53</v>
      </c>
      <c r="P28" s="366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1">
        <v>1E-3</v>
      </c>
      <c r="AA28" s="439">
        <v>14</v>
      </c>
      <c r="AB28" s="438">
        <v>1E-3</v>
      </c>
      <c r="AC28" s="437">
        <v>195</v>
      </c>
      <c r="AD28" s="436">
        <v>10109</v>
      </c>
      <c r="AE28" s="435">
        <v>0.99199999999999999</v>
      </c>
      <c r="AF28" s="428">
        <v>60</v>
      </c>
      <c r="AG28" s="427">
        <v>6.0000000000000001E-3</v>
      </c>
      <c r="AI28" s="501">
        <v>61</v>
      </c>
      <c r="AJ28" s="500">
        <v>6.0000000000000001E-3</v>
      </c>
      <c r="AL28" s="538">
        <f t="shared" si="0"/>
        <v>-1</v>
      </c>
      <c r="AM28" s="537">
        <f t="shared" si="1"/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7">
        <v>10826</v>
      </c>
      <c r="H29" s="282">
        <v>0.89500000000000002</v>
      </c>
      <c r="I29" s="146">
        <v>1253</v>
      </c>
      <c r="J29" s="205">
        <v>0.104</v>
      </c>
      <c r="K29" s="204">
        <v>23</v>
      </c>
      <c r="L29" s="205">
        <v>2E-3</v>
      </c>
      <c r="M29" s="204">
        <v>0</v>
      </c>
      <c r="N29" s="283">
        <v>0</v>
      </c>
      <c r="O29" s="142">
        <v>157</v>
      </c>
      <c r="P29" s="366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1">
        <v>0</v>
      </c>
      <c r="AA29" s="439">
        <v>43</v>
      </c>
      <c r="AB29" s="438">
        <v>4.0000000000000001E-3</v>
      </c>
      <c r="AC29" s="437">
        <v>942</v>
      </c>
      <c r="AD29" s="436">
        <v>11432</v>
      </c>
      <c r="AE29" s="435">
        <v>0.94499999999999995</v>
      </c>
      <c r="AF29" s="428">
        <v>180</v>
      </c>
      <c r="AG29" s="427">
        <v>1.4999999999999999E-2</v>
      </c>
      <c r="AI29" s="501">
        <v>197</v>
      </c>
      <c r="AJ29" s="500">
        <v>1.6E-2</v>
      </c>
      <c r="AL29" s="538">
        <f t="shared" si="0"/>
        <v>-17</v>
      </c>
      <c r="AM29" s="537">
        <f t="shared" si="1"/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7">
        <v>18464</v>
      </c>
      <c r="H30" s="282">
        <v>0.83499999999999996</v>
      </c>
      <c r="I30" s="146">
        <v>3041</v>
      </c>
      <c r="J30" s="205">
        <v>0.13800000000000001</v>
      </c>
      <c r="K30" s="204">
        <v>593</v>
      </c>
      <c r="L30" s="205">
        <v>2.7E-2</v>
      </c>
      <c r="M30" s="204">
        <v>17</v>
      </c>
      <c r="N30" s="283">
        <v>1E-3</v>
      </c>
      <c r="O30" s="142">
        <v>569</v>
      </c>
      <c r="P30" s="366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1">
        <v>2E-3</v>
      </c>
      <c r="AA30" s="439">
        <v>58</v>
      </c>
      <c r="AB30" s="438">
        <v>3.0000000000000001E-3</v>
      </c>
      <c r="AC30" s="437">
        <v>1341</v>
      </c>
      <c r="AD30" s="436">
        <v>20922</v>
      </c>
      <c r="AE30" s="435">
        <v>0.94599999999999995</v>
      </c>
      <c r="AF30" s="428">
        <v>1162</v>
      </c>
      <c r="AG30" s="427">
        <v>5.2999999999999999E-2</v>
      </c>
      <c r="AI30" s="501">
        <v>1180</v>
      </c>
      <c r="AJ30" s="500">
        <v>5.2999999999999999E-2</v>
      </c>
      <c r="AL30" s="538">
        <f t="shared" si="0"/>
        <v>-18</v>
      </c>
      <c r="AM30" s="537">
        <f t="shared" si="1"/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7">
        <v>33821</v>
      </c>
      <c r="H31" s="282">
        <v>0.91200000000000003</v>
      </c>
      <c r="I31" s="146">
        <v>2939</v>
      </c>
      <c r="J31" s="205">
        <v>7.9000000000000001E-2</v>
      </c>
      <c r="K31" s="204">
        <v>64</v>
      </c>
      <c r="L31" s="205">
        <v>2E-3</v>
      </c>
      <c r="M31" s="204">
        <v>254</v>
      </c>
      <c r="N31" s="283">
        <v>7.0000000000000001E-3</v>
      </c>
      <c r="O31" s="142">
        <v>1829</v>
      </c>
      <c r="P31" s="366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1">
        <v>1E-3</v>
      </c>
      <c r="AA31" s="439">
        <v>33</v>
      </c>
      <c r="AB31" s="438">
        <v>1E-3</v>
      </c>
      <c r="AC31" s="437">
        <v>3535</v>
      </c>
      <c r="AD31" s="436">
        <v>34997</v>
      </c>
      <c r="AE31" s="435">
        <v>0.94399999999999995</v>
      </c>
      <c r="AF31" s="428">
        <v>1893</v>
      </c>
      <c r="AG31" s="427">
        <v>5.0999999999999997E-2</v>
      </c>
      <c r="AI31" s="501">
        <v>2134</v>
      </c>
      <c r="AJ31" s="500">
        <v>5.8000000000000003E-2</v>
      </c>
      <c r="AL31" s="538">
        <f t="shared" si="0"/>
        <v>-241</v>
      </c>
      <c r="AM31" s="537">
        <f t="shared" si="1"/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7">
        <v>19723</v>
      </c>
      <c r="H32" s="282">
        <v>0.98</v>
      </c>
      <c r="I32" s="146">
        <v>306</v>
      </c>
      <c r="J32" s="205">
        <v>1.4999999999999999E-2</v>
      </c>
      <c r="K32" s="204">
        <v>2</v>
      </c>
      <c r="L32" s="205">
        <v>0</v>
      </c>
      <c r="M32" s="204">
        <v>85</v>
      </c>
      <c r="N32" s="283">
        <v>4.0000000000000001E-3</v>
      </c>
      <c r="O32" s="142">
        <v>68</v>
      </c>
      <c r="P32" s="366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1">
        <v>0</v>
      </c>
      <c r="AA32" s="439">
        <v>9</v>
      </c>
      <c r="AB32" s="438">
        <v>0</v>
      </c>
      <c r="AC32" s="437">
        <v>452</v>
      </c>
      <c r="AD32" s="436">
        <v>19875</v>
      </c>
      <c r="AE32" s="435">
        <v>0.98799999999999999</v>
      </c>
      <c r="AF32" s="428">
        <v>70</v>
      </c>
      <c r="AG32" s="427">
        <v>3.0000000000000001E-3</v>
      </c>
      <c r="AI32" s="501">
        <v>74</v>
      </c>
      <c r="AJ32" s="500">
        <v>4.0000000000000001E-3</v>
      </c>
      <c r="AL32" s="538">
        <f t="shared" si="0"/>
        <v>-4</v>
      </c>
      <c r="AM32" s="537">
        <f t="shared" si="1"/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7">
        <v>15444</v>
      </c>
      <c r="H33" s="282">
        <v>0.97399999999999998</v>
      </c>
      <c r="I33" s="146">
        <v>401</v>
      </c>
      <c r="J33" s="205">
        <v>2.5000000000000001E-2</v>
      </c>
      <c r="K33" s="204">
        <v>4</v>
      </c>
      <c r="L33" s="205">
        <v>0</v>
      </c>
      <c r="M33" s="204">
        <v>8</v>
      </c>
      <c r="N33" s="283">
        <v>1E-3</v>
      </c>
      <c r="O33" s="142">
        <v>143</v>
      </c>
      <c r="P33" s="366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1">
        <v>0</v>
      </c>
      <c r="AA33" s="439">
        <v>6</v>
      </c>
      <c r="AB33" s="438">
        <v>0</v>
      </c>
      <c r="AC33" s="437">
        <v>250</v>
      </c>
      <c r="AD33" s="436">
        <v>15703</v>
      </c>
      <c r="AE33" s="435">
        <v>0.99</v>
      </c>
      <c r="AF33" s="428">
        <v>147</v>
      </c>
      <c r="AG33" s="427">
        <v>8.9999999999999993E-3</v>
      </c>
      <c r="AI33" s="501">
        <v>72</v>
      </c>
      <c r="AJ33" s="500">
        <v>5.0000000000000001E-3</v>
      </c>
      <c r="AL33" s="538">
        <f t="shared" si="0"/>
        <v>75</v>
      </c>
      <c r="AM33" s="537">
        <f t="shared" si="1"/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7">
        <v>9162</v>
      </c>
      <c r="H34" s="282">
        <v>0.78800000000000003</v>
      </c>
      <c r="I34" s="146">
        <v>1905</v>
      </c>
      <c r="J34" s="205">
        <v>0.16400000000000001</v>
      </c>
      <c r="K34" s="204">
        <v>562</v>
      </c>
      <c r="L34" s="205">
        <v>4.8000000000000001E-2</v>
      </c>
      <c r="M34" s="204">
        <v>1</v>
      </c>
      <c r="N34" s="283">
        <v>0</v>
      </c>
      <c r="O34" s="142">
        <v>520</v>
      </c>
      <c r="P34" s="366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1">
        <v>2E-3</v>
      </c>
      <c r="AA34" s="439">
        <v>38</v>
      </c>
      <c r="AB34" s="438">
        <v>3.0000000000000001E-3</v>
      </c>
      <c r="AC34" s="437">
        <v>3689</v>
      </c>
      <c r="AD34" s="436">
        <v>7888</v>
      </c>
      <c r="AE34" s="435">
        <v>0.67800000000000005</v>
      </c>
      <c r="AF34" s="428">
        <v>1082</v>
      </c>
      <c r="AG34" s="427">
        <v>9.2999999999999999E-2</v>
      </c>
      <c r="AI34" s="501">
        <v>1210</v>
      </c>
      <c r="AJ34" s="500">
        <v>0.104</v>
      </c>
      <c r="AL34" s="538">
        <f t="shared" si="0"/>
        <v>-128</v>
      </c>
      <c r="AM34" s="537">
        <f t="shared" si="1"/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7">
        <v>34596</v>
      </c>
      <c r="H35" s="282">
        <v>0.94599999999999995</v>
      </c>
      <c r="I35" s="146">
        <v>1882</v>
      </c>
      <c r="J35" s="205">
        <v>5.0999999999999997E-2</v>
      </c>
      <c r="K35" s="204">
        <v>93</v>
      </c>
      <c r="L35" s="205">
        <v>3.0000000000000001E-3</v>
      </c>
      <c r="M35" s="204">
        <v>5</v>
      </c>
      <c r="N35" s="283">
        <v>0</v>
      </c>
      <c r="O35" s="142">
        <v>180</v>
      </c>
      <c r="P35" s="366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487</v>
      </c>
      <c r="AD35" s="436">
        <v>36274</v>
      </c>
      <c r="AE35" s="435">
        <v>0.99199999999999999</v>
      </c>
      <c r="AF35" s="428">
        <v>273</v>
      </c>
      <c r="AG35" s="427">
        <v>7.0000000000000001E-3</v>
      </c>
      <c r="AI35" s="501">
        <v>770</v>
      </c>
      <c r="AJ35" s="500">
        <v>2.1000000000000001E-2</v>
      </c>
      <c r="AL35" s="538">
        <f t="shared" si="0"/>
        <v>-497</v>
      </c>
      <c r="AM35" s="537">
        <f t="shared" si="1"/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7">
        <v>17457</v>
      </c>
      <c r="H36" s="282">
        <v>0.96099999999999997</v>
      </c>
      <c r="I36" s="146">
        <v>684</v>
      </c>
      <c r="J36" s="205">
        <v>3.7999999999999999E-2</v>
      </c>
      <c r="K36" s="204">
        <v>19</v>
      </c>
      <c r="L36" s="205">
        <v>1E-3</v>
      </c>
      <c r="M36" s="204">
        <v>0</v>
      </c>
      <c r="N36" s="283">
        <v>0</v>
      </c>
      <c r="O36" s="142">
        <v>89</v>
      </c>
      <c r="P36" s="366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1">
        <v>3.0000000000000001E-3</v>
      </c>
      <c r="AA36" s="439">
        <v>9</v>
      </c>
      <c r="AB36" s="438">
        <v>0</v>
      </c>
      <c r="AC36" s="437">
        <v>330</v>
      </c>
      <c r="AD36" s="436">
        <v>18052</v>
      </c>
      <c r="AE36" s="435">
        <v>0.99399999999999999</v>
      </c>
      <c r="AF36" s="428">
        <v>108</v>
      </c>
      <c r="AG36" s="427">
        <v>6.0000000000000001E-3</v>
      </c>
      <c r="AI36" s="501">
        <v>125</v>
      </c>
      <c r="AJ36" s="500">
        <v>7.0000000000000001E-3</v>
      </c>
      <c r="AL36" s="538">
        <f t="shared" si="0"/>
        <v>-17</v>
      </c>
      <c r="AM36" s="537">
        <f t="shared" si="1"/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7">
        <v>9626</v>
      </c>
      <c r="H37" s="282">
        <v>0.56899999999999995</v>
      </c>
      <c r="I37" s="146">
        <v>5956</v>
      </c>
      <c r="J37" s="205">
        <v>0.35199999999999998</v>
      </c>
      <c r="K37" s="204">
        <v>1339</v>
      </c>
      <c r="L37" s="205">
        <v>7.9000000000000001E-2</v>
      </c>
      <c r="M37" s="204">
        <v>0</v>
      </c>
      <c r="N37" s="283">
        <v>0</v>
      </c>
      <c r="O37" s="142">
        <v>1438</v>
      </c>
      <c r="P37" s="366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1">
        <v>1E-3</v>
      </c>
      <c r="AA37" s="439">
        <v>74</v>
      </c>
      <c r="AB37" s="438">
        <v>4.0000000000000001E-3</v>
      </c>
      <c r="AC37" s="437">
        <v>2486</v>
      </c>
      <c r="AD37" s="436">
        <v>14135</v>
      </c>
      <c r="AE37" s="435">
        <v>0.83499999999999996</v>
      </c>
      <c r="AF37" s="428">
        <v>2777</v>
      </c>
      <c r="AG37" s="427">
        <v>0.16400000000000001</v>
      </c>
      <c r="AI37" s="501">
        <v>2781</v>
      </c>
      <c r="AJ37" s="500">
        <v>0.16400000000000001</v>
      </c>
      <c r="AL37" s="538">
        <f t="shared" si="0"/>
        <v>-4</v>
      </c>
      <c r="AM37" s="537">
        <f t="shared" si="1"/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7">
        <v>59515</v>
      </c>
      <c r="H38" s="282">
        <v>0.96099999999999997</v>
      </c>
      <c r="I38" s="146">
        <v>2368</v>
      </c>
      <c r="J38" s="205">
        <v>3.7999999999999999E-2</v>
      </c>
      <c r="K38" s="204">
        <v>34</v>
      </c>
      <c r="L38" s="205">
        <v>1E-3</v>
      </c>
      <c r="M38" s="204">
        <v>5</v>
      </c>
      <c r="N38" s="283">
        <v>0</v>
      </c>
      <c r="O38" s="142">
        <v>340</v>
      </c>
      <c r="P38" s="366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1">
        <v>0</v>
      </c>
      <c r="AA38" s="439">
        <v>19</v>
      </c>
      <c r="AB38" s="438">
        <v>0</v>
      </c>
      <c r="AC38" s="437">
        <v>879</v>
      </c>
      <c r="AD38" s="436">
        <v>61472</v>
      </c>
      <c r="AE38" s="435">
        <v>0.99299999999999999</v>
      </c>
      <c r="AF38" s="428">
        <v>374</v>
      </c>
      <c r="AG38" s="427">
        <v>6.0000000000000001E-3</v>
      </c>
      <c r="AI38" s="501">
        <v>372</v>
      </c>
      <c r="AJ38" s="500">
        <v>6.0000000000000001E-3</v>
      </c>
      <c r="AL38" s="538">
        <f t="shared" si="0"/>
        <v>2</v>
      </c>
      <c r="AM38" s="537">
        <f t="shared" si="1"/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7">
        <v>8532</v>
      </c>
      <c r="H39" s="282">
        <v>0.91900000000000004</v>
      </c>
      <c r="I39" s="146">
        <v>663</v>
      </c>
      <c r="J39" s="205">
        <v>7.0999999999999994E-2</v>
      </c>
      <c r="K39" s="204">
        <v>85</v>
      </c>
      <c r="L39" s="205">
        <v>8.9999999999999993E-3</v>
      </c>
      <c r="M39" s="204">
        <v>0</v>
      </c>
      <c r="N39" s="283">
        <v>0</v>
      </c>
      <c r="O39" s="142">
        <v>125</v>
      </c>
      <c r="P39" s="366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1">
        <v>2E-3</v>
      </c>
      <c r="AA39" s="439">
        <v>27</v>
      </c>
      <c r="AB39" s="438">
        <v>3.0000000000000001E-3</v>
      </c>
      <c r="AC39" s="437">
        <v>393</v>
      </c>
      <c r="AD39" s="436">
        <v>9029</v>
      </c>
      <c r="AE39" s="435">
        <v>0.97299999999999998</v>
      </c>
      <c r="AF39" s="428">
        <v>210</v>
      </c>
      <c r="AG39" s="427">
        <v>2.3E-2</v>
      </c>
      <c r="AI39" s="501">
        <v>202</v>
      </c>
      <c r="AJ39" s="500">
        <v>2.1999999999999999E-2</v>
      </c>
      <c r="AL39" s="538">
        <f t="shared" si="0"/>
        <v>8</v>
      </c>
      <c r="AM39" s="537">
        <f t="shared" si="1"/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7">
        <v>12651</v>
      </c>
      <c r="H40" s="282">
        <v>0.95399999999999996</v>
      </c>
      <c r="I40" s="146">
        <v>573</v>
      </c>
      <c r="J40" s="205">
        <v>4.2999999999999997E-2</v>
      </c>
      <c r="K40" s="204">
        <v>27</v>
      </c>
      <c r="L40" s="205">
        <v>2E-3</v>
      </c>
      <c r="M40" s="204">
        <v>9</v>
      </c>
      <c r="N40" s="283">
        <v>1E-3</v>
      </c>
      <c r="O40" s="142">
        <v>375</v>
      </c>
      <c r="P40" s="366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1">
        <v>2E-3</v>
      </c>
      <c r="AA40" s="439">
        <v>18</v>
      </c>
      <c r="AB40" s="438">
        <v>1E-3</v>
      </c>
      <c r="AC40" s="437">
        <v>3289</v>
      </c>
      <c r="AD40" s="436">
        <v>10373</v>
      </c>
      <c r="AE40" s="435">
        <v>0.78200000000000003</v>
      </c>
      <c r="AF40" s="428">
        <v>402</v>
      </c>
      <c r="AG40" s="427">
        <v>0.03</v>
      </c>
      <c r="AI40" s="501">
        <v>400</v>
      </c>
      <c r="AJ40" s="500">
        <v>0.03</v>
      </c>
      <c r="AL40" s="538">
        <f t="shared" ref="AL40:AL62" si="2" xml:space="preserve"> AF40-AI40</f>
        <v>2</v>
      </c>
      <c r="AM40" s="537">
        <f t="shared" ref="AM40:AM62" si="3"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7">
        <v>9994</v>
      </c>
      <c r="H41" s="282">
        <v>0.64600000000000002</v>
      </c>
      <c r="I41" s="146">
        <v>5461</v>
      </c>
      <c r="J41" s="205">
        <v>0.35299999999999998</v>
      </c>
      <c r="K41" s="204">
        <v>19</v>
      </c>
      <c r="L41" s="205">
        <v>1E-3</v>
      </c>
      <c r="M41" s="204">
        <v>5</v>
      </c>
      <c r="N41" s="283">
        <v>0</v>
      </c>
      <c r="O41" s="142">
        <v>64</v>
      </c>
      <c r="P41" s="366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1">
        <v>0</v>
      </c>
      <c r="AA41" s="439">
        <v>5</v>
      </c>
      <c r="AB41" s="438">
        <v>0</v>
      </c>
      <c r="AC41" s="437">
        <v>157</v>
      </c>
      <c r="AD41" s="436">
        <v>15390</v>
      </c>
      <c r="AE41" s="435">
        <v>0.99399999999999999</v>
      </c>
      <c r="AF41" s="428">
        <v>83</v>
      </c>
      <c r="AG41" s="427">
        <v>5.0000000000000001E-3</v>
      </c>
      <c r="AI41" s="501">
        <v>87</v>
      </c>
      <c r="AJ41" s="500">
        <v>6.0000000000000001E-3</v>
      </c>
      <c r="AL41" s="538">
        <f t="shared" si="2"/>
        <v>-4</v>
      </c>
      <c r="AM41" s="537">
        <f t="shared" si="3"/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7">
        <v>26761</v>
      </c>
      <c r="H42" s="282">
        <v>0.98699999999999999</v>
      </c>
      <c r="I42" s="146">
        <v>336</v>
      </c>
      <c r="J42" s="205">
        <v>1.2E-2</v>
      </c>
      <c r="K42" s="204">
        <v>1</v>
      </c>
      <c r="L42" s="205">
        <v>0</v>
      </c>
      <c r="M42" s="204">
        <v>13</v>
      </c>
      <c r="N42" s="283">
        <v>0</v>
      </c>
      <c r="O42" s="142">
        <v>128</v>
      </c>
      <c r="P42" s="366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1">
        <v>0</v>
      </c>
      <c r="AA42" s="439">
        <v>18</v>
      </c>
      <c r="AB42" s="438">
        <v>1E-3</v>
      </c>
      <c r="AC42" s="437">
        <v>325</v>
      </c>
      <c r="AD42" s="436">
        <v>26975</v>
      </c>
      <c r="AE42" s="435">
        <v>0.995</v>
      </c>
      <c r="AF42" s="428">
        <v>129</v>
      </c>
      <c r="AG42" s="427">
        <v>5.0000000000000001E-3</v>
      </c>
      <c r="AI42" s="501">
        <v>758</v>
      </c>
      <c r="AJ42" s="500">
        <v>2.8000000000000001E-2</v>
      </c>
      <c r="AL42" s="538">
        <f t="shared" si="2"/>
        <v>-629</v>
      </c>
      <c r="AM42" s="537">
        <f t="shared" si="3"/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7">
        <v>4722</v>
      </c>
      <c r="H43" s="282">
        <v>0.96499999999999997</v>
      </c>
      <c r="I43" s="146">
        <v>152</v>
      </c>
      <c r="J43" s="205">
        <v>3.1E-2</v>
      </c>
      <c r="K43" s="204">
        <v>8</v>
      </c>
      <c r="L43" s="205">
        <v>2E-3</v>
      </c>
      <c r="M43" s="204">
        <v>11</v>
      </c>
      <c r="N43" s="283">
        <v>2E-3</v>
      </c>
      <c r="O43" s="142">
        <v>99</v>
      </c>
      <c r="P43" s="366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131</v>
      </c>
      <c r="AD43" s="436">
        <v>4784</v>
      </c>
      <c r="AE43" s="435">
        <v>0.97799999999999998</v>
      </c>
      <c r="AF43" s="428">
        <v>107</v>
      </c>
      <c r="AG43" s="427">
        <v>2.1999999999999999E-2</v>
      </c>
      <c r="AI43" s="501">
        <v>107</v>
      </c>
      <c r="AJ43" s="500">
        <v>2.1999999999999999E-2</v>
      </c>
      <c r="AL43" s="538">
        <f t="shared" si="2"/>
        <v>0</v>
      </c>
      <c r="AM43" s="537">
        <f t="shared" si="3"/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7">
        <v>4690</v>
      </c>
      <c r="H44" s="282">
        <v>0.96799999999999997</v>
      </c>
      <c r="I44" s="146">
        <v>148</v>
      </c>
      <c r="J44" s="205">
        <v>3.1E-2</v>
      </c>
      <c r="K44" s="204">
        <v>7</v>
      </c>
      <c r="L44" s="205">
        <v>1E-3</v>
      </c>
      <c r="M44" s="204">
        <v>0</v>
      </c>
      <c r="N44" s="283">
        <v>0</v>
      </c>
      <c r="O44" s="142">
        <v>36</v>
      </c>
      <c r="P44" s="366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1">
        <v>1E-3</v>
      </c>
      <c r="AA44" s="439">
        <v>14</v>
      </c>
      <c r="AB44" s="438">
        <v>3.0000000000000001E-3</v>
      </c>
      <c r="AC44" s="437">
        <v>139</v>
      </c>
      <c r="AD44" s="436">
        <v>4766</v>
      </c>
      <c r="AE44" s="435">
        <v>0.98399999999999999</v>
      </c>
      <c r="AF44" s="428">
        <v>43</v>
      </c>
      <c r="AG44" s="427">
        <v>8.9999999999999993E-3</v>
      </c>
      <c r="AI44" s="501">
        <v>41</v>
      </c>
      <c r="AJ44" s="500">
        <v>8.0000000000000002E-3</v>
      </c>
      <c r="AL44" s="538">
        <f t="shared" si="2"/>
        <v>2</v>
      </c>
      <c r="AM44" s="537">
        <f t="shared" si="3"/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7">
        <v>5202</v>
      </c>
      <c r="H45" s="282">
        <v>0.93899999999999995</v>
      </c>
      <c r="I45" s="146">
        <v>309</v>
      </c>
      <c r="J45" s="205">
        <v>5.6000000000000001E-2</v>
      </c>
      <c r="K45" s="204">
        <v>18</v>
      </c>
      <c r="L45" s="205">
        <v>3.0000000000000001E-3</v>
      </c>
      <c r="M45" s="204">
        <v>8</v>
      </c>
      <c r="N45" s="283">
        <v>1E-3</v>
      </c>
      <c r="O45" s="142">
        <v>21</v>
      </c>
      <c r="P45" s="366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256</v>
      </c>
      <c r="AD45" s="436">
        <v>5291</v>
      </c>
      <c r="AE45" s="435">
        <v>0.95599999999999996</v>
      </c>
      <c r="AF45" s="428">
        <v>39</v>
      </c>
      <c r="AG45" s="427">
        <v>7.0000000000000001E-3</v>
      </c>
      <c r="AI45" s="501">
        <v>47</v>
      </c>
      <c r="AJ45" s="500">
        <v>8.9999999999999993E-3</v>
      </c>
      <c r="AL45" s="538">
        <f t="shared" si="2"/>
        <v>-8</v>
      </c>
      <c r="AM45" s="537">
        <f t="shared" si="3"/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7">
        <v>19125</v>
      </c>
      <c r="H46" s="282">
        <v>0.98499999999999999</v>
      </c>
      <c r="I46" s="146">
        <v>220</v>
      </c>
      <c r="J46" s="205">
        <v>1.0999999999999999E-2</v>
      </c>
      <c r="K46" s="204">
        <v>1</v>
      </c>
      <c r="L46" s="205">
        <v>0</v>
      </c>
      <c r="M46" s="204">
        <v>75</v>
      </c>
      <c r="N46" s="283">
        <v>4.0000000000000001E-3</v>
      </c>
      <c r="O46" s="142">
        <v>22</v>
      </c>
      <c r="P46" s="366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1">
        <v>0</v>
      </c>
      <c r="AA46" s="439">
        <v>0</v>
      </c>
      <c r="AB46" s="438">
        <v>0</v>
      </c>
      <c r="AC46" s="437">
        <v>1203</v>
      </c>
      <c r="AD46" s="436">
        <v>18277</v>
      </c>
      <c r="AE46" s="435">
        <v>0.94099999999999995</v>
      </c>
      <c r="AF46" s="428">
        <v>23</v>
      </c>
      <c r="AG46" s="427">
        <v>1E-3</v>
      </c>
      <c r="AI46" s="501">
        <v>21</v>
      </c>
      <c r="AJ46" s="500">
        <v>1E-3</v>
      </c>
      <c r="AL46" s="538">
        <f t="shared" si="2"/>
        <v>2</v>
      </c>
      <c r="AM46" s="537">
        <f t="shared" si="3"/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7">
        <v>36713</v>
      </c>
      <c r="H47" s="282">
        <v>0.94499999999999995</v>
      </c>
      <c r="I47" s="146">
        <v>2004</v>
      </c>
      <c r="J47" s="205">
        <v>5.1999999999999998E-2</v>
      </c>
      <c r="K47" s="204">
        <v>27</v>
      </c>
      <c r="L47" s="205">
        <v>1E-3</v>
      </c>
      <c r="M47" s="204">
        <v>109</v>
      </c>
      <c r="N47" s="283">
        <v>3.0000000000000001E-3</v>
      </c>
      <c r="O47" s="142">
        <v>280</v>
      </c>
      <c r="P47" s="366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1">
        <v>0</v>
      </c>
      <c r="AA47" s="439">
        <v>29</v>
      </c>
      <c r="AB47" s="438">
        <v>1E-3</v>
      </c>
      <c r="AC47" s="437">
        <v>783</v>
      </c>
      <c r="AD47" s="436">
        <v>38486</v>
      </c>
      <c r="AE47" s="435">
        <v>0.99099999999999999</v>
      </c>
      <c r="AF47" s="428">
        <v>307</v>
      </c>
      <c r="AG47" s="427">
        <v>8.0000000000000002E-3</v>
      </c>
      <c r="AI47" s="501">
        <v>339</v>
      </c>
      <c r="AJ47" s="500">
        <v>8.9999999999999993E-3</v>
      </c>
      <c r="AL47" s="538">
        <f t="shared" si="2"/>
        <v>-32</v>
      </c>
      <c r="AM47" s="537">
        <f t="shared" si="3"/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7">
        <v>45983</v>
      </c>
      <c r="H48" s="282">
        <v>0.97099999999999997</v>
      </c>
      <c r="I48" s="146">
        <v>1205</v>
      </c>
      <c r="J48" s="205">
        <v>2.5000000000000001E-2</v>
      </c>
      <c r="K48" s="204">
        <v>92</v>
      </c>
      <c r="L48" s="205">
        <v>2E-3</v>
      </c>
      <c r="M48" s="204">
        <v>97</v>
      </c>
      <c r="N48" s="283">
        <v>2E-3</v>
      </c>
      <c r="O48" s="142">
        <v>427</v>
      </c>
      <c r="P48" s="366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1">
        <v>0</v>
      </c>
      <c r="AA48" s="439">
        <v>59</v>
      </c>
      <c r="AB48" s="438">
        <v>1E-3</v>
      </c>
      <c r="AC48" s="437">
        <v>1398</v>
      </c>
      <c r="AD48" s="436">
        <v>46420</v>
      </c>
      <c r="AE48" s="435">
        <v>0.98</v>
      </c>
      <c r="AF48" s="428">
        <v>519</v>
      </c>
      <c r="AG48" s="427">
        <v>1.0999999999999999E-2</v>
      </c>
      <c r="AI48" s="501">
        <v>828</v>
      </c>
      <c r="AJ48" s="500">
        <v>1.7999999999999999E-2</v>
      </c>
      <c r="AL48" s="538">
        <f t="shared" si="2"/>
        <v>-309</v>
      </c>
      <c r="AM48" s="537">
        <f t="shared" si="3"/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7">
        <v>15619</v>
      </c>
      <c r="H49" s="282">
        <v>0.90800000000000003</v>
      </c>
      <c r="I49" s="146">
        <v>1545</v>
      </c>
      <c r="J49" s="205">
        <v>0.09</v>
      </c>
      <c r="K49" s="204">
        <v>44</v>
      </c>
      <c r="L49" s="205">
        <v>3.0000000000000001E-3</v>
      </c>
      <c r="M49" s="204">
        <v>0</v>
      </c>
      <c r="N49" s="283">
        <v>0</v>
      </c>
      <c r="O49" s="142">
        <v>308</v>
      </c>
      <c r="P49" s="366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627</v>
      </c>
      <c r="AD49" s="436">
        <v>16791</v>
      </c>
      <c r="AE49" s="435">
        <v>0.97599999999999998</v>
      </c>
      <c r="AF49" s="428">
        <v>352</v>
      </c>
      <c r="AG49" s="427">
        <v>0.02</v>
      </c>
      <c r="AI49" s="501">
        <v>350</v>
      </c>
      <c r="AJ49" s="500">
        <v>0.02</v>
      </c>
      <c r="AL49" s="538">
        <f t="shared" si="2"/>
        <v>2</v>
      </c>
      <c r="AM49" s="537">
        <f t="shared" si="3"/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7">
        <v>5164</v>
      </c>
      <c r="H50" s="282">
        <v>0.871</v>
      </c>
      <c r="I50" s="146">
        <v>733</v>
      </c>
      <c r="J50" s="205">
        <v>0.124</v>
      </c>
      <c r="K50" s="204">
        <v>30</v>
      </c>
      <c r="L50" s="205">
        <v>5.0000000000000001E-3</v>
      </c>
      <c r="M50" s="204">
        <v>0</v>
      </c>
      <c r="N50" s="283">
        <v>0</v>
      </c>
      <c r="O50" s="142">
        <v>338</v>
      </c>
      <c r="P50" s="366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1">
        <v>2E-3</v>
      </c>
      <c r="AA50" s="439">
        <v>27</v>
      </c>
      <c r="AB50" s="438">
        <v>5.0000000000000001E-3</v>
      </c>
      <c r="AC50" s="437">
        <v>611</v>
      </c>
      <c r="AD50" s="436">
        <v>5516</v>
      </c>
      <c r="AE50" s="435">
        <v>0.93100000000000005</v>
      </c>
      <c r="AF50" s="428">
        <v>368</v>
      </c>
      <c r="AG50" s="427">
        <v>6.2E-2</v>
      </c>
      <c r="AI50" s="501">
        <v>369</v>
      </c>
      <c r="AJ50" s="500">
        <v>6.2E-2</v>
      </c>
      <c r="AL50" s="538">
        <f t="shared" si="2"/>
        <v>-1</v>
      </c>
      <c r="AM50" s="537">
        <f t="shared" si="3"/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7">
        <v>6103</v>
      </c>
      <c r="H51" s="282">
        <v>0.71599999999999997</v>
      </c>
      <c r="I51" s="146">
        <v>2422</v>
      </c>
      <c r="J51" s="205">
        <v>0.28399999999999997</v>
      </c>
      <c r="K51" s="204">
        <v>4</v>
      </c>
      <c r="L51" s="205">
        <v>0</v>
      </c>
      <c r="M51" s="204">
        <v>0</v>
      </c>
      <c r="N51" s="283">
        <v>0</v>
      </c>
      <c r="O51" s="142">
        <v>122</v>
      </c>
      <c r="P51" s="366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322</v>
      </c>
      <c r="AD51" s="436">
        <v>8389</v>
      </c>
      <c r="AE51" s="435">
        <v>0.98399999999999999</v>
      </c>
      <c r="AF51" s="428">
        <v>126</v>
      </c>
      <c r="AG51" s="427">
        <v>1.4999999999999999E-2</v>
      </c>
      <c r="AI51" s="501">
        <v>418</v>
      </c>
      <c r="AJ51" s="500">
        <v>4.9000000000000002E-2</v>
      </c>
      <c r="AL51" s="538">
        <f t="shared" si="2"/>
        <v>-292</v>
      </c>
      <c r="AM51" s="537">
        <f t="shared" si="3"/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7">
        <v>7858</v>
      </c>
      <c r="H52" s="282">
        <v>0.95899999999999996</v>
      </c>
      <c r="I52" s="146">
        <v>311</v>
      </c>
      <c r="J52" s="205">
        <v>3.7999999999999999E-2</v>
      </c>
      <c r="K52" s="204">
        <v>12</v>
      </c>
      <c r="L52" s="205">
        <v>1E-3</v>
      </c>
      <c r="M52" s="204">
        <v>13</v>
      </c>
      <c r="N52" s="283">
        <v>2E-3</v>
      </c>
      <c r="O52" s="142">
        <v>48</v>
      </c>
      <c r="P52" s="366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1">
        <v>0</v>
      </c>
      <c r="AA52" s="439">
        <v>18</v>
      </c>
      <c r="AB52" s="438">
        <v>2E-3</v>
      </c>
      <c r="AC52" s="437">
        <v>157</v>
      </c>
      <c r="AD52" s="436">
        <v>8128</v>
      </c>
      <c r="AE52" s="435">
        <v>0.99199999999999999</v>
      </c>
      <c r="AF52" s="428">
        <v>60</v>
      </c>
      <c r="AG52" s="427">
        <v>7.0000000000000001E-3</v>
      </c>
      <c r="AI52" s="501">
        <v>60</v>
      </c>
      <c r="AJ52" s="500">
        <v>7.0000000000000001E-3</v>
      </c>
      <c r="AL52" s="538">
        <f t="shared" si="2"/>
        <v>0</v>
      </c>
      <c r="AM52" s="537">
        <f t="shared" si="3"/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7">
        <v>9682</v>
      </c>
      <c r="H53" s="282">
        <v>0.94699999999999995</v>
      </c>
      <c r="I53" s="146">
        <v>496</v>
      </c>
      <c r="J53" s="205">
        <v>4.9000000000000002E-2</v>
      </c>
      <c r="K53" s="204">
        <v>14</v>
      </c>
      <c r="L53" s="205">
        <v>1E-3</v>
      </c>
      <c r="M53" s="204">
        <v>27</v>
      </c>
      <c r="N53" s="283">
        <v>3.0000000000000001E-3</v>
      </c>
      <c r="O53" s="142">
        <v>74</v>
      </c>
      <c r="P53" s="366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1">
        <v>0.56499999999999995</v>
      </c>
      <c r="AA53" s="439">
        <v>20</v>
      </c>
      <c r="AB53" s="438">
        <v>2E-3</v>
      </c>
      <c r="AC53" s="437">
        <v>7874</v>
      </c>
      <c r="AD53" s="436">
        <v>4322</v>
      </c>
      <c r="AE53" s="435">
        <v>0.42299999999999999</v>
      </c>
      <c r="AF53" s="428">
        <v>88</v>
      </c>
      <c r="AG53" s="427">
        <v>8.9999999999999993E-3</v>
      </c>
      <c r="AI53" s="501">
        <v>85</v>
      </c>
      <c r="AJ53" s="500">
        <v>8.0000000000000002E-3</v>
      </c>
      <c r="AL53" s="538">
        <f t="shared" si="2"/>
        <v>3</v>
      </c>
      <c r="AM53" s="537">
        <f t="shared" si="3"/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7">
        <v>4765</v>
      </c>
      <c r="H54" s="282">
        <v>0.94199999999999995</v>
      </c>
      <c r="I54" s="146">
        <v>269</v>
      </c>
      <c r="J54" s="205">
        <v>5.2999999999999999E-2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11</v>
      </c>
      <c r="P54" s="366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138</v>
      </c>
      <c r="AD54" s="436">
        <v>4947</v>
      </c>
      <c r="AE54" s="435">
        <v>0.97699999999999998</v>
      </c>
      <c r="AF54" s="428">
        <v>14</v>
      </c>
      <c r="AG54" s="427">
        <v>3.0000000000000001E-3</v>
      </c>
      <c r="AI54" s="501">
        <v>351</v>
      </c>
      <c r="AJ54" s="500">
        <v>6.9000000000000006E-2</v>
      </c>
      <c r="AL54" s="538">
        <f t="shared" si="2"/>
        <v>-337</v>
      </c>
      <c r="AM54" s="537">
        <f t="shared" si="3"/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7">
        <v>4900</v>
      </c>
      <c r="H55" s="282">
        <v>0.88100000000000001</v>
      </c>
      <c r="I55" s="146">
        <v>627</v>
      </c>
      <c r="J55" s="205">
        <v>0.113</v>
      </c>
      <c r="K55" s="204">
        <v>32</v>
      </c>
      <c r="L55" s="205">
        <v>6.0000000000000001E-3</v>
      </c>
      <c r="M55" s="204">
        <v>0</v>
      </c>
      <c r="N55" s="283">
        <v>0</v>
      </c>
      <c r="O55" s="142">
        <v>157</v>
      </c>
      <c r="P55" s="366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1">
        <v>0</v>
      </c>
      <c r="AA55" s="439">
        <v>26</v>
      </c>
      <c r="AB55" s="438">
        <v>5.0000000000000001E-3</v>
      </c>
      <c r="AC55" s="437">
        <v>379</v>
      </c>
      <c r="AD55" s="436">
        <v>5368</v>
      </c>
      <c r="AE55" s="435">
        <v>0.96599999999999997</v>
      </c>
      <c r="AF55" s="428">
        <v>189</v>
      </c>
      <c r="AG55" s="427">
        <v>3.4000000000000002E-2</v>
      </c>
      <c r="AI55" s="501">
        <v>190</v>
      </c>
      <c r="AJ55" s="500">
        <v>3.4000000000000002E-2</v>
      </c>
      <c r="AL55" s="538">
        <f t="shared" si="2"/>
        <v>-1</v>
      </c>
      <c r="AM55" s="537">
        <f t="shared" si="3"/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7">
        <v>13847</v>
      </c>
      <c r="H56" s="282">
        <v>0.97399999999999998</v>
      </c>
      <c r="I56" s="146">
        <v>372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35</v>
      </c>
      <c r="AD56" s="436">
        <v>14194</v>
      </c>
      <c r="AE56" s="435">
        <v>0.998</v>
      </c>
      <c r="AF56" s="428">
        <v>27</v>
      </c>
      <c r="AG56" s="427">
        <v>2E-3</v>
      </c>
      <c r="AI56" s="501">
        <v>26</v>
      </c>
      <c r="AJ56" s="500">
        <v>2E-3</v>
      </c>
      <c r="AL56" s="538">
        <f t="shared" si="2"/>
        <v>1</v>
      </c>
      <c r="AM56" s="537">
        <f t="shared" si="3"/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7">
        <v>22833</v>
      </c>
      <c r="H57" s="282">
        <v>0.91600000000000004</v>
      </c>
      <c r="I57" s="146">
        <v>1970</v>
      </c>
      <c r="J57" s="205">
        <v>7.9000000000000001E-2</v>
      </c>
      <c r="K57" s="204">
        <v>135</v>
      </c>
      <c r="L57" s="205">
        <v>5.0000000000000001E-3</v>
      </c>
      <c r="M57" s="204">
        <v>0</v>
      </c>
      <c r="N57" s="283">
        <v>0</v>
      </c>
      <c r="O57" s="142">
        <v>775</v>
      </c>
      <c r="P57" s="366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1">
        <v>1E-3</v>
      </c>
      <c r="AA57" s="439">
        <v>51</v>
      </c>
      <c r="AB57" s="438">
        <v>2E-3</v>
      </c>
      <c r="AC57" s="437">
        <v>7871</v>
      </c>
      <c r="AD57" s="436">
        <v>17747</v>
      </c>
      <c r="AE57" s="435">
        <v>0.71199999999999997</v>
      </c>
      <c r="AF57" s="428">
        <v>910</v>
      </c>
      <c r="AG57" s="427">
        <v>3.5999999999999997E-2</v>
      </c>
      <c r="AI57" s="501">
        <v>891</v>
      </c>
      <c r="AJ57" s="500">
        <v>3.5999999999999997E-2</v>
      </c>
      <c r="AL57" s="538">
        <f t="shared" si="2"/>
        <v>19</v>
      </c>
      <c r="AM57" s="537">
        <f t="shared" si="3"/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7">
        <v>4207</v>
      </c>
      <c r="H58" s="282">
        <v>0.84499999999999997</v>
      </c>
      <c r="I58" s="146">
        <v>754</v>
      </c>
      <c r="J58" s="205">
        <v>0.151</v>
      </c>
      <c r="K58" s="204">
        <v>19</v>
      </c>
      <c r="L58" s="205">
        <v>4.0000000000000001E-3</v>
      </c>
      <c r="M58" s="204">
        <v>1</v>
      </c>
      <c r="N58" s="283">
        <v>0</v>
      </c>
      <c r="O58" s="142">
        <v>277</v>
      </c>
      <c r="P58" s="366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1">
        <v>0</v>
      </c>
      <c r="AA58" s="439">
        <v>9</v>
      </c>
      <c r="AB58" s="438">
        <v>2E-3</v>
      </c>
      <c r="AC58" s="437">
        <v>6065</v>
      </c>
      <c r="AD58" s="436">
        <v>0</v>
      </c>
      <c r="AE58" s="435">
        <v>0</v>
      </c>
      <c r="AF58" s="428">
        <v>296</v>
      </c>
      <c r="AG58" s="427">
        <v>5.8999999999999997E-2</v>
      </c>
      <c r="AI58" s="501">
        <v>300</v>
      </c>
      <c r="AJ58" s="500">
        <v>0.06</v>
      </c>
      <c r="AL58" s="538">
        <f t="shared" si="2"/>
        <v>-4</v>
      </c>
      <c r="AM58" s="537">
        <f t="shared" si="3"/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7">
        <v>9388</v>
      </c>
      <c r="H59" s="282">
        <v>0.95199999999999996</v>
      </c>
      <c r="I59" s="146">
        <v>405</v>
      </c>
      <c r="J59" s="205">
        <v>4.1000000000000002E-2</v>
      </c>
      <c r="K59" s="204">
        <v>65</v>
      </c>
      <c r="L59" s="205">
        <v>7.0000000000000001E-3</v>
      </c>
      <c r="M59" s="204">
        <v>0</v>
      </c>
      <c r="N59" s="283">
        <v>0</v>
      </c>
      <c r="O59" s="142">
        <v>790</v>
      </c>
      <c r="P59" s="366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1">
        <v>1E-3</v>
      </c>
      <c r="AA59" s="439">
        <v>62</v>
      </c>
      <c r="AB59" s="438">
        <v>6.0000000000000001E-3</v>
      </c>
      <c r="AC59" s="437">
        <v>1323</v>
      </c>
      <c r="AD59" s="436">
        <v>8838</v>
      </c>
      <c r="AE59" s="435">
        <v>0.89700000000000002</v>
      </c>
      <c r="AF59" s="428">
        <v>855</v>
      </c>
      <c r="AG59" s="427">
        <v>8.6999999999999994E-2</v>
      </c>
      <c r="AI59" s="501">
        <v>852</v>
      </c>
      <c r="AJ59" s="500">
        <v>8.6999999999999994E-2</v>
      </c>
      <c r="AL59" s="538">
        <f t="shared" si="2"/>
        <v>3</v>
      </c>
      <c r="AM59" s="537">
        <f t="shared" si="3"/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7">
        <v>1790</v>
      </c>
      <c r="H60" s="282">
        <v>0.501</v>
      </c>
      <c r="I60" s="146">
        <v>1782</v>
      </c>
      <c r="J60" s="205">
        <v>0.499</v>
      </c>
      <c r="K60" s="204">
        <v>0</v>
      </c>
      <c r="L60" s="205">
        <v>0</v>
      </c>
      <c r="M60" s="204">
        <v>0</v>
      </c>
      <c r="N60" s="283">
        <v>0</v>
      </c>
      <c r="O60" s="142">
        <v>71</v>
      </c>
      <c r="P60" s="366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1">
        <v>3.0000000000000001E-3</v>
      </c>
      <c r="AA60" s="439">
        <v>15</v>
      </c>
      <c r="AB60" s="438">
        <v>4.0000000000000001E-3</v>
      </c>
      <c r="AC60" s="437">
        <v>230</v>
      </c>
      <c r="AD60" s="436">
        <v>3493</v>
      </c>
      <c r="AE60" s="435">
        <v>0.97799999999999998</v>
      </c>
      <c r="AF60" s="428">
        <v>71</v>
      </c>
      <c r="AG60" s="427">
        <v>0.02</v>
      </c>
      <c r="AI60" s="501">
        <v>70</v>
      </c>
      <c r="AJ60" s="500">
        <v>0.02</v>
      </c>
      <c r="AL60" s="538">
        <f t="shared" si="2"/>
        <v>1</v>
      </c>
      <c r="AM60" s="537">
        <f t="shared" si="3"/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7">
        <v>53328</v>
      </c>
      <c r="H61" s="282">
        <v>0.99</v>
      </c>
      <c r="I61" s="146">
        <v>399</v>
      </c>
      <c r="J61" s="205">
        <v>7.0000000000000001E-3</v>
      </c>
      <c r="K61" s="204">
        <v>1</v>
      </c>
      <c r="L61" s="205">
        <v>0</v>
      </c>
      <c r="M61" s="204">
        <v>126</v>
      </c>
      <c r="N61" s="283">
        <v>2E-3</v>
      </c>
      <c r="O61" s="142">
        <v>19</v>
      </c>
      <c r="P61" s="366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1">
        <v>0</v>
      </c>
      <c r="AA61" s="439">
        <v>0</v>
      </c>
      <c r="AB61" s="438">
        <v>0</v>
      </c>
      <c r="AC61" s="437">
        <v>625</v>
      </c>
      <c r="AD61" s="436">
        <v>53277</v>
      </c>
      <c r="AE61" s="435">
        <v>0.98899999999999999</v>
      </c>
      <c r="AF61" s="428">
        <v>20</v>
      </c>
      <c r="AG61" s="427">
        <v>0</v>
      </c>
      <c r="AI61" s="501">
        <v>29</v>
      </c>
      <c r="AJ61" s="500">
        <v>1E-3</v>
      </c>
      <c r="AL61" s="538">
        <f t="shared" si="2"/>
        <v>-9</v>
      </c>
      <c r="AM61" s="537">
        <f t="shared" si="3"/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7">
        <v>11105</v>
      </c>
      <c r="H62" s="282">
        <v>0.81599999999999995</v>
      </c>
      <c r="I62" s="146">
        <v>1998</v>
      </c>
      <c r="J62" s="205">
        <v>0.14699999999999999</v>
      </c>
      <c r="K62" s="204">
        <v>23</v>
      </c>
      <c r="L62" s="205">
        <v>2E-3</v>
      </c>
      <c r="M62" s="204">
        <v>485</v>
      </c>
      <c r="N62" s="283">
        <v>3.5999999999999997E-2</v>
      </c>
      <c r="O62" s="142">
        <v>519</v>
      </c>
      <c r="P62" s="366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879</v>
      </c>
      <c r="AD62" s="436">
        <v>12943</v>
      </c>
      <c r="AE62" s="435">
        <v>0.95099999999999996</v>
      </c>
      <c r="AF62" s="428">
        <v>542</v>
      </c>
      <c r="AG62" s="427">
        <v>0.04</v>
      </c>
      <c r="AI62" s="497">
        <v>826</v>
      </c>
      <c r="AJ62" s="496">
        <v>6.0999999999999999E-2</v>
      </c>
      <c r="AL62" s="538">
        <f t="shared" si="2"/>
        <v>-284</v>
      </c>
      <c r="AM62" s="537">
        <f t="shared" si="3"/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1163507</v>
      </c>
      <c r="C65" s="62">
        <f t="shared" si="4"/>
        <v>1673</v>
      </c>
      <c r="D65" s="61">
        <f t="shared" si="4"/>
        <v>39</v>
      </c>
      <c r="E65" s="61">
        <f t="shared" si="4"/>
        <v>966</v>
      </c>
      <c r="F65" s="62">
        <f t="shared" si="4"/>
        <v>195</v>
      </c>
      <c r="G65" s="63">
        <f t="shared" si="4"/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23">
        <f>SUM(AA8:AA62)</f>
        <v>1349</v>
      </c>
      <c r="AB65" s="426">
        <f xml:space="preserve"> AA65 /  ($G$65 + $I$65)</f>
        <v>1.1666633514631722E-3</v>
      </c>
      <c r="AC65" s="421">
        <f>SUM(AC8:AC62)</f>
        <v>140202</v>
      </c>
      <c r="AD65" s="421">
        <f>SUM(AD8:AD62)</f>
        <v>1045342</v>
      </c>
      <c r="AE65" s="425">
        <f xml:space="preserve"> AD65 /  ($G$65 + $I$65)</f>
        <v>0.90404907423663117</v>
      </c>
      <c r="AF65" s="419">
        <f>SUM(AF8:AF62)</f>
        <v>23294</v>
      </c>
      <c r="AG65" s="424">
        <f xml:space="preserve"> AF65 / $B$65</f>
        <v>2.0020506967298006E-2</v>
      </c>
    </row>
    <row r="66" spans="1:33" x14ac:dyDescent="0.25">
      <c r="A66" s="69" t="s">
        <v>94</v>
      </c>
      <c r="B66" s="61">
        <f t="shared" ref="B66:AG66" si="5">MIN(B8:B62)</f>
        <v>3572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49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35</v>
      </c>
      <c r="AD66" s="421">
        <f t="shared" si="5"/>
        <v>0</v>
      </c>
      <c r="AE66" s="420">
        <f t="shared" si="5"/>
        <v>0</v>
      </c>
      <c r="AF66" s="419">
        <f t="shared" si="5"/>
        <v>14</v>
      </c>
      <c r="AG66" s="418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117158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114181</v>
      </c>
      <c r="H67" s="70">
        <f t="shared" si="6"/>
        <v>0.99399999999999999</v>
      </c>
      <c r="I67" s="63">
        <f t="shared" si="6"/>
        <v>5956</v>
      </c>
      <c r="J67" s="71">
        <f t="shared" si="6"/>
        <v>0.499</v>
      </c>
      <c r="K67" s="63">
        <f t="shared" si="6"/>
        <v>1339</v>
      </c>
      <c r="L67" s="71">
        <f t="shared" si="6"/>
        <v>7.9000000000000001E-2</v>
      </c>
      <c r="M67" s="63">
        <f t="shared" si="6"/>
        <v>485</v>
      </c>
      <c r="N67" s="71">
        <f t="shared" si="6"/>
        <v>3.5999999999999997E-2</v>
      </c>
      <c r="O67" s="66">
        <f t="shared" si="6"/>
        <v>1970</v>
      </c>
      <c r="P67" s="72">
        <f t="shared" si="6"/>
        <v>0.15</v>
      </c>
      <c r="Q67" s="66">
        <f t="shared" si="6"/>
        <v>1742</v>
      </c>
      <c r="R67" s="72">
        <f t="shared" si="6"/>
        <v>5.0999999999999997E-2</v>
      </c>
      <c r="S67" s="66">
        <f t="shared" si="6"/>
        <v>44737</v>
      </c>
      <c r="T67" s="72">
        <f t="shared" si="6"/>
        <v>0.80500000000000005</v>
      </c>
      <c r="U67" s="66">
        <f t="shared" si="6"/>
        <v>12150</v>
      </c>
      <c r="V67" s="72">
        <f t="shared" si="6"/>
        <v>0.996</v>
      </c>
      <c r="W67" s="66">
        <f t="shared" si="6"/>
        <v>1744</v>
      </c>
      <c r="X67" s="299">
        <f t="shared" si="6"/>
        <v>0.17100000000000001</v>
      </c>
      <c r="Y67" s="66">
        <f t="shared" si="6"/>
        <v>5775</v>
      </c>
      <c r="Z67" s="72">
        <f t="shared" si="6"/>
        <v>0.56499999999999995</v>
      </c>
      <c r="AA67" s="423">
        <f t="shared" si="6"/>
        <v>128</v>
      </c>
      <c r="AB67" s="422">
        <f t="shared" si="6"/>
        <v>6.0000000000000001E-3</v>
      </c>
      <c r="AC67" s="421">
        <f t="shared" si="6"/>
        <v>46333</v>
      </c>
      <c r="AD67" s="421">
        <f t="shared" si="6"/>
        <v>114738</v>
      </c>
      <c r="AE67" s="420">
        <f t="shared" si="6"/>
        <v>0.998</v>
      </c>
      <c r="AF67" s="419">
        <f t="shared" si="6"/>
        <v>2777</v>
      </c>
      <c r="AG67" s="418">
        <f t="shared" si="6"/>
        <v>0.16400000000000001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36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613" t="s">
        <v>389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614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61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I6" s="673" t="s">
        <v>324</v>
      </c>
      <c r="AJ6" s="674"/>
      <c r="AL6" s="658" t="s">
        <v>324</v>
      </c>
      <c r="AM6" s="659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7">
        <v>9078</v>
      </c>
      <c r="H8" s="282">
        <v>0.94799999999999995</v>
      </c>
      <c r="I8" s="146">
        <v>492</v>
      </c>
      <c r="J8" s="205">
        <v>5.0999999999999997E-2</v>
      </c>
      <c r="K8" s="204">
        <v>8</v>
      </c>
      <c r="L8" s="205">
        <v>1E-3</v>
      </c>
      <c r="M8" s="204">
        <v>0</v>
      </c>
      <c r="N8" s="283">
        <v>0</v>
      </c>
      <c r="O8" s="142">
        <v>62</v>
      </c>
      <c r="P8" s="366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1">
        <v>0</v>
      </c>
      <c r="AA8" s="439">
        <v>8</v>
      </c>
      <c r="AB8" s="438">
        <v>1E-3</v>
      </c>
      <c r="AC8" s="437">
        <v>579</v>
      </c>
      <c r="AD8" s="436">
        <v>9056</v>
      </c>
      <c r="AE8" s="435">
        <v>0.94599999999999995</v>
      </c>
      <c r="AF8" s="428">
        <v>70</v>
      </c>
      <c r="AG8" s="427">
        <v>7.0000000000000001E-3</v>
      </c>
      <c r="AI8" s="527">
        <v>75</v>
      </c>
      <c r="AJ8" s="526">
        <v>8.0000000000000002E-3</v>
      </c>
      <c r="AL8" s="538">
        <f t="shared" ref="AL8:AL39" si="0" xml:space="preserve"> AF8-AI8</f>
        <v>-5</v>
      </c>
      <c r="AM8" s="537">
        <f t="shared" ref="AM8:AM39" si="1"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7">
        <v>86820</v>
      </c>
      <c r="H9" s="282">
        <v>0.98499999999999999</v>
      </c>
      <c r="I9" s="146">
        <v>1198</v>
      </c>
      <c r="J9" s="205">
        <v>1.4E-2</v>
      </c>
      <c r="K9" s="204">
        <v>145</v>
      </c>
      <c r="L9" s="205">
        <v>2E-3</v>
      </c>
      <c r="M9" s="204">
        <v>6</v>
      </c>
      <c r="N9" s="283">
        <v>0</v>
      </c>
      <c r="O9" s="142">
        <v>303</v>
      </c>
      <c r="P9" s="366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1">
        <v>2E-3</v>
      </c>
      <c r="AA9" s="439">
        <v>6</v>
      </c>
      <c r="AB9" s="438">
        <v>0</v>
      </c>
      <c r="AC9" s="437">
        <v>2573</v>
      </c>
      <c r="AD9" s="436">
        <v>86242</v>
      </c>
      <c r="AE9" s="435">
        <v>0.97799999999999998</v>
      </c>
      <c r="AF9" s="428">
        <v>448</v>
      </c>
      <c r="AG9" s="427">
        <v>5.0000000000000001E-3</v>
      </c>
      <c r="AI9" s="501">
        <v>410</v>
      </c>
      <c r="AJ9" s="500">
        <v>5.0000000000000001E-3</v>
      </c>
      <c r="AL9" s="538">
        <f t="shared" si="0"/>
        <v>38</v>
      </c>
      <c r="AM9" s="537">
        <f t="shared" si="1"/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7">
        <v>13483</v>
      </c>
      <c r="H10" s="282">
        <v>0.96299999999999997</v>
      </c>
      <c r="I10" s="146">
        <v>450</v>
      </c>
      <c r="J10" s="205">
        <v>3.2000000000000001E-2</v>
      </c>
      <c r="K10" s="204">
        <v>27</v>
      </c>
      <c r="L10" s="205">
        <v>2E-3</v>
      </c>
      <c r="M10" s="204">
        <v>38</v>
      </c>
      <c r="N10" s="283">
        <v>3.0000000000000001E-3</v>
      </c>
      <c r="O10" s="142">
        <v>56</v>
      </c>
      <c r="P10" s="366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1">
        <v>0</v>
      </c>
      <c r="AA10" s="439">
        <v>32</v>
      </c>
      <c r="AB10" s="438">
        <v>2E-3</v>
      </c>
      <c r="AC10" s="437">
        <v>12349</v>
      </c>
      <c r="AD10" s="436">
        <v>1801</v>
      </c>
      <c r="AE10" s="435">
        <v>0.129</v>
      </c>
      <c r="AF10" s="428">
        <v>83</v>
      </c>
      <c r="AG10" s="427">
        <v>6.0000000000000001E-3</v>
      </c>
      <c r="AI10" s="501">
        <v>111</v>
      </c>
      <c r="AJ10" s="500">
        <v>8.0000000000000002E-3</v>
      </c>
      <c r="AL10" s="538">
        <f t="shared" si="0"/>
        <v>-28</v>
      </c>
      <c r="AM10" s="537">
        <f t="shared" si="1"/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7">
        <v>7778</v>
      </c>
      <c r="H11" s="282">
        <v>0.95499999999999996</v>
      </c>
      <c r="I11" s="146">
        <v>336</v>
      </c>
      <c r="J11" s="205">
        <v>4.1000000000000002E-2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934</v>
      </c>
      <c r="P11" s="366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1">
        <v>1E-3</v>
      </c>
      <c r="AA11" s="439">
        <v>32</v>
      </c>
      <c r="AB11" s="438">
        <v>4.0000000000000001E-3</v>
      </c>
      <c r="AC11" s="437">
        <v>1653</v>
      </c>
      <c r="AD11" s="436">
        <v>7169</v>
      </c>
      <c r="AE11" s="435">
        <v>0.88100000000000001</v>
      </c>
      <c r="AF11" s="428">
        <v>960</v>
      </c>
      <c r="AG11" s="427">
        <v>0.11799999999999999</v>
      </c>
      <c r="AI11" s="501">
        <v>995</v>
      </c>
      <c r="AJ11" s="500">
        <v>0.122</v>
      </c>
      <c r="AL11" s="538">
        <f t="shared" si="0"/>
        <v>-35</v>
      </c>
      <c r="AM11" s="537">
        <f t="shared" si="1"/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7">
        <v>14351</v>
      </c>
      <c r="H12" s="282">
        <v>0.97699999999999998</v>
      </c>
      <c r="I12" s="146">
        <v>193</v>
      </c>
      <c r="J12" s="205">
        <v>1.2999999999999999E-2</v>
      </c>
      <c r="K12" s="204">
        <v>8</v>
      </c>
      <c r="L12" s="205">
        <v>1E-3</v>
      </c>
      <c r="M12" s="204">
        <v>144</v>
      </c>
      <c r="N12" s="283">
        <v>0.01</v>
      </c>
      <c r="O12" s="142">
        <v>43</v>
      </c>
      <c r="P12" s="366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1">
        <v>2E-3</v>
      </c>
      <c r="AA12" s="439">
        <v>17</v>
      </c>
      <c r="AB12" s="438">
        <v>1E-3</v>
      </c>
      <c r="AC12" s="437">
        <v>462</v>
      </c>
      <c r="AD12" s="436">
        <v>14519</v>
      </c>
      <c r="AE12" s="435">
        <v>0.98799999999999999</v>
      </c>
      <c r="AF12" s="428">
        <v>51</v>
      </c>
      <c r="AG12" s="427">
        <v>3.0000000000000001E-3</v>
      </c>
      <c r="AI12" s="501">
        <v>52</v>
      </c>
      <c r="AJ12" s="500">
        <v>4.0000000000000001E-3</v>
      </c>
      <c r="AL12" s="538">
        <f t="shared" si="0"/>
        <v>-1</v>
      </c>
      <c r="AM12" s="537">
        <f t="shared" si="1"/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7">
        <v>51706</v>
      </c>
      <c r="H13" s="282">
        <v>0.93400000000000005</v>
      </c>
      <c r="I13" s="146">
        <v>3315</v>
      </c>
      <c r="J13" s="205">
        <v>0.06</v>
      </c>
      <c r="K13" s="204">
        <v>95</v>
      </c>
      <c r="L13" s="205">
        <v>2E-3</v>
      </c>
      <c r="M13" s="204">
        <v>219</v>
      </c>
      <c r="N13" s="283">
        <v>4.0000000000000001E-3</v>
      </c>
      <c r="O13" s="142">
        <v>966</v>
      </c>
      <c r="P13" s="366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1">
        <v>0</v>
      </c>
      <c r="AA13" s="439">
        <v>24</v>
      </c>
      <c r="AB13" s="438">
        <v>0</v>
      </c>
      <c r="AC13" s="437">
        <v>47926</v>
      </c>
      <c r="AD13" s="436">
        <v>8852</v>
      </c>
      <c r="AE13" s="435">
        <v>0.16</v>
      </c>
      <c r="AF13" s="428">
        <v>1061</v>
      </c>
      <c r="AG13" s="427">
        <v>1.9E-2</v>
      </c>
      <c r="AI13" s="501">
        <v>1056</v>
      </c>
      <c r="AJ13" s="500">
        <v>1.9E-2</v>
      </c>
      <c r="AL13" s="538">
        <f t="shared" si="0"/>
        <v>5</v>
      </c>
      <c r="AM13" s="537">
        <f t="shared" si="1"/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7">
        <v>3803</v>
      </c>
      <c r="H14" s="282">
        <v>0.879</v>
      </c>
      <c r="I14" s="146">
        <v>509</v>
      </c>
      <c r="J14" s="205">
        <v>0.11799999999999999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192</v>
      </c>
      <c r="P14" s="366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1">
        <v>2E-3</v>
      </c>
      <c r="AA14" s="439">
        <v>15</v>
      </c>
      <c r="AB14" s="438">
        <v>3.0000000000000001E-3</v>
      </c>
      <c r="AC14" s="437">
        <v>441</v>
      </c>
      <c r="AD14" s="436">
        <v>4114</v>
      </c>
      <c r="AE14" s="435">
        <v>0.95099999999999996</v>
      </c>
      <c r="AF14" s="428">
        <v>205</v>
      </c>
      <c r="AG14" s="427">
        <v>4.7E-2</v>
      </c>
      <c r="AI14" s="501">
        <v>207</v>
      </c>
      <c r="AJ14" s="500">
        <v>4.8000000000000001E-2</v>
      </c>
      <c r="AL14" s="538">
        <f t="shared" si="0"/>
        <v>-2</v>
      </c>
      <c r="AM14" s="537">
        <f t="shared" si="1"/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7">
        <v>4727</v>
      </c>
      <c r="H15" s="282">
        <v>0.92900000000000005</v>
      </c>
      <c r="I15" s="146">
        <v>357</v>
      </c>
      <c r="J15" s="205">
        <v>7.0000000000000007E-2</v>
      </c>
      <c r="K15" s="204">
        <v>3</v>
      </c>
      <c r="L15" s="205">
        <v>1E-3</v>
      </c>
      <c r="M15" s="204">
        <v>0</v>
      </c>
      <c r="N15" s="283">
        <v>0</v>
      </c>
      <c r="O15" s="142">
        <v>71</v>
      </c>
      <c r="P15" s="366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1">
        <v>1E-3</v>
      </c>
      <c r="AA15" s="439">
        <v>29</v>
      </c>
      <c r="AB15" s="438">
        <v>6.0000000000000001E-3</v>
      </c>
      <c r="AC15" s="437">
        <v>291</v>
      </c>
      <c r="AD15" s="436">
        <v>5013</v>
      </c>
      <c r="AE15" s="435">
        <v>0.98499999999999999</v>
      </c>
      <c r="AF15" s="428">
        <v>74</v>
      </c>
      <c r="AG15" s="427">
        <v>1.4999999999999999E-2</v>
      </c>
      <c r="AI15" s="501">
        <v>74</v>
      </c>
      <c r="AJ15" s="500">
        <v>1.4999999999999999E-2</v>
      </c>
      <c r="AL15" s="538">
        <f t="shared" si="0"/>
        <v>0</v>
      </c>
      <c r="AM15" s="537">
        <f t="shared" si="1"/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7">
        <v>3978</v>
      </c>
      <c r="H16" s="282">
        <v>0.91200000000000003</v>
      </c>
      <c r="I16" s="146">
        <v>350</v>
      </c>
      <c r="J16" s="205">
        <v>0.08</v>
      </c>
      <c r="K16" s="204">
        <v>30</v>
      </c>
      <c r="L16" s="205">
        <v>7.0000000000000001E-3</v>
      </c>
      <c r="M16" s="204">
        <v>2</v>
      </c>
      <c r="N16" s="283">
        <v>0</v>
      </c>
      <c r="O16" s="142">
        <v>649</v>
      </c>
      <c r="P16" s="366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1">
        <v>1E-3</v>
      </c>
      <c r="AA16" s="439">
        <v>16</v>
      </c>
      <c r="AB16" s="438">
        <v>4.0000000000000001E-3</v>
      </c>
      <c r="AC16" s="437">
        <v>5380</v>
      </c>
      <c r="AD16" s="436">
        <v>0</v>
      </c>
      <c r="AE16" s="435">
        <v>0</v>
      </c>
      <c r="AF16" s="428">
        <v>679</v>
      </c>
      <c r="AG16" s="427">
        <v>0.156</v>
      </c>
      <c r="AI16" s="501">
        <v>678</v>
      </c>
      <c r="AJ16" s="500">
        <v>0.155</v>
      </c>
      <c r="AL16" s="538">
        <f t="shared" si="0"/>
        <v>1</v>
      </c>
      <c r="AM16" s="537">
        <f t="shared" si="1"/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7">
        <v>23099</v>
      </c>
      <c r="H17" s="282">
        <v>0.90400000000000003</v>
      </c>
      <c r="I17" s="146">
        <v>2162</v>
      </c>
      <c r="J17" s="205">
        <v>8.5000000000000006E-2</v>
      </c>
      <c r="K17" s="204">
        <v>200</v>
      </c>
      <c r="L17" s="205">
        <v>8.0000000000000002E-3</v>
      </c>
      <c r="M17" s="204">
        <v>91</v>
      </c>
      <c r="N17" s="283">
        <v>4.0000000000000001E-3</v>
      </c>
      <c r="O17" s="142">
        <v>361</v>
      </c>
      <c r="P17" s="366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1">
        <v>0</v>
      </c>
      <c r="AA17" s="439">
        <v>22</v>
      </c>
      <c r="AB17" s="438">
        <v>1E-3</v>
      </c>
      <c r="AC17" s="437">
        <v>11258</v>
      </c>
      <c r="AD17" s="436">
        <v>18679</v>
      </c>
      <c r="AE17" s="435">
        <v>0.73099999999999998</v>
      </c>
      <c r="AF17" s="428">
        <v>561</v>
      </c>
      <c r="AG17" s="427">
        <v>2.1999999999999999E-2</v>
      </c>
      <c r="AI17" s="501">
        <v>642</v>
      </c>
      <c r="AJ17" s="500">
        <v>2.5000000000000001E-2</v>
      </c>
      <c r="AL17" s="538">
        <f t="shared" si="0"/>
        <v>-81</v>
      </c>
      <c r="AM17" s="537">
        <f t="shared" si="1"/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7">
        <v>2770</v>
      </c>
      <c r="H18" s="282">
        <v>0.76100000000000001</v>
      </c>
      <c r="I18" s="146">
        <v>549</v>
      </c>
      <c r="J18" s="205">
        <v>0.151</v>
      </c>
      <c r="K18" s="204">
        <v>272</v>
      </c>
      <c r="L18" s="205">
        <v>7.4999999999999997E-2</v>
      </c>
      <c r="M18" s="204">
        <v>47</v>
      </c>
      <c r="N18" s="283">
        <v>1.2999999999999999E-2</v>
      </c>
      <c r="O18" s="142">
        <v>30</v>
      </c>
      <c r="P18" s="366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1">
        <v>2E-3</v>
      </c>
      <c r="AA18" s="439">
        <v>9</v>
      </c>
      <c r="AB18" s="438">
        <v>2E-3</v>
      </c>
      <c r="AC18" s="437">
        <v>168</v>
      </c>
      <c r="AD18" s="436">
        <v>3309</v>
      </c>
      <c r="AE18" s="435">
        <v>0.91</v>
      </c>
      <c r="AF18" s="428">
        <v>302</v>
      </c>
      <c r="AG18" s="427">
        <v>8.3000000000000004E-2</v>
      </c>
      <c r="AI18" s="501">
        <v>301</v>
      </c>
      <c r="AJ18" s="500">
        <v>8.3000000000000004E-2</v>
      </c>
      <c r="AL18" s="538">
        <f t="shared" si="0"/>
        <v>1</v>
      </c>
      <c r="AM18" s="537">
        <f t="shared" si="1"/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7">
        <v>7309</v>
      </c>
      <c r="H19" s="282">
        <v>0.99199999999999999</v>
      </c>
      <c r="I19" s="146">
        <v>50</v>
      </c>
      <c r="J19" s="205">
        <v>7.0000000000000001E-3</v>
      </c>
      <c r="K19" s="204">
        <v>6</v>
      </c>
      <c r="L19" s="205">
        <v>1E-3</v>
      </c>
      <c r="M19" s="204">
        <v>1</v>
      </c>
      <c r="N19" s="283">
        <v>0</v>
      </c>
      <c r="O19" s="142">
        <v>25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43</v>
      </c>
      <c r="AD19" s="436">
        <v>7335</v>
      </c>
      <c r="AE19" s="435">
        <v>0.996</v>
      </c>
      <c r="AF19" s="428">
        <v>31</v>
      </c>
      <c r="AG19" s="427">
        <v>4.0000000000000001E-3</v>
      </c>
      <c r="AI19" s="501">
        <v>34</v>
      </c>
      <c r="AJ19" s="500">
        <v>5.0000000000000001E-3</v>
      </c>
      <c r="AL19" s="538">
        <f t="shared" si="0"/>
        <v>-3</v>
      </c>
      <c r="AM19" s="537">
        <f t="shared" si="1"/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7">
        <v>19993</v>
      </c>
      <c r="H20" s="282">
        <v>0.89300000000000002</v>
      </c>
      <c r="I20" s="146">
        <v>2049</v>
      </c>
      <c r="J20" s="205">
        <v>9.1999999999999998E-2</v>
      </c>
      <c r="K20" s="204">
        <v>337</v>
      </c>
      <c r="L20" s="205">
        <v>1.4999999999999999E-2</v>
      </c>
      <c r="M20" s="204">
        <v>0</v>
      </c>
      <c r="N20" s="283">
        <v>0</v>
      </c>
      <c r="O20" s="142">
        <v>1389</v>
      </c>
      <c r="P20" s="366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1">
        <v>0</v>
      </c>
      <c r="AA20" s="439">
        <v>60</v>
      </c>
      <c r="AB20" s="438">
        <v>3.0000000000000001E-3</v>
      </c>
      <c r="AC20" s="437">
        <v>2725</v>
      </c>
      <c r="AD20" s="436">
        <v>20640</v>
      </c>
      <c r="AE20" s="435">
        <v>0.92200000000000004</v>
      </c>
      <c r="AF20" s="428">
        <v>1726</v>
      </c>
      <c r="AG20" s="427">
        <v>7.6999999999999999E-2</v>
      </c>
      <c r="AI20" s="501">
        <v>1735</v>
      </c>
      <c r="AJ20" s="500">
        <v>7.8E-2</v>
      </c>
      <c r="AL20" s="538">
        <f t="shared" si="0"/>
        <v>-9</v>
      </c>
      <c r="AM20" s="537">
        <f t="shared" si="1"/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7">
        <v>13729</v>
      </c>
      <c r="H21" s="282">
        <v>0.96099999999999997</v>
      </c>
      <c r="I21" s="146">
        <v>446</v>
      </c>
      <c r="J21" s="205">
        <v>3.1E-2</v>
      </c>
      <c r="K21" s="204">
        <v>103</v>
      </c>
      <c r="L21" s="205">
        <v>7.0000000000000001E-3</v>
      </c>
      <c r="M21" s="204">
        <v>8</v>
      </c>
      <c r="N21" s="283">
        <v>1E-3</v>
      </c>
      <c r="O21" s="142">
        <v>99</v>
      </c>
      <c r="P21" s="366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321</v>
      </c>
      <c r="AD21" s="436">
        <v>14067</v>
      </c>
      <c r="AE21" s="435">
        <v>0.98499999999999999</v>
      </c>
      <c r="AF21" s="428">
        <v>202</v>
      </c>
      <c r="AG21" s="427">
        <v>1.4E-2</v>
      </c>
      <c r="AI21" s="501">
        <v>203</v>
      </c>
      <c r="AJ21" s="500">
        <v>1.4E-2</v>
      </c>
      <c r="AL21" s="538">
        <f t="shared" si="0"/>
        <v>-1</v>
      </c>
      <c r="AM21" s="537">
        <f t="shared" si="1"/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7">
        <v>18794</v>
      </c>
      <c r="H22" s="282">
        <v>0.98599999999999999</v>
      </c>
      <c r="I22" s="146">
        <v>222</v>
      </c>
      <c r="J22" s="205">
        <v>1.2E-2</v>
      </c>
      <c r="K22" s="204">
        <v>6</v>
      </c>
      <c r="L22" s="205">
        <v>0</v>
      </c>
      <c r="M22" s="204">
        <v>30</v>
      </c>
      <c r="N22" s="283">
        <v>2E-3</v>
      </c>
      <c r="O22" s="142">
        <v>14</v>
      </c>
      <c r="P22" s="366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1">
        <v>0</v>
      </c>
      <c r="AA22" s="439">
        <v>1</v>
      </c>
      <c r="AB22" s="438">
        <v>0</v>
      </c>
      <c r="AC22" s="437">
        <v>308</v>
      </c>
      <c r="AD22" s="436">
        <v>18784</v>
      </c>
      <c r="AE22" s="435">
        <v>0.98599999999999999</v>
      </c>
      <c r="AF22" s="428">
        <v>20</v>
      </c>
      <c r="AG22" s="427">
        <v>1E-3</v>
      </c>
      <c r="AI22" s="501">
        <v>19</v>
      </c>
      <c r="AJ22" s="500">
        <v>1E-3</v>
      </c>
      <c r="AL22" s="538">
        <f t="shared" si="0"/>
        <v>1</v>
      </c>
      <c r="AM22" s="537">
        <f t="shared" si="1"/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7">
        <v>8769</v>
      </c>
      <c r="H23" s="282">
        <v>0.97099999999999997</v>
      </c>
      <c r="I23" s="146">
        <v>247</v>
      </c>
      <c r="J23" s="205">
        <v>2.7E-2</v>
      </c>
      <c r="K23" s="204">
        <v>15</v>
      </c>
      <c r="L23" s="205">
        <v>2E-3</v>
      </c>
      <c r="M23" s="204">
        <v>1</v>
      </c>
      <c r="N23" s="283">
        <v>0</v>
      </c>
      <c r="O23" s="142">
        <v>54</v>
      </c>
      <c r="P23" s="366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1">
        <v>0</v>
      </c>
      <c r="AA23" s="439">
        <v>18</v>
      </c>
      <c r="AB23" s="438">
        <v>2E-3</v>
      </c>
      <c r="AC23" s="437">
        <v>208</v>
      </c>
      <c r="AD23" s="436">
        <v>8928</v>
      </c>
      <c r="AE23" s="435">
        <v>0.98799999999999999</v>
      </c>
      <c r="AF23" s="428">
        <v>69</v>
      </c>
      <c r="AG23" s="427">
        <v>8.0000000000000002E-3</v>
      </c>
      <c r="AI23" s="501">
        <v>70</v>
      </c>
      <c r="AJ23" s="500">
        <v>8.0000000000000002E-3</v>
      </c>
      <c r="AL23" s="538">
        <f t="shared" si="0"/>
        <v>-1</v>
      </c>
      <c r="AM23" s="537">
        <f t="shared" si="1"/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7">
        <v>41512</v>
      </c>
      <c r="H24" s="282">
        <v>0.94699999999999995</v>
      </c>
      <c r="I24" s="146">
        <v>2017</v>
      </c>
      <c r="J24" s="205">
        <v>4.5999999999999999E-2</v>
      </c>
      <c r="K24" s="204">
        <v>61</v>
      </c>
      <c r="L24" s="205">
        <v>1E-3</v>
      </c>
      <c r="M24" s="204">
        <v>235</v>
      </c>
      <c r="N24" s="283">
        <v>5.0000000000000001E-3</v>
      </c>
      <c r="O24" s="142">
        <v>496</v>
      </c>
      <c r="P24" s="366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1">
        <v>0</v>
      </c>
      <c r="AA24" s="439">
        <v>11</v>
      </c>
      <c r="AB24" s="438">
        <v>0</v>
      </c>
      <c r="AC24" s="437">
        <v>1246</v>
      </c>
      <c r="AD24" s="436">
        <v>43197</v>
      </c>
      <c r="AE24" s="435">
        <v>0.98599999999999999</v>
      </c>
      <c r="AF24" s="428">
        <v>557</v>
      </c>
      <c r="AG24" s="427">
        <v>1.2999999999999999E-2</v>
      </c>
      <c r="AI24" s="501">
        <v>583</v>
      </c>
      <c r="AJ24" s="500">
        <v>1.2999999999999999E-2</v>
      </c>
      <c r="AL24" s="538">
        <f t="shared" si="0"/>
        <v>-26</v>
      </c>
      <c r="AM24" s="537">
        <f t="shared" si="1"/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7">
        <v>18297</v>
      </c>
      <c r="H25" s="282">
        <v>0.97699999999999998</v>
      </c>
      <c r="I25" s="146">
        <v>350</v>
      </c>
      <c r="J25" s="205">
        <v>1.9E-2</v>
      </c>
      <c r="K25" s="204">
        <v>42</v>
      </c>
      <c r="L25" s="205">
        <v>2E-3</v>
      </c>
      <c r="M25" s="204">
        <v>32</v>
      </c>
      <c r="N25" s="283">
        <v>2E-3</v>
      </c>
      <c r="O25" s="142">
        <v>183</v>
      </c>
      <c r="P25" s="366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1">
        <v>0</v>
      </c>
      <c r="AA25" s="439">
        <v>39</v>
      </c>
      <c r="AB25" s="438">
        <v>2E-3</v>
      </c>
      <c r="AC25" s="437">
        <v>431</v>
      </c>
      <c r="AD25" s="436">
        <v>18489</v>
      </c>
      <c r="AE25" s="435">
        <v>0.98799999999999999</v>
      </c>
      <c r="AF25" s="428">
        <v>225</v>
      </c>
      <c r="AG25" s="427">
        <v>1.2E-2</v>
      </c>
      <c r="AI25" s="501">
        <v>232</v>
      </c>
      <c r="AJ25" s="500">
        <v>1.2E-2</v>
      </c>
      <c r="AL25" s="538">
        <f t="shared" si="0"/>
        <v>-7</v>
      </c>
      <c r="AM25" s="537">
        <f t="shared" si="1"/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7">
        <v>42701</v>
      </c>
      <c r="H26" s="282">
        <v>0.995</v>
      </c>
      <c r="I26" s="146">
        <v>218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31</v>
      </c>
      <c r="P26" s="366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1">
        <v>0</v>
      </c>
      <c r="AA26" s="439">
        <v>43</v>
      </c>
      <c r="AB26" s="438">
        <v>1E-3</v>
      </c>
      <c r="AC26" s="437">
        <v>178</v>
      </c>
      <c r="AD26" s="436">
        <v>42853</v>
      </c>
      <c r="AE26" s="435">
        <v>0.998</v>
      </c>
      <c r="AF26" s="428">
        <v>37</v>
      </c>
      <c r="AG26" s="427">
        <v>1E-3</v>
      </c>
      <c r="AI26" s="501">
        <v>38</v>
      </c>
      <c r="AJ26" s="500">
        <v>1E-3</v>
      </c>
      <c r="AL26" s="538">
        <f t="shared" si="0"/>
        <v>-1</v>
      </c>
      <c r="AM26" s="537">
        <f t="shared" si="1"/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7">
        <v>114018</v>
      </c>
      <c r="H27" s="282">
        <v>0.97499999999999998</v>
      </c>
      <c r="I27" s="146">
        <v>2698</v>
      </c>
      <c r="J27" s="205">
        <v>2.3E-2</v>
      </c>
      <c r="K27" s="204">
        <v>267</v>
      </c>
      <c r="L27" s="205">
        <v>2E-3</v>
      </c>
      <c r="M27" s="204">
        <v>12</v>
      </c>
      <c r="N27" s="283">
        <v>0</v>
      </c>
      <c r="O27" s="142">
        <v>2188</v>
      </c>
      <c r="P27" s="366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1">
        <v>0</v>
      </c>
      <c r="AA27" s="439">
        <v>124</v>
      </c>
      <c r="AB27" s="438">
        <v>1E-3</v>
      </c>
      <c r="AC27" s="437">
        <v>3819</v>
      </c>
      <c r="AD27" s="436">
        <v>114353</v>
      </c>
      <c r="AE27" s="435">
        <v>0.97699999999999998</v>
      </c>
      <c r="AF27" s="428">
        <v>2455</v>
      </c>
      <c r="AG27" s="427">
        <v>2.1000000000000001E-2</v>
      </c>
      <c r="AI27" s="501">
        <v>2449</v>
      </c>
      <c r="AJ27" s="500">
        <v>2.1000000000000001E-2</v>
      </c>
      <c r="AL27" s="538">
        <f t="shared" si="0"/>
        <v>6</v>
      </c>
      <c r="AM27" s="537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7">
        <v>9711</v>
      </c>
      <c r="H28" s="282">
        <v>0.95499999999999996</v>
      </c>
      <c r="I28" s="146">
        <v>410</v>
      </c>
      <c r="J28" s="205">
        <v>0.04</v>
      </c>
      <c r="K28" s="204">
        <v>8</v>
      </c>
      <c r="L28" s="205">
        <v>1E-3</v>
      </c>
      <c r="M28" s="204">
        <v>42</v>
      </c>
      <c r="N28" s="283">
        <v>4.0000000000000001E-3</v>
      </c>
      <c r="O28" s="142">
        <v>53</v>
      </c>
      <c r="P28" s="366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1">
        <v>1E-3</v>
      </c>
      <c r="AA28" s="439">
        <v>14</v>
      </c>
      <c r="AB28" s="438">
        <v>1E-3</v>
      </c>
      <c r="AC28" s="437">
        <v>195</v>
      </c>
      <c r="AD28" s="436">
        <v>10086</v>
      </c>
      <c r="AE28" s="435">
        <v>0.99199999999999999</v>
      </c>
      <c r="AF28" s="428">
        <v>61</v>
      </c>
      <c r="AG28" s="427">
        <v>6.0000000000000001E-3</v>
      </c>
      <c r="AI28" s="501">
        <v>62</v>
      </c>
      <c r="AJ28" s="500">
        <v>6.0000000000000001E-3</v>
      </c>
      <c r="AL28" s="538">
        <f t="shared" si="0"/>
        <v>-1</v>
      </c>
      <c r="AM28" s="537">
        <f t="shared" si="1"/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7">
        <v>10807</v>
      </c>
      <c r="H29" s="282">
        <v>0.89400000000000002</v>
      </c>
      <c r="I29" s="146">
        <v>1250</v>
      </c>
      <c r="J29" s="205">
        <v>0.10299999999999999</v>
      </c>
      <c r="K29" s="204">
        <v>34</v>
      </c>
      <c r="L29" s="205">
        <v>3.0000000000000001E-3</v>
      </c>
      <c r="M29" s="204">
        <v>0</v>
      </c>
      <c r="N29" s="283">
        <v>0</v>
      </c>
      <c r="O29" s="142">
        <v>163</v>
      </c>
      <c r="P29" s="366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1">
        <v>1E-3</v>
      </c>
      <c r="AA29" s="439">
        <v>44</v>
      </c>
      <c r="AB29" s="438">
        <v>4.0000000000000001E-3</v>
      </c>
      <c r="AC29" s="437">
        <v>955</v>
      </c>
      <c r="AD29" s="436">
        <v>11407</v>
      </c>
      <c r="AE29" s="435">
        <v>0.94299999999999995</v>
      </c>
      <c r="AF29" s="428">
        <v>197</v>
      </c>
      <c r="AG29" s="427">
        <v>1.6E-2</v>
      </c>
      <c r="AI29" s="501">
        <v>238</v>
      </c>
      <c r="AJ29" s="500">
        <v>0.02</v>
      </c>
      <c r="AL29" s="538">
        <f t="shared" si="0"/>
        <v>-41</v>
      </c>
      <c r="AM29" s="537">
        <f t="shared" si="1"/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7">
        <v>18429</v>
      </c>
      <c r="H30" s="282">
        <v>0.83399999999999996</v>
      </c>
      <c r="I30" s="146">
        <v>3064</v>
      </c>
      <c r="J30" s="205">
        <v>0.13900000000000001</v>
      </c>
      <c r="K30" s="204">
        <v>599</v>
      </c>
      <c r="L30" s="205">
        <v>2.7E-2</v>
      </c>
      <c r="M30" s="204">
        <v>17</v>
      </c>
      <c r="N30" s="283">
        <v>1E-3</v>
      </c>
      <c r="O30" s="142">
        <v>581</v>
      </c>
      <c r="P30" s="366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1">
        <v>2E-3</v>
      </c>
      <c r="AA30" s="439">
        <v>60</v>
      </c>
      <c r="AB30" s="438">
        <v>3.0000000000000001E-3</v>
      </c>
      <c r="AC30" s="437">
        <v>1364</v>
      </c>
      <c r="AD30" s="436">
        <v>20898</v>
      </c>
      <c r="AE30" s="435">
        <v>0.94499999999999995</v>
      </c>
      <c r="AF30" s="428">
        <v>1180</v>
      </c>
      <c r="AG30" s="427">
        <v>5.2999999999999999E-2</v>
      </c>
      <c r="AI30" s="501">
        <v>1194</v>
      </c>
      <c r="AJ30" s="500">
        <v>5.3999999999999999E-2</v>
      </c>
      <c r="AL30" s="538">
        <f t="shared" si="0"/>
        <v>-14</v>
      </c>
      <c r="AM30" s="537">
        <f t="shared" si="1"/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7">
        <v>33708</v>
      </c>
      <c r="H31" s="282">
        <v>0.91200000000000003</v>
      </c>
      <c r="I31" s="146">
        <v>2945</v>
      </c>
      <c r="J31" s="205">
        <v>0.08</v>
      </c>
      <c r="K31" s="204">
        <v>64</v>
      </c>
      <c r="L31" s="205">
        <v>2E-3</v>
      </c>
      <c r="M31" s="204">
        <v>254</v>
      </c>
      <c r="N31" s="283">
        <v>7.0000000000000001E-3</v>
      </c>
      <c r="O31" s="142">
        <v>2070</v>
      </c>
      <c r="P31" s="366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1">
        <v>1E-3</v>
      </c>
      <c r="AA31" s="439">
        <v>32</v>
      </c>
      <c r="AB31" s="438">
        <v>1E-3</v>
      </c>
      <c r="AC31" s="437">
        <v>3766</v>
      </c>
      <c r="AD31" s="436">
        <v>34650</v>
      </c>
      <c r="AE31" s="435">
        <v>0.93700000000000006</v>
      </c>
      <c r="AF31" s="428">
        <v>2134</v>
      </c>
      <c r="AG31" s="427">
        <v>5.8000000000000003E-2</v>
      </c>
      <c r="AI31" s="501">
        <v>2113</v>
      </c>
      <c r="AJ31" s="500">
        <v>5.7000000000000002E-2</v>
      </c>
      <c r="AL31" s="538">
        <f t="shared" si="0"/>
        <v>21</v>
      </c>
      <c r="AM31" s="537">
        <f t="shared" si="1"/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7">
        <v>19672</v>
      </c>
      <c r="H32" s="282">
        <v>0.98099999999999998</v>
      </c>
      <c r="I32" s="146">
        <v>304</v>
      </c>
      <c r="J32" s="205">
        <v>1.4999999999999999E-2</v>
      </c>
      <c r="K32" s="204">
        <v>2</v>
      </c>
      <c r="L32" s="205">
        <v>0</v>
      </c>
      <c r="M32" s="204">
        <v>85</v>
      </c>
      <c r="N32" s="283">
        <v>4.0000000000000001E-3</v>
      </c>
      <c r="O32" s="142">
        <v>72</v>
      </c>
      <c r="P32" s="366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1">
        <v>0</v>
      </c>
      <c r="AA32" s="439">
        <v>6</v>
      </c>
      <c r="AB32" s="438">
        <v>0</v>
      </c>
      <c r="AC32" s="437">
        <v>453</v>
      </c>
      <c r="AD32" s="436">
        <v>19816</v>
      </c>
      <c r="AE32" s="435">
        <v>0.98799999999999999</v>
      </c>
      <c r="AF32" s="428">
        <v>74</v>
      </c>
      <c r="AG32" s="427">
        <v>4.0000000000000001E-3</v>
      </c>
      <c r="AI32" s="501">
        <v>60</v>
      </c>
      <c r="AJ32" s="500">
        <v>3.0000000000000001E-3</v>
      </c>
      <c r="AL32" s="538">
        <f t="shared" si="0"/>
        <v>14</v>
      </c>
      <c r="AM32" s="537">
        <f t="shared" si="1"/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7">
        <v>15394</v>
      </c>
      <c r="H33" s="282">
        <v>0.97399999999999998</v>
      </c>
      <c r="I33" s="146">
        <v>398</v>
      </c>
      <c r="J33" s="205">
        <v>2.5000000000000001E-2</v>
      </c>
      <c r="K33" s="204">
        <v>4</v>
      </c>
      <c r="L33" s="205">
        <v>0</v>
      </c>
      <c r="M33" s="204">
        <v>8</v>
      </c>
      <c r="N33" s="283">
        <v>1E-3</v>
      </c>
      <c r="O33" s="142">
        <v>68</v>
      </c>
      <c r="P33" s="366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1">
        <v>0</v>
      </c>
      <c r="AA33" s="439">
        <v>6</v>
      </c>
      <c r="AB33" s="438">
        <v>0</v>
      </c>
      <c r="AC33" s="437">
        <v>171</v>
      </c>
      <c r="AD33" s="436">
        <v>15725</v>
      </c>
      <c r="AE33" s="435">
        <v>0.995</v>
      </c>
      <c r="AF33" s="428">
        <v>72</v>
      </c>
      <c r="AG33" s="427">
        <v>5.0000000000000001E-3</v>
      </c>
      <c r="AI33" s="501">
        <v>72</v>
      </c>
      <c r="AJ33" s="500">
        <v>5.0000000000000001E-3</v>
      </c>
      <c r="AL33" s="538">
        <f t="shared" si="0"/>
        <v>0</v>
      </c>
      <c r="AM33" s="537">
        <f t="shared" si="1"/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7">
        <v>9141</v>
      </c>
      <c r="H34" s="282">
        <v>0.78700000000000003</v>
      </c>
      <c r="I34" s="146">
        <v>1906</v>
      </c>
      <c r="J34" s="205">
        <v>0.16400000000000001</v>
      </c>
      <c r="K34" s="204">
        <v>567</v>
      </c>
      <c r="L34" s="205">
        <v>4.9000000000000002E-2</v>
      </c>
      <c r="M34" s="204">
        <v>1</v>
      </c>
      <c r="N34" s="283">
        <v>0</v>
      </c>
      <c r="O34" s="142">
        <v>643</v>
      </c>
      <c r="P34" s="366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1">
        <v>2E-3</v>
      </c>
      <c r="AA34" s="439">
        <v>38</v>
      </c>
      <c r="AB34" s="438">
        <v>3.0000000000000001E-3</v>
      </c>
      <c r="AC34" s="437">
        <v>3803</v>
      </c>
      <c r="AD34" s="436">
        <v>7758</v>
      </c>
      <c r="AE34" s="435">
        <v>0.66800000000000004</v>
      </c>
      <c r="AF34" s="428">
        <v>1210</v>
      </c>
      <c r="AG34" s="427">
        <v>0.104</v>
      </c>
      <c r="AI34" s="501">
        <v>1213</v>
      </c>
      <c r="AJ34" s="500">
        <v>0.104</v>
      </c>
      <c r="AL34" s="538">
        <f t="shared" si="0"/>
        <v>-3</v>
      </c>
      <c r="AM34" s="537">
        <f t="shared" si="1"/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7">
        <v>34484</v>
      </c>
      <c r="H35" s="282">
        <v>0.94599999999999995</v>
      </c>
      <c r="I35" s="146">
        <v>1884</v>
      </c>
      <c r="J35" s="205">
        <v>5.1999999999999998E-2</v>
      </c>
      <c r="K35" s="204">
        <v>97</v>
      </c>
      <c r="L35" s="205">
        <v>3.0000000000000001E-3</v>
      </c>
      <c r="M35" s="204">
        <v>6</v>
      </c>
      <c r="N35" s="283">
        <v>0</v>
      </c>
      <c r="O35" s="142">
        <v>673</v>
      </c>
      <c r="P35" s="366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1">
        <v>0</v>
      </c>
      <c r="AA35" s="439">
        <v>59</v>
      </c>
      <c r="AB35" s="438">
        <v>2E-3</v>
      </c>
      <c r="AC35" s="437">
        <v>966</v>
      </c>
      <c r="AD35" s="436">
        <v>35672</v>
      </c>
      <c r="AE35" s="435">
        <v>0.97799999999999998</v>
      </c>
      <c r="AF35" s="428">
        <v>770</v>
      </c>
      <c r="AG35" s="427">
        <v>2.1000000000000001E-2</v>
      </c>
      <c r="AI35" s="501">
        <v>785</v>
      </c>
      <c r="AJ35" s="500">
        <v>2.1999999999999999E-2</v>
      </c>
      <c r="AL35" s="538">
        <f t="shared" si="0"/>
        <v>-15</v>
      </c>
      <c r="AM35" s="537">
        <f t="shared" si="1"/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7">
        <v>17371</v>
      </c>
      <c r="H36" s="282">
        <v>0.95899999999999996</v>
      </c>
      <c r="I36" s="146">
        <v>716</v>
      </c>
      <c r="J36" s="205">
        <v>0.04</v>
      </c>
      <c r="K36" s="204">
        <v>36</v>
      </c>
      <c r="L36" s="205">
        <v>2E-3</v>
      </c>
      <c r="M36" s="204">
        <v>0</v>
      </c>
      <c r="N36" s="283">
        <v>0</v>
      </c>
      <c r="O36" s="142">
        <v>89</v>
      </c>
      <c r="P36" s="366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1">
        <v>1E-3</v>
      </c>
      <c r="AA36" s="439">
        <v>9</v>
      </c>
      <c r="AB36" s="438">
        <v>0</v>
      </c>
      <c r="AC36" s="437">
        <v>233</v>
      </c>
      <c r="AD36" s="436">
        <v>17998</v>
      </c>
      <c r="AE36" s="435">
        <v>0.99299999999999999</v>
      </c>
      <c r="AF36" s="428">
        <v>125</v>
      </c>
      <c r="AG36" s="427">
        <v>7.0000000000000001E-3</v>
      </c>
      <c r="AI36" s="501">
        <v>123</v>
      </c>
      <c r="AJ36" s="500">
        <v>7.0000000000000001E-3</v>
      </c>
      <c r="AL36" s="538">
        <f t="shared" si="0"/>
        <v>2</v>
      </c>
      <c r="AM36" s="537">
        <f t="shared" si="1"/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7">
        <v>9603</v>
      </c>
      <c r="H37" s="282">
        <v>0.56699999999999995</v>
      </c>
      <c r="I37" s="146">
        <v>5976</v>
      </c>
      <c r="J37" s="205">
        <v>0.35299999999999998</v>
      </c>
      <c r="K37" s="204">
        <v>1347</v>
      </c>
      <c r="L37" s="205">
        <v>0.08</v>
      </c>
      <c r="M37" s="204">
        <v>0</v>
      </c>
      <c r="N37" s="283">
        <v>0</v>
      </c>
      <c r="O37" s="142">
        <v>1434</v>
      </c>
      <c r="P37" s="366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1">
        <v>1E-3</v>
      </c>
      <c r="AA37" s="439">
        <v>71</v>
      </c>
      <c r="AB37" s="438">
        <v>4.0000000000000001E-3</v>
      </c>
      <c r="AC37" s="437">
        <v>2472</v>
      </c>
      <c r="AD37" s="436">
        <v>14137</v>
      </c>
      <c r="AE37" s="435">
        <v>0.83499999999999996</v>
      </c>
      <c r="AF37" s="428">
        <v>2781</v>
      </c>
      <c r="AG37" s="427">
        <v>0.16400000000000001</v>
      </c>
      <c r="AI37" s="501">
        <v>2790</v>
      </c>
      <c r="AJ37" s="500">
        <v>0.16500000000000001</v>
      </c>
      <c r="AL37" s="538">
        <f t="shared" si="0"/>
        <v>-9</v>
      </c>
      <c r="AM37" s="537">
        <f t="shared" si="1"/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7">
        <v>59220</v>
      </c>
      <c r="H38" s="282">
        <v>0.96099999999999997</v>
      </c>
      <c r="I38" s="146">
        <v>2336</v>
      </c>
      <c r="J38" s="205">
        <v>3.7999999999999999E-2</v>
      </c>
      <c r="K38" s="204">
        <v>34</v>
      </c>
      <c r="L38" s="205">
        <v>1E-3</v>
      </c>
      <c r="M38" s="204">
        <v>4</v>
      </c>
      <c r="N38" s="283">
        <v>0</v>
      </c>
      <c r="O38" s="142">
        <v>338</v>
      </c>
      <c r="P38" s="366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1">
        <v>0</v>
      </c>
      <c r="AA38" s="439">
        <v>19</v>
      </c>
      <c r="AB38" s="438">
        <v>0</v>
      </c>
      <c r="AC38" s="437">
        <v>869</v>
      </c>
      <c r="AD38" s="436">
        <v>61150</v>
      </c>
      <c r="AE38" s="435">
        <v>0.99299999999999999</v>
      </c>
      <c r="AF38" s="428">
        <v>372</v>
      </c>
      <c r="AG38" s="427">
        <v>6.0000000000000001E-3</v>
      </c>
      <c r="AI38" s="501">
        <v>371</v>
      </c>
      <c r="AJ38" s="500">
        <v>6.0000000000000001E-3</v>
      </c>
      <c r="AL38" s="538">
        <f t="shared" si="0"/>
        <v>1</v>
      </c>
      <c r="AM38" s="537">
        <f t="shared" si="1"/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7">
        <v>8491</v>
      </c>
      <c r="H39" s="282">
        <v>0.91900000000000004</v>
      </c>
      <c r="I39" s="146">
        <v>664</v>
      </c>
      <c r="J39" s="205">
        <v>7.1999999999999995E-2</v>
      </c>
      <c r="K39" s="204">
        <v>86</v>
      </c>
      <c r="L39" s="205">
        <v>8.9999999999999993E-3</v>
      </c>
      <c r="M39" s="204">
        <v>0</v>
      </c>
      <c r="N39" s="283">
        <v>0</v>
      </c>
      <c r="O39" s="142">
        <v>116</v>
      </c>
      <c r="P39" s="366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1">
        <v>2E-3</v>
      </c>
      <c r="AA39" s="439">
        <v>26</v>
      </c>
      <c r="AB39" s="438">
        <v>3.0000000000000001E-3</v>
      </c>
      <c r="AC39" s="437">
        <v>362</v>
      </c>
      <c r="AD39" s="436">
        <v>9000</v>
      </c>
      <c r="AE39" s="435">
        <v>0.97399999999999998</v>
      </c>
      <c r="AF39" s="428">
        <v>202</v>
      </c>
      <c r="AG39" s="427">
        <v>2.1999999999999999E-2</v>
      </c>
      <c r="AI39" s="501">
        <v>201</v>
      </c>
      <c r="AJ39" s="500">
        <v>2.1999999999999999E-2</v>
      </c>
      <c r="AL39" s="538">
        <f t="shared" si="0"/>
        <v>1</v>
      </c>
      <c r="AM39" s="537">
        <f t="shared" si="1"/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7">
        <v>12561</v>
      </c>
      <c r="H40" s="282">
        <v>0.95399999999999996</v>
      </c>
      <c r="I40" s="146">
        <v>570</v>
      </c>
      <c r="J40" s="205">
        <v>4.2999999999999997E-2</v>
      </c>
      <c r="K40" s="204">
        <v>26</v>
      </c>
      <c r="L40" s="205">
        <v>2E-3</v>
      </c>
      <c r="M40" s="204">
        <v>9</v>
      </c>
      <c r="N40" s="283">
        <v>1E-3</v>
      </c>
      <c r="O40" s="142">
        <v>374</v>
      </c>
      <c r="P40" s="366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1">
        <v>2E-3</v>
      </c>
      <c r="AA40" s="439">
        <v>18</v>
      </c>
      <c r="AB40" s="438">
        <v>1E-3</v>
      </c>
      <c r="AC40" s="437">
        <v>3259</v>
      </c>
      <c r="AD40" s="436">
        <v>10308</v>
      </c>
      <c r="AE40" s="435">
        <v>0.78300000000000003</v>
      </c>
      <c r="AF40" s="428">
        <v>400</v>
      </c>
      <c r="AG40" s="427">
        <v>0.03</v>
      </c>
      <c r="AI40" s="501">
        <v>401</v>
      </c>
      <c r="AJ40" s="500">
        <v>3.1E-2</v>
      </c>
      <c r="AL40" s="538">
        <f t="shared" ref="AL40:AL62" si="2" xml:space="preserve"> AF40-AI40</f>
        <v>-1</v>
      </c>
      <c r="AM40" s="537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7">
        <v>9919</v>
      </c>
      <c r="H41" s="282">
        <v>0.64100000000000001</v>
      </c>
      <c r="I41" s="146">
        <v>5482</v>
      </c>
      <c r="J41" s="205">
        <v>0.35499999999999998</v>
      </c>
      <c r="K41" s="204">
        <v>20</v>
      </c>
      <c r="L41" s="205">
        <v>1E-3</v>
      </c>
      <c r="M41" s="204">
        <v>43</v>
      </c>
      <c r="N41" s="283">
        <v>3.0000000000000001E-3</v>
      </c>
      <c r="O41" s="142">
        <v>67</v>
      </c>
      <c r="P41" s="366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1">
        <v>0</v>
      </c>
      <c r="AA41" s="439">
        <v>5</v>
      </c>
      <c r="AB41" s="438">
        <v>0</v>
      </c>
      <c r="AC41" s="437">
        <v>185</v>
      </c>
      <c r="AD41" s="436">
        <v>15333</v>
      </c>
      <c r="AE41" s="435">
        <v>0.99199999999999999</v>
      </c>
      <c r="AF41" s="428">
        <v>87</v>
      </c>
      <c r="AG41" s="427">
        <v>6.0000000000000001E-3</v>
      </c>
      <c r="AI41" s="501">
        <v>169</v>
      </c>
      <c r="AJ41" s="500">
        <v>1.0999999999999999E-2</v>
      </c>
      <c r="AL41" s="538">
        <f t="shared" si="2"/>
        <v>-82</v>
      </c>
      <c r="AM41" s="537">
        <f t="shared" si="3"/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7">
        <v>26579</v>
      </c>
      <c r="H42" s="282">
        <v>0.98299999999999998</v>
      </c>
      <c r="I42" s="146">
        <v>440</v>
      </c>
      <c r="J42" s="205">
        <v>1.6E-2</v>
      </c>
      <c r="K42" s="204">
        <v>2</v>
      </c>
      <c r="L42" s="205">
        <v>0</v>
      </c>
      <c r="M42" s="204">
        <v>13</v>
      </c>
      <c r="N42" s="283">
        <v>0</v>
      </c>
      <c r="O42" s="142">
        <v>756</v>
      </c>
      <c r="P42" s="366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1">
        <v>0</v>
      </c>
      <c r="AA42" s="439">
        <v>15</v>
      </c>
      <c r="AB42" s="438">
        <v>1E-3</v>
      </c>
      <c r="AC42" s="437">
        <v>1053</v>
      </c>
      <c r="AD42" s="436">
        <v>26270</v>
      </c>
      <c r="AE42" s="435">
        <v>0.97199999999999998</v>
      </c>
      <c r="AF42" s="428">
        <v>758</v>
      </c>
      <c r="AG42" s="427">
        <v>2.8000000000000001E-2</v>
      </c>
      <c r="AI42" s="501">
        <v>1114</v>
      </c>
      <c r="AJ42" s="500">
        <v>4.1000000000000002E-2</v>
      </c>
      <c r="AL42" s="538">
        <f t="shared" si="2"/>
        <v>-356</v>
      </c>
      <c r="AM42" s="537">
        <f t="shared" si="3"/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7">
        <v>4706</v>
      </c>
      <c r="H43" s="282">
        <v>0.96499999999999997</v>
      </c>
      <c r="I43" s="146">
        <v>153</v>
      </c>
      <c r="J43" s="205">
        <v>3.1E-2</v>
      </c>
      <c r="K43" s="204">
        <v>8</v>
      </c>
      <c r="L43" s="205">
        <v>2E-3</v>
      </c>
      <c r="M43" s="204">
        <v>11</v>
      </c>
      <c r="N43" s="283">
        <v>2E-3</v>
      </c>
      <c r="O43" s="142">
        <v>99</v>
      </c>
      <c r="P43" s="366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131</v>
      </c>
      <c r="AD43" s="436">
        <v>4769</v>
      </c>
      <c r="AE43" s="435">
        <v>0.97799999999999998</v>
      </c>
      <c r="AF43" s="428">
        <v>107</v>
      </c>
      <c r="AG43" s="427">
        <v>2.1999999999999999E-2</v>
      </c>
      <c r="AI43" s="501">
        <v>105</v>
      </c>
      <c r="AJ43" s="500">
        <v>2.1999999999999999E-2</v>
      </c>
      <c r="AL43" s="538">
        <f t="shared" si="2"/>
        <v>2</v>
      </c>
      <c r="AM43" s="537">
        <f t="shared" si="3"/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7">
        <v>4681</v>
      </c>
      <c r="H44" s="282">
        <v>0.96799999999999997</v>
      </c>
      <c r="I44" s="146">
        <v>149</v>
      </c>
      <c r="J44" s="205">
        <v>3.1E-2</v>
      </c>
      <c r="K44" s="204">
        <v>7</v>
      </c>
      <c r="L44" s="205">
        <v>1E-3</v>
      </c>
      <c r="M44" s="204">
        <v>0</v>
      </c>
      <c r="N44" s="283">
        <v>0</v>
      </c>
      <c r="O44" s="142">
        <v>34</v>
      </c>
      <c r="P44" s="366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13</v>
      </c>
      <c r="AB44" s="438">
        <v>3.0000000000000001E-3</v>
      </c>
      <c r="AC44" s="437">
        <v>132</v>
      </c>
      <c r="AD44" s="436">
        <v>4759</v>
      </c>
      <c r="AE44" s="435">
        <v>0.98399999999999999</v>
      </c>
      <c r="AF44" s="428">
        <v>41</v>
      </c>
      <c r="AG44" s="427">
        <v>8.0000000000000002E-3</v>
      </c>
      <c r="AI44" s="501">
        <v>42</v>
      </c>
      <c r="AJ44" s="500">
        <v>8.9999999999999993E-3</v>
      </c>
      <c r="AL44" s="538">
        <f t="shared" si="2"/>
        <v>-1</v>
      </c>
      <c r="AM44" s="537">
        <f t="shared" si="3"/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7">
        <v>5173</v>
      </c>
      <c r="H45" s="282">
        <v>0.93799999999999994</v>
      </c>
      <c r="I45" s="146">
        <v>313</v>
      </c>
      <c r="J45" s="205">
        <v>5.7000000000000002E-2</v>
      </c>
      <c r="K45" s="204">
        <v>23</v>
      </c>
      <c r="L45" s="205">
        <v>4.0000000000000001E-3</v>
      </c>
      <c r="M45" s="204">
        <v>8</v>
      </c>
      <c r="N45" s="283">
        <v>1E-3</v>
      </c>
      <c r="O45" s="142">
        <v>24</v>
      </c>
      <c r="P45" s="366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6</v>
      </c>
      <c r="AB45" s="438">
        <v>1E-3</v>
      </c>
      <c r="AC45" s="437">
        <v>262</v>
      </c>
      <c r="AD45" s="436">
        <v>5264</v>
      </c>
      <c r="AE45" s="435">
        <v>0.95399999999999996</v>
      </c>
      <c r="AF45" s="428">
        <v>47</v>
      </c>
      <c r="AG45" s="427">
        <v>8.9999999999999993E-3</v>
      </c>
      <c r="AI45" s="501">
        <v>48</v>
      </c>
      <c r="AJ45" s="500">
        <v>8.9999999999999993E-3</v>
      </c>
      <c r="AL45" s="538">
        <f t="shared" si="2"/>
        <v>-1</v>
      </c>
      <c r="AM45" s="537">
        <f t="shared" si="3"/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7">
        <v>19080</v>
      </c>
      <c r="H46" s="282">
        <v>0.98499999999999999</v>
      </c>
      <c r="I46" s="146">
        <v>213</v>
      </c>
      <c r="J46" s="205">
        <v>1.0999999999999999E-2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1">
        <v>0</v>
      </c>
      <c r="AA46" s="439">
        <v>0</v>
      </c>
      <c r="AB46" s="438">
        <v>0</v>
      </c>
      <c r="AC46" s="437">
        <v>1192</v>
      </c>
      <c r="AD46" s="436">
        <v>18233</v>
      </c>
      <c r="AE46" s="435">
        <v>0.94099999999999995</v>
      </c>
      <c r="AF46" s="428">
        <v>21</v>
      </c>
      <c r="AG46" s="427">
        <v>1E-3</v>
      </c>
      <c r="AI46" s="501">
        <v>19</v>
      </c>
      <c r="AJ46" s="500">
        <v>1E-3</v>
      </c>
      <c r="AL46" s="538">
        <f t="shared" si="2"/>
        <v>2</v>
      </c>
      <c r="AM46" s="537">
        <f t="shared" si="3"/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7">
        <v>36592</v>
      </c>
      <c r="H47" s="282">
        <v>0.94399999999999995</v>
      </c>
      <c r="I47" s="146">
        <v>2020</v>
      </c>
      <c r="J47" s="205">
        <v>5.1999999999999998E-2</v>
      </c>
      <c r="K47" s="204">
        <v>29</v>
      </c>
      <c r="L47" s="205">
        <v>1E-3</v>
      </c>
      <c r="M47" s="204">
        <v>109</v>
      </c>
      <c r="N47" s="283">
        <v>3.0000000000000001E-3</v>
      </c>
      <c r="O47" s="142">
        <v>310</v>
      </c>
      <c r="P47" s="366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36</v>
      </c>
      <c r="AB47" s="438">
        <v>1E-3</v>
      </c>
      <c r="AC47" s="437">
        <v>856</v>
      </c>
      <c r="AD47" s="436">
        <v>38351</v>
      </c>
      <c r="AE47" s="435">
        <v>0.99</v>
      </c>
      <c r="AF47" s="428">
        <v>339</v>
      </c>
      <c r="AG47" s="427">
        <v>8.9999999999999993E-3</v>
      </c>
      <c r="AI47" s="501">
        <v>380</v>
      </c>
      <c r="AJ47" s="500">
        <v>0.01</v>
      </c>
      <c r="AL47" s="538">
        <f t="shared" si="2"/>
        <v>-41</v>
      </c>
      <c r="AM47" s="537">
        <f t="shared" si="3"/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7">
        <v>45887</v>
      </c>
      <c r="H48" s="282">
        <v>0.97</v>
      </c>
      <c r="I48" s="146">
        <v>1206</v>
      </c>
      <c r="J48" s="205">
        <v>2.5999999999999999E-2</v>
      </c>
      <c r="K48" s="204">
        <v>104</v>
      </c>
      <c r="L48" s="205">
        <v>2E-3</v>
      </c>
      <c r="M48" s="204">
        <v>96</v>
      </c>
      <c r="N48" s="283">
        <v>2E-3</v>
      </c>
      <c r="O48" s="142">
        <v>724</v>
      </c>
      <c r="P48" s="366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1">
        <v>0</v>
      </c>
      <c r="AA48" s="439">
        <v>59</v>
      </c>
      <c r="AB48" s="438">
        <v>1E-3</v>
      </c>
      <c r="AC48" s="437">
        <v>1878</v>
      </c>
      <c r="AD48" s="436">
        <v>46034</v>
      </c>
      <c r="AE48" s="435">
        <v>0.97299999999999998</v>
      </c>
      <c r="AF48" s="428">
        <v>828</v>
      </c>
      <c r="AG48" s="427">
        <v>1.7999999999999999E-2</v>
      </c>
      <c r="AI48" s="501">
        <v>902</v>
      </c>
      <c r="AJ48" s="500">
        <v>1.9E-2</v>
      </c>
      <c r="AL48" s="538">
        <f t="shared" si="2"/>
        <v>-74</v>
      </c>
      <c r="AM48" s="537">
        <f t="shared" si="3"/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7">
        <v>15560</v>
      </c>
      <c r="H49" s="282">
        <v>0.90700000000000003</v>
      </c>
      <c r="I49" s="146">
        <v>1544</v>
      </c>
      <c r="J49" s="205">
        <v>0.09</v>
      </c>
      <c r="K49" s="204">
        <v>43</v>
      </c>
      <c r="L49" s="205">
        <v>3.0000000000000001E-3</v>
      </c>
      <c r="M49" s="204">
        <v>0</v>
      </c>
      <c r="N49" s="283">
        <v>0</v>
      </c>
      <c r="O49" s="142">
        <v>307</v>
      </c>
      <c r="P49" s="366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627</v>
      </c>
      <c r="AD49" s="436">
        <v>16732</v>
      </c>
      <c r="AE49" s="435">
        <v>0.97599999999999998</v>
      </c>
      <c r="AF49" s="428">
        <v>350</v>
      </c>
      <c r="AG49" s="427">
        <v>0.02</v>
      </c>
      <c r="AI49" s="501">
        <v>351</v>
      </c>
      <c r="AJ49" s="500">
        <v>2.1000000000000001E-2</v>
      </c>
      <c r="AL49" s="538">
        <f t="shared" si="2"/>
        <v>-1</v>
      </c>
      <c r="AM49" s="537">
        <f t="shared" si="3"/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7">
        <v>5158</v>
      </c>
      <c r="H50" s="282">
        <v>0.87</v>
      </c>
      <c r="I50" s="146">
        <v>736</v>
      </c>
      <c r="J50" s="205">
        <v>0.124</v>
      </c>
      <c r="K50" s="204">
        <v>32</v>
      </c>
      <c r="L50" s="205">
        <v>5.0000000000000001E-3</v>
      </c>
      <c r="M50" s="204">
        <v>0</v>
      </c>
      <c r="N50" s="283">
        <v>0</v>
      </c>
      <c r="O50" s="142">
        <v>337</v>
      </c>
      <c r="P50" s="366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1">
        <v>2E-3</v>
      </c>
      <c r="AA50" s="439">
        <v>28</v>
      </c>
      <c r="AB50" s="438">
        <v>5.0000000000000001E-3</v>
      </c>
      <c r="AC50" s="437">
        <v>613</v>
      </c>
      <c r="AD50" s="436">
        <v>5514</v>
      </c>
      <c r="AE50" s="435">
        <v>0.93</v>
      </c>
      <c r="AF50" s="428">
        <v>369</v>
      </c>
      <c r="AG50" s="427">
        <v>6.2E-2</v>
      </c>
      <c r="AI50" s="501">
        <v>364</v>
      </c>
      <c r="AJ50" s="500">
        <v>6.2E-2</v>
      </c>
      <c r="AL50" s="538">
        <f t="shared" si="2"/>
        <v>5</v>
      </c>
      <c r="AM50" s="537">
        <f t="shared" si="3"/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7">
        <v>6117</v>
      </c>
      <c r="H51" s="282">
        <v>0.71599999999999997</v>
      </c>
      <c r="I51" s="146">
        <v>2417</v>
      </c>
      <c r="J51" s="205">
        <v>0.28299999999999997</v>
      </c>
      <c r="K51" s="204">
        <v>4</v>
      </c>
      <c r="L51" s="205">
        <v>0</v>
      </c>
      <c r="M51" s="204">
        <v>0</v>
      </c>
      <c r="N51" s="283">
        <v>0</v>
      </c>
      <c r="O51" s="142">
        <v>414</v>
      </c>
      <c r="P51" s="366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750</v>
      </c>
      <c r="AD51" s="436">
        <v>8095</v>
      </c>
      <c r="AE51" s="435">
        <v>0.94799999999999995</v>
      </c>
      <c r="AF51" s="428">
        <v>418</v>
      </c>
      <c r="AG51" s="427">
        <v>4.9000000000000002E-2</v>
      </c>
      <c r="AI51" s="501">
        <v>465</v>
      </c>
      <c r="AJ51" s="500">
        <v>5.3999999999999999E-2</v>
      </c>
      <c r="AL51" s="538">
        <f t="shared" si="2"/>
        <v>-47</v>
      </c>
      <c r="AM51" s="537">
        <f t="shared" si="3"/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7">
        <v>7840</v>
      </c>
      <c r="H52" s="282">
        <v>0.95899999999999996</v>
      </c>
      <c r="I52" s="146">
        <v>314</v>
      </c>
      <c r="J52" s="205">
        <v>3.7999999999999999E-2</v>
      </c>
      <c r="K52" s="204">
        <v>12</v>
      </c>
      <c r="L52" s="205">
        <v>1E-3</v>
      </c>
      <c r="M52" s="204">
        <v>13</v>
      </c>
      <c r="N52" s="283">
        <v>2E-3</v>
      </c>
      <c r="O52" s="142">
        <v>48</v>
      </c>
      <c r="P52" s="366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1">
        <v>0</v>
      </c>
      <c r="AA52" s="439">
        <v>18</v>
      </c>
      <c r="AB52" s="438">
        <v>2E-3</v>
      </c>
      <c r="AC52" s="437">
        <v>157</v>
      </c>
      <c r="AD52" s="436">
        <v>8113</v>
      </c>
      <c r="AE52" s="435">
        <v>0.99199999999999999</v>
      </c>
      <c r="AF52" s="428">
        <v>60</v>
      </c>
      <c r="AG52" s="427">
        <v>7.0000000000000001E-3</v>
      </c>
      <c r="AI52" s="501">
        <v>61</v>
      </c>
      <c r="AJ52" s="500">
        <v>7.0000000000000001E-3</v>
      </c>
      <c r="AL52" s="538">
        <f t="shared" si="2"/>
        <v>-1</v>
      </c>
      <c r="AM52" s="537">
        <f t="shared" si="3"/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7">
        <v>9678</v>
      </c>
      <c r="H53" s="282">
        <v>0.94799999999999995</v>
      </c>
      <c r="I53" s="146">
        <v>496</v>
      </c>
      <c r="J53" s="205">
        <v>4.9000000000000002E-2</v>
      </c>
      <c r="K53" s="204">
        <v>14</v>
      </c>
      <c r="L53" s="205">
        <v>1E-3</v>
      </c>
      <c r="M53" s="204">
        <v>24</v>
      </c>
      <c r="N53" s="283">
        <v>2E-3</v>
      </c>
      <c r="O53" s="142">
        <v>71</v>
      </c>
      <c r="P53" s="366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1">
        <v>0.56399999999999995</v>
      </c>
      <c r="AA53" s="439">
        <v>19</v>
      </c>
      <c r="AB53" s="438">
        <v>2E-3</v>
      </c>
      <c r="AC53" s="437">
        <v>7854</v>
      </c>
      <c r="AD53" s="436">
        <v>4327</v>
      </c>
      <c r="AE53" s="435">
        <v>0.42399999999999999</v>
      </c>
      <c r="AF53" s="428">
        <v>85</v>
      </c>
      <c r="AG53" s="427">
        <v>8.0000000000000002E-3</v>
      </c>
      <c r="AI53" s="501">
        <v>100</v>
      </c>
      <c r="AJ53" s="500">
        <v>0.01</v>
      </c>
      <c r="AL53" s="538">
        <f t="shared" si="2"/>
        <v>-15</v>
      </c>
      <c r="AM53" s="537">
        <f t="shared" si="3"/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7">
        <v>4760</v>
      </c>
      <c r="H54" s="282">
        <v>0.94199999999999995</v>
      </c>
      <c r="I54" s="146">
        <v>268</v>
      </c>
      <c r="J54" s="205">
        <v>5.2999999999999999E-2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348</v>
      </c>
      <c r="P54" s="366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476</v>
      </c>
      <c r="AD54" s="436">
        <v>4603</v>
      </c>
      <c r="AE54" s="435">
        <v>0.91100000000000003</v>
      </c>
      <c r="AF54" s="428">
        <v>351</v>
      </c>
      <c r="AG54" s="427">
        <v>6.9000000000000006E-2</v>
      </c>
      <c r="AI54" s="501">
        <v>351</v>
      </c>
      <c r="AJ54" s="500">
        <v>6.9000000000000006E-2</v>
      </c>
      <c r="AL54" s="538">
        <f t="shared" si="2"/>
        <v>0</v>
      </c>
      <c r="AM54" s="537">
        <f t="shared" si="3"/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7">
        <v>4884</v>
      </c>
      <c r="H55" s="282">
        <v>0.88100000000000001</v>
      </c>
      <c r="I55" s="146">
        <v>628</v>
      </c>
      <c r="J55" s="205">
        <v>0.113</v>
      </c>
      <c r="K55" s="204">
        <v>32</v>
      </c>
      <c r="L55" s="205">
        <v>6.0000000000000001E-3</v>
      </c>
      <c r="M55" s="204">
        <v>0</v>
      </c>
      <c r="N55" s="283">
        <v>0</v>
      </c>
      <c r="O55" s="142">
        <v>158</v>
      </c>
      <c r="P55" s="366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1">
        <v>0</v>
      </c>
      <c r="AA55" s="439">
        <v>26</v>
      </c>
      <c r="AB55" s="438">
        <v>5.0000000000000001E-3</v>
      </c>
      <c r="AC55" s="437">
        <v>383</v>
      </c>
      <c r="AD55" s="436">
        <v>5352</v>
      </c>
      <c r="AE55" s="435">
        <v>0.96499999999999997</v>
      </c>
      <c r="AF55" s="428">
        <v>190</v>
      </c>
      <c r="AG55" s="427">
        <v>3.4000000000000002E-2</v>
      </c>
      <c r="AI55" s="501">
        <v>188</v>
      </c>
      <c r="AJ55" s="500">
        <v>3.4000000000000002E-2</v>
      </c>
      <c r="AL55" s="538">
        <f t="shared" si="2"/>
        <v>2</v>
      </c>
      <c r="AM55" s="537">
        <f t="shared" si="3"/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7">
        <v>13835</v>
      </c>
      <c r="H56" s="282">
        <v>0.97399999999999998</v>
      </c>
      <c r="I56" s="146">
        <v>372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24</v>
      </c>
      <c r="P56" s="366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33</v>
      </c>
      <c r="AD56" s="436">
        <v>14183</v>
      </c>
      <c r="AE56" s="435">
        <v>0.998</v>
      </c>
      <c r="AF56" s="428">
        <v>26</v>
      </c>
      <c r="AG56" s="427">
        <v>2E-3</v>
      </c>
      <c r="AI56" s="501">
        <v>26</v>
      </c>
      <c r="AJ56" s="500">
        <v>2E-3</v>
      </c>
      <c r="AL56" s="538">
        <f t="shared" si="2"/>
        <v>0</v>
      </c>
      <c r="AM56" s="537">
        <f t="shared" si="3"/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7">
        <v>22775</v>
      </c>
      <c r="H57" s="282">
        <v>0.91500000000000004</v>
      </c>
      <c r="I57" s="146">
        <v>1986</v>
      </c>
      <c r="J57" s="205">
        <v>0.08</v>
      </c>
      <c r="K57" s="204">
        <v>140</v>
      </c>
      <c r="L57" s="205">
        <v>6.0000000000000001E-3</v>
      </c>
      <c r="M57" s="204">
        <v>0</v>
      </c>
      <c r="N57" s="283">
        <v>0</v>
      </c>
      <c r="O57" s="142">
        <v>751</v>
      </c>
      <c r="P57" s="366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1">
        <v>1E-3</v>
      </c>
      <c r="AA57" s="439">
        <v>50</v>
      </c>
      <c r="AB57" s="438">
        <v>2E-3</v>
      </c>
      <c r="AC57" s="437">
        <v>7795</v>
      </c>
      <c r="AD57" s="436">
        <v>17754</v>
      </c>
      <c r="AE57" s="435">
        <v>0.71299999999999997</v>
      </c>
      <c r="AF57" s="428">
        <v>891</v>
      </c>
      <c r="AG57" s="427">
        <v>3.5999999999999997E-2</v>
      </c>
      <c r="AI57" s="501">
        <v>912</v>
      </c>
      <c r="AJ57" s="500">
        <v>3.6999999999999998E-2</v>
      </c>
      <c r="AL57" s="538">
        <f t="shared" si="2"/>
        <v>-21</v>
      </c>
      <c r="AM57" s="537">
        <f t="shared" si="3"/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7">
        <v>4199</v>
      </c>
      <c r="H58" s="282">
        <v>0.84499999999999997</v>
      </c>
      <c r="I58" s="146">
        <v>757</v>
      </c>
      <c r="J58" s="205">
        <v>0.152</v>
      </c>
      <c r="K58" s="204">
        <v>15</v>
      </c>
      <c r="L58" s="205">
        <v>3.0000000000000001E-3</v>
      </c>
      <c r="M58" s="204">
        <v>1</v>
      </c>
      <c r="N58" s="283">
        <v>0</v>
      </c>
      <c r="O58" s="142">
        <v>285</v>
      </c>
      <c r="P58" s="366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1">
        <v>0</v>
      </c>
      <c r="AA58" s="439">
        <v>9</v>
      </c>
      <c r="AB58" s="438">
        <v>2E-3</v>
      </c>
      <c r="AC58" s="437">
        <v>6072</v>
      </c>
      <c r="AD58" s="436">
        <v>0</v>
      </c>
      <c r="AE58" s="435">
        <v>0</v>
      </c>
      <c r="AF58" s="428">
        <v>300</v>
      </c>
      <c r="AG58" s="427">
        <v>0.06</v>
      </c>
      <c r="AI58" s="501">
        <v>296</v>
      </c>
      <c r="AJ58" s="500">
        <v>0.06</v>
      </c>
      <c r="AL58" s="538">
        <f t="shared" si="2"/>
        <v>4</v>
      </c>
      <c r="AM58" s="537">
        <f t="shared" si="3"/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7">
        <v>9373</v>
      </c>
      <c r="H59" s="282">
        <v>0.95199999999999996</v>
      </c>
      <c r="I59" s="146">
        <v>403</v>
      </c>
      <c r="J59" s="205">
        <v>4.1000000000000002E-2</v>
      </c>
      <c r="K59" s="204">
        <v>66</v>
      </c>
      <c r="L59" s="205">
        <v>7.0000000000000001E-3</v>
      </c>
      <c r="M59" s="204">
        <v>0</v>
      </c>
      <c r="N59" s="283">
        <v>0</v>
      </c>
      <c r="O59" s="142">
        <v>786</v>
      </c>
      <c r="P59" s="366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1">
        <v>0</v>
      </c>
      <c r="AA59" s="439">
        <v>60</v>
      </c>
      <c r="AB59" s="438">
        <v>6.0000000000000001E-3</v>
      </c>
      <c r="AC59" s="437">
        <v>1302</v>
      </c>
      <c r="AD59" s="436">
        <v>8824</v>
      </c>
      <c r="AE59" s="435">
        <v>0.89700000000000002</v>
      </c>
      <c r="AF59" s="428">
        <v>852</v>
      </c>
      <c r="AG59" s="427">
        <v>8.6999999999999994E-2</v>
      </c>
      <c r="AI59" s="501">
        <v>851</v>
      </c>
      <c r="AJ59" s="500">
        <v>8.6999999999999994E-2</v>
      </c>
      <c r="AL59" s="538">
        <f t="shared" si="2"/>
        <v>1</v>
      </c>
      <c r="AM59" s="537">
        <f t="shared" si="3"/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7">
        <v>1793</v>
      </c>
      <c r="H60" s="282">
        <v>0.503</v>
      </c>
      <c r="I60" s="146">
        <v>1774</v>
      </c>
      <c r="J60" s="205">
        <v>0.497</v>
      </c>
      <c r="K60" s="204">
        <v>0</v>
      </c>
      <c r="L60" s="205">
        <v>0</v>
      </c>
      <c r="M60" s="204">
        <v>0</v>
      </c>
      <c r="N60" s="283">
        <v>0</v>
      </c>
      <c r="O60" s="142">
        <v>70</v>
      </c>
      <c r="P60" s="366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1">
        <v>3.0000000000000001E-3</v>
      </c>
      <c r="AA60" s="439">
        <v>15</v>
      </c>
      <c r="AB60" s="438">
        <v>4.0000000000000001E-3</v>
      </c>
      <c r="AC60" s="437">
        <v>227</v>
      </c>
      <c r="AD60" s="436">
        <v>3489</v>
      </c>
      <c r="AE60" s="435">
        <v>0.97799999999999998</v>
      </c>
      <c r="AF60" s="428">
        <v>70</v>
      </c>
      <c r="AG60" s="427">
        <v>0.02</v>
      </c>
      <c r="AI60" s="501">
        <v>80</v>
      </c>
      <c r="AJ60" s="500">
        <v>2.1999999999999999E-2</v>
      </c>
      <c r="AL60" s="538">
        <f t="shared" si="2"/>
        <v>-10</v>
      </c>
      <c r="AM60" s="537">
        <f t="shared" si="3"/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7">
        <v>53168</v>
      </c>
      <c r="H61" s="282">
        <v>0.99</v>
      </c>
      <c r="I61" s="146">
        <v>398</v>
      </c>
      <c r="J61" s="205">
        <v>7.0000000000000001E-3</v>
      </c>
      <c r="K61" s="204">
        <v>1</v>
      </c>
      <c r="L61" s="205">
        <v>0</v>
      </c>
      <c r="M61" s="204">
        <v>126</v>
      </c>
      <c r="N61" s="283">
        <v>2E-3</v>
      </c>
      <c r="O61" s="142">
        <v>28</v>
      </c>
      <c r="P61" s="366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1">
        <v>0</v>
      </c>
      <c r="AA61" s="439">
        <v>0</v>
      </c>
      <c r="AB61" s="438">
        <v>0</v>
      </c>
      <c r="AC61" s="437">
        <v>651</v>
      </c>
      <c r="AD61" s="436">
        <v>53088</v>
      </c>
      <c r="AE61" s="435">
        <v>0.98899999999999999</v>
      </c>
      <c r="AF61" s="428">
        <v>29</v>
      </c>
      <c r="AG61" s="427">
        <v>1E-3</v>
      </c>
      <c r="AI61" s="501">
        <v>22</v>
      </c>
      <c r="AJ61" s="500">
        <v>0</v>
      </c>
      <c r="AL61" s="538">
        <f t="shared" si="2"/>
        <v>7</v>
      </c>
      <c r="AM61" s="537">
        <f t="shared" si="3"/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7">
        <v>11335</v>
      </c>
      <c r="H62" s="282">
        <v>0.83099999999999996</v>
      </c>
      <c r="I62" s="146">
        <v>2062</v>
      </c>
      <c r="J62" s="205">
        <v>0.151</v>
      </c>
      <c r="K62" s="204">
        <v>24</v>
      </c>
      <c r="L62" s="205">
        <v>2E-3</v>
      </c>
      <c r="M62" s="204">
        <v>212</v>
      </c>
      <c r="N62" s="283">
        <v>1.6E-2</v>
      </c>
      <c r="O62" s="142">
        <v>802</v>
      </c>
      <c r="P62" s="366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1112</v>
      </c>
      <c r="AD62" s="436">
        <v>12746</v>
      </c>
      <c r="AE62" s="435">
        <v>0.93500000000000005</v>
      </c>
      <c r="AF62" s="428">
        <v>826</v>
      </c>
      <c r="AG62" s="427">
        <v>6.0999999999999999E-2</v>
      </c>
      <c r="AI62" s="497">
        <v>860</v>
      </c>
      <c r="AJ62" s="496">
        <v>6.3E-2</v>
      </c>
      <c r="AL62" s="538">
        <f t="shared" si="2"/>
        <v>-34</v>
      </c>
      <c r="AM62" s="537">
        <f t="shared" si="3"/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1160367</v>
      </c>
      <c r="C65" s="62">
        <f t="shared" si="4"/>
        <v>1677</v>
      </c>
      <c r="D65" s="61">
        <f t="shared" si="4"/>
        <v>52</v>
      </c>
      <c r="E65" s="61">
        <f t="shared" si="4"/>
        <v>965</v>
      </c>
      <c r="F65" s="62">
        <f t="shared" si="4"/>
        <v>195</v>
      </c>
      <c r="G65" s="63">
        <f t="shared" si="4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23">
        <f>SUM(AA8:AA62)</f>
        <v>1337</v>
      </c>
      <c r="AB65" s="426">
        <f xml:space="preserve"> AA65 /  ($G$65 + $I$65)</f>
        <v>1.1594217979969839E-3</v>
      </c>
      <c r="AC65" s="421">
        <f>SUM(AC8:AC62)</f>
        <v>144968</v>
      </c>
      <c r="AD65" s="421">
        <f>SUM(AD8:AD62)</f>
        <v>1037838</v>
      </c>
      <c r="AE65" s="425">
        <f xml:space="preserve"> AD65 /  ($G$65 + $I$65)</f>
        <v>0.89999401644696619</v>
      </c>
      <c r="AF65" s="419">
        <f>SUM(AF8:AF62)</f>
        <v>26439</v>
      </c>
      <c r="AG65" s="424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5">MIN(B8:B62)</f>
        <v>3567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33</v>
      </c>
      <c r="AD66" s="421">
        <f t="shared" si="5"/>
        <v>0</v>
      </c>
      <c r="AE66" s="420">
        <f t="shared" si="5"/>
        <v>0</v>
      </c>
      <c r="AF66" s="419">
        <f t="shared" si="5"/>
        <v>20</v>
      </c>
      <c r="AG66" s="418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116995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114018</v>
      </c>
      <c r="H67" s="70">
        <f t="shared" si="6"/>
        <v>0.995</v>
      </c>
      <c r="I67" s="63">
        <f t="shared" si="6"/>
        <v>5976</v>
      </c>
      <c r="J67" s="71">
        <f t="shared" si="6"/>
        <v>0.497</v>
      </c>
      <c r="K67" s="63">
        <f t="shared" si="6"/>
        <v>1347</v>
      </c>
      <c r="L67" s="71">
        <f t="shared" si="6"/>
        <v>0.08</v>
      </c>
      <c r="M67" s="63">
        <f t="shared" si="6"/>
        <v>254</v>
      </c>
      <c r="N67" s="71">
        <f t="shared" si="6"/>
        <v>1.6E-2</v>
      </c>
      <c r="O67" s="66">
        <f t="shared" si="6"/>
        <v>2188</v>
      </c>
      <c r="P67" s="72">
        <f t="shared" si="6"/>
        <v>0.14899999999999999</v>
      </c>
      <c r="Q67" s="66">
        <f t="shared" si="6"/>
        <v>1962</v>
      </c>
      <c r="R67" s="72">
        <f t="shared" si="6"/>
        <v>5.0999999999999997E-2</v>
      </c>
      <c r="S67" s="66">
        <f t="shared" si="6"/>
        <v>44541</v>
      </c>
      <c r="T67" s="72">
        <f t="shared" si="6"/>
        <v>0.80500000000000005</v>
      </c>
      <c r="U67" s="66">
        <f t="shared" si="6"/>
        <v>12170</v>
      </c>
      <c r="V67" s="72">
        <f t="shared" si="6"/>
        <v>0.997</v>
      </c>
      <c r="W67" s="66">
        <f t="shared" si="6"/>
        <v>2000</v>
      </c>
      <c r="X67" s="299">
        <f t="shared" si="6"/>
        <v>0.17</v>
      </c>
      <c r="Y67" s="66">
        <f t="shared" si="6"/>
        <v>5764</v>
      </c>
      <c r="Z67" s="72">
        <f t="shared" si="6"/>
        <v>0.56399999999999995</v>
      </c>
      <c r="AA67" s="423">
        <f t="shared" si="6"/>
        <v>124</v>
      </c>
      <c r="AB67" s="422">
        <f t="shared" si="6"/>
        <v>6.0000000000000001E-3</v>
      </c>
      <c r="AC67" s="421">
        <f t="shared" si="6"/>
        <v>47926</v>
      </c>
      <c r="AD67" s="421">
        <f t="shared" si="6"/>
        <v>114353</v>
      </c>
      <c r="AE67" s="420">
        <f t="shared" si="6"/>
        <v>0.998</v>
      </c>
      <c r="AF67" s="419">
        <f t="shared" si="6"/>
        <v>2781</v>
      </c>
      <c r="AG67" s="418">
        <f t="shared" si="6"/>
        <v>0.16400000000000001</v>
      </c>
    </row>
    <row r="68" spans="1:33" x14ac:dyDescent="0.25">
      <c r="N68" s="1"/>
    </row>
    <row r="69" spans="1:33" x14ac:dyDescent="0.25">
      <c r="G69" s="528">
        <f xml:space="preserve"> G65 + I65</f>
        <v>1153161</v>
      </c>
      <c r="N69" s="1"/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385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I6" s="673" t="s">
        <v>324</v>
      </c>
      <c r="AJ6" s="674"/>
      <c r="AL6" s="658" t="s">
        <v>324</v>
      </c>
      <c r="AM6" s="659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7">
        <v>9070</v>
      </c>
      <c r="H8" s="282">
        <v>0.94799999999999995</v>
      </c>
      <c r="I8" s="146">
        <v>490</v>
      </c>
      <c r="J8" s="205">
        <v>5.0999999999999997E-2</v>
      </c>
      <c r="K8" s="204">
        <v>8</v>
      </c>
      <c r="L8" s="205">
        <v>1E-3</v>
      </c>
      <c r="M8" s="204">
        <v>0</v>
      </c>
      <c r="N8" s="283">
        <v>0</v>
      </c>
      <c r="O8" s="142">
        <v>67</v>
      </c>
      <c r="P8" s="366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1">
        <v>0</v>
      </c>
      <c r="AA8" s="439">
        <v>8</v>
      </c>
      <c r="AB8" s="438">
        <v>1E-3</v>
      </c>
      <c r="AC8" s="437">
        <v>607</v>
      </c>
      <c r="AD8" s="436">
        <v>9041</v>
      </c>
      <c r="AE8" s="435">
        <v>0.94499999999999995</v>
      </c>
      <c r="AF8" s="428">
        <v>75</v>
      </c>
      <c r="AG8" s="427">
        <v>8.0000000000000002E-3</v>
      </c>
      <c r="AI8" s="527">
        <v>93</v>
      </c>
      <c r="AJ8" s="526">
        <v>0.01</v>
      </c>
      <c r="AL8" s="538">
        <f t="shared" ref="AL8:AL39" si="0" xml:space="preserve"> AF8-AI8</f>
        <v>-18</v>
      </c>
      <c r="AM8" s="537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7">
        <v>86634</v>
      </c>
      <c r="H9" s="282">
        <v>0.98599999999999999</v>
      </c>
      <c r="I9" s="146">
        <v>1122</v>
      </c>
      <c r="J9" s="205">
        <v>1.2999999999999999E-2</v>
      </c>
      <c r="K9" s="204">
        <v>119</v>
      </c>
      <c r="L9" s="205">
        <v>1E-3</v>
      </c>
      <c r="M9" s="204">
        <v>6</v>
      </c>
      <c r="N9" s="283">
        <v>0</v>
      </c>
      <c r="O9" s="142">
        <v>291</v>
      </c>
      <c r="P9" s="366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1">
        <v>2E-3</v>
      </c>
      <c r="AA9" s="439">
        <v>5</v>
      </c>
      <c r="AB9" s="438">
        <v>0</v>
      </c>
      <c r="AC9" s="437">
        <v>2537</v>
      </c>
      <c r="AD9" s="436">
        <v>86001</v>
      </c>
      <c r="AE9" s="435">
        <v>0.97899999999999998</v>
      </c>
      <c r="AF9" s="428">
        <v>410</v>
      </c>
      <c r="AG9" s="427">
        <v>5.0000000000000001E-3</v>
      </c>
      <c r="AI9" s="501">
        <v>373</v>
      </c>
      <c r="AJ9" s="500">
        <v>4.0000000000000001E-3</v>
      </c>
      <c r="AL9" s="538">
        <f t="shared" si="0"/>
        <v>37</v>
      </c>
      <c r="AM9" s="537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7">
        <v>13450</v>
      </c>
      <c r="H10" s="282">
        <v>0.96199999999999997</v>
      </c>
      <c r="I10" s="146">
        <v>474</v>
      </c>
      <c r="J10" s="205">
        <v>3.4000000000000002E-2</v>
      </c>
      <c r="K10" s="204">
        <v>27</v>
      </c>
      <c r="L10" s="205">
        <v>2E-3</v>
      </c>
      <c r="M10" s="204">
        <v>34</v>
      </c>
      <c r="N10" s="283">
        <v>2E-3</v>
      </c>
      <c r="O10" s="142">
        <v>84</v>
      </c>
      <c r="P10" s="366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1">
        <v>0</v>
      </c>
      <c r="AA10" s="439">
        <v>31</v>
      </c>
      <c r="AB10" s="438">
        <v>2E-3</v>
      </c>
      <c r="AC10" s="437">
        <v>12369</v>
      </c>
      <c r="AD10" s="436">
        <v>1794</v>
      </c>
      <c r="AE10" s="435">
        <v>0.128</v>
      </c>
      <c r="AF10" s="428">
        <v>111</v>
      </c>
      <c r="AG10" s="427">
        <v>8.0000000000000002E-3</v>
      </c>
      <c r="AI10" s="501">
        <v>141</v>
      </c>
      <c r="AJ10" s="500">
        <v>0.01</v>
      </c>
      <c r="AL10" s="538">
        <f t="shared" si="0"/>
        <v>-30</v>
      </c>
      <c r="AM10" s="537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7">
        <v>7778</v>
      </c>
      <c r="H11" s="282">
        <v>0.95599999999999996</v>
      </c>
      <c r="I11" s="146">
        <v>335</v>
      </c>
      <c r="J11" s="205">
        <v>4.1000000000000002E-2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969</v>
      </c>
      <c r="P11" s="366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1">
        <v>1E-3</v>
      </c>
      <c r="AA11" s="439">
        <v>33</v>
      </c>
      <c r="AB11" s="438">
        <v>4.0000000000000001E-3</v>
      </c>
      <c r="AC11" s="437">
        <v>1699</v>
      </c>
      <c r="AD11" s="436">
        <v>7133</v>
      </c>
      <c r="AE11" s="435">
        <v>0.876</v>
      </c>
      <c r="AF11" s="428">
        <v>995</v>
      </c>
      <c r="AG11" s="427">
        <v>0.122</v>
      </c>
      <c r="AI11" s="501">
        <v>2289</v>
      </c>
      <c r="AJ11" s="500">
        <v>0.28199999999999997</v>
      </c>
      <c r="AL11" s="538">
        <f t="shared" si="0"/>
        <v>-1294</v>
      </c>
      <c r="AM11" s="537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7">
        <v>14349</v>
      </c>
      <c r="H12" s="282">
        <v>0.97599999999999998</v>
      </c>
      <c r="I12" s="146">
        <v>193</v>
      </c>
      <c r="J12" s="205">
        <v>1.2999999999999999E-2</v>
      </c>
      <c r="K12" s="204">
        <v>8</v>
      </c>
      <c r="L12" s="205">
        <v>1E-3</v>
      </c>
      <c r="M12" s="204">
        <v>149</v>
      </c>
      <c r="N12" s="283">
        <v>0.01</v>
      </c>
      <c r="O12" s="142">
        <v>44</v>
      </c>
      <c r="P12" s="366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1">
        <v>2E-3</v>
      </c>
      <c r="AA12" s="439">
        <v>17</v>
      </c>
      <c r="AB12" s="438">
        <v>1E-3</v>
      </c>
      <c r="AC12" s="437">
        <v>469</v>
      </c>
      <c r="AD12" s="436">
        <v>14517</v>
      </c>
      <c r="AE12" s="435">
        <v>0.98799999999999999</v>
      </c>
      <c r="AF12" s="428">
        <v>52</v>
      </c>
      <c r="AG12" s="427">
        <v>4.0000000000000001E-3</v>
      </c>
      <c r="AI12" s="501">
        <v>48</v>
      </c>
      <c r="AJ12" s="500">
        <v>3.0000000000000001E-3</v>
      </c>
      <c r="AL12" s="538">
        <f t="shared" si="0"/>
        <v>4</v>
      </c>
      <c r="AM12" s="537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7">
        <v>51677</v>
      </c>
      <c r="H13" s="282">
        <v>0.93500000000000005</v>
      </c>
      <c r="I13" s="146">
        <v>3285</v>
      </c>
      <c r="J13" s="205">
        <v>5.8999999999999997E-2</v>
      </c>
      <c r="K13" s="204">
        <v>93</v>
      </c>
      <c r="L13" s="205">
        <v>2E-3</v>
      </c>
      <c r="M13" s="204">
        <v>219</v>
      </c>
      <c r="N13" s="283">
        <v>4.0000000000000001E-3</v>
      </c>
      <c r="O13" s="142">
        <v>963</v>
      </c>
      <c r="P13" s="366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1">
        <v>0</v>
      </c>
      <c r="AA13" s="439">
        <v>22</v>
      </c>
      <c r="AB13" s="438">
        <v>0</v>
      </c>
      <c r="AC13" s="437">
        <v>47875</v>
      </c>
      <c r="AD13" s="436">
        <v>8833</v>
      </c>
      <c r="AE13" s="435">
        <v>0.16</v>
      </c>
      <c r="AF13" s="428">
        <v>1056</v>
      </c>
      <c r="AG13" s="427">
        <v>1.9E-2</v>
      </c>
      <c r="AI13" s="501">
        <v>1149</v>
      </c>
      <c r="AJ13" s="500">
        <v>2.1000000000000001E-2</v>
      </c>
      <c r="AL13" s="538">
        <f t="shared" si="0"/>
        <v>-93</v>
      </c>
      <c r="AM13" s="537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7">
        <v>3795</v>
      </c>
      <c r="H14" s="282">
        <v>0.877</v>
      </c>
      <c r="I14" s="146">
        <v>517</v>
      </c>
      <c r="J14" s="205">
        <v>0.12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194</v>
      </c>
      <c r="P14" s="366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1">
        <v>2E-3</v>
      </c>
      <c r="AA14" s="439">
        <v>15</v>
      </c>
      <c r="AB14" s="438">
        <v>3.0000000000000001E-3</v>
      </c>
      <c r="AC14" s="437">
        <v>444</v>
      </c>
      <c r="AD14" s="436">
        <v>4112</v>
      </c>
      <c r="AE14" s="435">
        <v>0.95099999999999996</v>
      </c>
      <c r="AF14" s="428">
        <v>207</v>
      </c>
      <c r="AG14" s="427">
        <v>4.8000000000000001E-2</v>
      </c>
      <c r="AI14" s="501">
        <v>209</v>
      </c>
      <c r="AJ14" s="500">
        <v>4.8000000000000001E-2</v>
      </c>
      <c r="AL14" s="538">
        <f t="shared" si="0"/>
        <v>-2</v>
      </c>
      <c r="AM14" s="537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4723</v>
      </c>
      <c r="H15" s="282">
        <v>0.92900000000000005</v>
      </c>
      <c r="I15" s="146">
        <v>356</v>
      </c>
      <c r="J15" s="205">
        <v>7.0000000000000007E-2</v>
      </c>
      <c r="K15" s="204">
        <v>3</v>
      </c>
      <c r="L15" s="205">
        <v>1E-3</v>
      </c>
      <c r="M15" s="204">
        <v>0</v>
      </c>
      <c r="N15" s="283">
        <v>0</v>
      </c>
      <c r="O15" s="142">
        <v>71</v>
      </c>
      <c r="P15" s="366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1">
        <v>1E-3</v>
      </c>
      <c r="AA15" s="439">
        <v>29</v>
      </c>
      <c r="AB15" s="438">
        <v>6.0000000000000001E-3</v>
      </c>
      <c r="AC15" s="437">
        <v>291</v>
      </c>
      <c r="AD15" s="436">
        <v>5008</v>
      </c>
      <c r="AE15" s="435">
        <v>0.98499999999999999</v>
      </c>
      <c r="AF15" s="428">
        <v>74</v>
      </c>
      <c r="AG15" s="427">
        <v>1.4999999999999999E-2</v>
      </c>
      <c r="AI15" s="501">
        <v>72</v>
      </c>
      <c r="AJ15" s="500">
        <v>1.4E-2</v>
      </c>
      <c r="AL15" s="538">
        <f t="shared" si="0"/>
        <v>2</v>
      </c>
      <c r="AM15" s="537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7">
        <v>3983</v>
      </c>
      <c r="H16" s="282">
        <v>0.91300000000000003</v>
      </c>
      <c r="I16" s="146">
        <v>348</v>
      </c>
      <c r="J16" s="205">
        <v>0.08</v>
      </c>
      <c r="K16" s="204">
        <v>30</v>
      </c>
      <c r="L16" s="205">
        <v>7.0000000000000001E-3</v>
      </c>
      <c r="M16" s="204">
        <v>2</v>
      </c>
      <c r="N16" s="283">
        <v>0</v>
      </c>
      <c r="O16" s="142">
        <v>648</v>
      </c>
      <c r="P16" s="366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1">
        <v>1E-3</v>
      </c>
      <c r="AA16" s="439">
        <v>16</v>
      </c>
      <c r="AB16" s="438">
        <v>4.0000000000000001E-3</v>
      </c>
      <c r="AC16" s="437">
        <v>5380</v>
      </c>
      <c r="AD16" s="436">
        <v>0</v>
      </c>
      <c r="AE16" s="435">
        <v>0</v>
      </c>
      <c r="AF16" s="428">
        <v>678</v>
      </c>
      <c r="AG16" s="427">
        <v>0.155</v>
      </c>
      <c r="AI16" s="501">
        <v>683</v>
      </c>
      <c r="AJ16" s="500">
        <v>0.157</v>
      </c>
      <c r="AL16" s="538">
        <f t="shared" si="0"/>
        <v>-5</v>
      </c>
      <c r="AM16" s="537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7">
        <v>23023</v>
      </c>
      <c r="H17" s="282">
        <v>0.90100000000000002</v>
      </c>
      <c r="I17" s="146">
        <v>2169</v>
      </c>
      <c r="J17" s="205">
        <v>8.5000000000000006E-2</v>
      </c>
      <c r="K17" s="204">
        <v>263</v>
      </c>
      <c r="L17" s="205">
        <v>0.01</v>
      </c>
      <c r="M17" s="204">
        <v>91</v>
      </c>
      <c r="N17" s="283">
        <v>4.0000000000000001E-3</v>
      </c>
      <c r="O17" s="142">
        <v>379</v>
      </c>
      <c r="P17" s="366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1">
        <v>0</v>
      </c>
      <c r="AA17" s="439">
        <v>22</v>
      </c>
      <c r="AB17" s="438">
        <v>1E-3</v>
      </c>
      <c r="AC17" s="437">
        <v>11250</v>
      </c>
      <c r="AD17" s="436">
        <v>18626</v>
      </c>
      <c r="AE17" s="435">
        <v>0.72899999999999998</v>
      </c>
      <c r="AF17" s="428">
        <v>642</v>
      </c>
      <c r="AG17" s="427">
        <v>2.5000000000000001E-2</v>
      </c>
      <c r="AI17" s="501">
        <v>664</v>
      </c>
      <c r="AJ17" s="500">
        <v>2.5999999999999999E-2</v>
      </c>
      <c r="AL17" s="538">
        <f t="shared" si="0"/>
        <v>-22</v>
      </c>
      <c r="AM17" s="537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0.76100000000000001</v>
      </c>
      <c r="I18" s="146">
        <v>552</v>
      </c>
      <c r="J18" s="205">
        <v>0.151</v>
      </c>
      <c r="K18" s="204">
        <v>273</v>
      </c>
      <c r="L18" s="205">
        <v>7.4999999999999997E-2</v>
      </c>
      <c r="M18" s="204">
        <v>47</v>
      </c>
      <c r="N18" s="283">
        <v>1.2999999999999999E-2</v>
      </c>
      <c r="O18" s="142">
        <v>28</v>
      </c>
      <c r="P18" s="366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1">
        <v>2E-3</v>
      </c>
      <c r="AA18" s="439">
        <v>9</v>
      </c>
      <c r="AB18" s="438">
        <v>2E-3</v>
      </c>
      <c r="AC18" s="437">
        <v>165</v>
      </c>
      <c r="AD18" s="436">
        <v>3315</v>
      </c>
      <c r="AE18" s="435">
        <v>0.91</v>
      </c>
      <c r="AF18" s="428">
        <v>301</v>
      </c>
      <c r="AG18" s="427">
        <v>8.3000000000000004E-2</v>
      </c>
      <c r="AI18" s="501">
        <v>304</v>
      </c>
      <c r="AJ18" s="500">
        <v>8.4000000000000005E-2</v>
      </c>
      <c r="AL18" s="538">
        <f t="shared" si="0"/>
        <v>-3</v>
      </c>
      <c r="AM18" s="537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7">
        <v>7306</v>
      </c>
      <c r="H19" s="282">
        <v>0.99199999999999999</v>
      </c>
      <c r="I19" s="146">
        <v>50</v>
      </c>
      <c r="J19" s="205">
        <v>7.0000000000000001E-3</v>
      </c>
      <c r="K19" s="204">
        <v>6</v>
      </c>
      <c r="L19" s="205">
        <v>1E-3</v>
      </c>
      <c r="M19" s="204">
        <v>1</v>
      </c>
      <c r="N19" s="283">
        <v>0</v>
      </c>
      <c r="O19" s="142">
        <v>28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48</v>
      </c>
      <c r="AD19" s="436">
        <v>7329</v>
      </c>
      <c r="AE19" s="435">
        <v>0.995</v>
      </c>
      <c r="AF19" s="428">
        <v>34</v>
      </c>
      <c r="AG19" s="427">
        <v>5.0000000000000001E-3</v>
      </c>
      <c r="AI19" s="501">
        <v>31</v>
      </c>
      <c r="AJ19" s="500">
        <v>4.0000000000000001E-3</v>
      </c>
      <c r="AL19" s="538">
        <f t="shared" si="0"/>
        <v>3</v>
      </c>
      <c r="AM19" s="537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7">
        <v>19944</v>
      </c>
      <c r="H20" s="282">
        <v>0.89300000000000002</v>
      </c>
      <c r="I20" s="146">
        <v>2052</v>
      </c>
      <c r="J20" s="205">
        <v>9.1999999999999998E-2</v>
      </c>
      <c r="K20" s="204">
        <v>338</v>
      </c>
      <c r="L20" s="205">
        <v>1.4999999999999999E-2</v>
      </c>
      <c r="M20" s="204">
        <v>0</v>
      </c>
      <c r="N20" s="283">
        <v>0</v>
      </c>
      <c r="O20" s="142">
        <v>1397</v>
      </c>
      <c r="P20" s="366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1">
        <v>0</v>
      </c>
      <c r="AA20" s="439">
        <v>60</v>
      </c>
      <c r="AB20" s="438">
        <v>3.0000000000000001E-3</v>
      </c>
      <c r="AC20" s="437">
        <v>2744</v>
      </c>
      <c r="AD20" s="436">
        <v>20586</v>
      </c>
      <c r="AE20" s="435">
        <v>0.92200000000000004</v>
      </c>
      <c r="AF20" s="428">
        <v>1735</v>
      </c>
      <c r="AG20" s="427">
        <v>7.8E-2</v>
      </c>
      <c r="AI20" s="501">
        <v>1774</v>
      </c>
      <c r="AJ20" s="500">
        <v>0.08</v>
      </c>
      <c r="AL20" s="538">
        <f t="shared" si="0"/>
        <v>-39</v>
      </c>
      <c r="AM20" s="537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7">
        <v>13709</v>
      </c>
      <c r="H21" s="282">
        <v>0.96099999999999997</v>
      </c>
      <c r="I21" s="146">
        <v>442</v>
      </c>
      <c r="J21" s="205">
        <v>3.1E-2</v>
      </c>
      <c r="K21" s="204">
        <v>104</v>
      </c>
      <c r="L21" s="205">
        <v>7.0000000000000001E-3</v>
      </c>
      <c r="M21" s="204">
        <v>8</v>
      </c>
      <c r="N21" s="283">
        <v>1E-3</v>
      </c>
      <c r="O21" s="142">
        <v>99</v>
      </c>
      <c r="P21" s="366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321</v>
      </c>
      <c r="AD21" s="436">
        <v>14043</v>
      </c>
      <c r="AE21" s="435">
        <v>0.98499999999999999</v>
      </c>
      <c r="AF21" s="428">
        <v>203</v>
      </c>
      <c r="AG21" s="427">
        <v>1.4E-2</v>
      </c>
      <c r="AI21" s="501">
        <v>200</v>
      </c>
      <c r="AJ21" s="500">
        <v>1.4E-2</v>
      </c>
      <c r="AL21" s="538">
        <f t="shared" si="0"/>
        <v>3</v>
      </c>
      <c r="AM21" s="537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7">
        <v>18774</v>
      </c>
      <c r="H22" s="282">
        <v>0.98699999999999999</v>
      </c>
      <c r="I22" s="146">
        <v>221</v>
      </c>
      <c r="J22" s="205">
        <v>1.2E-2</v>
      </c>
      <c r="K22" s="204">
        <v>5</v>
      </c>
      <c r="L22" s="205">
        <v>0</v>
      </c>
      <c r="M22" s="204">
        <v>28</v>
      </c>
      <c r="N22" s="283">
        <v>1E-3</v>
      </c>
      <c r="O22" s="142">
        <v>14</v>
      </c>
      <c r="P22" s="366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1">
        <v>0</v>
      </c>
      <c r="AA22" s="439">
        <v>1</v>
      </c>
      <c r="AB22" s="438">
        <v>0</v>
      </c>
      <c r="AC22" s="437">
        <v>309</v>
      </c>
      <c r="AD22" s="436">
        <v>18760</v>
      </c>
      <c r="AE22" s="435">
        <v>0.98599999999999999</v>
      </c>
      <c r="AF22" s="428">
        <v>19</v>
      </c>
      <c r="AG22" s="427">
        <v>1E-3</v>
      </c>
      <c r="AI22" s="501">
        <v>29</v>
      </c>
      <c r="AJ22" s="500">
        <v>2E-3</v>
      </c>
      <c r="AL22" s="538">
        <f t="shared" si="0"/>
        <v>-10</v>
      </c>
      <c r="AM22" s="537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7">
        <v>8742</v>
      </c>
      <c r="H23" s="282">
        <v>0.97099999999999997</v>
      </c>
      <c r="I23" s="146">
        <v>245</v>
      </c>
      <c r="J23" s="205">
        <v>2.7E-2</v>
      </c>
      <c r="K23" s="204">
        <v>16</v>
      </c>
      <c r="L23" s="205">
        <v>2E-3</v>
      </c>
      <c r="M23" s="204">
        <v>1</v>
      </c>
      <c r="N23" s="283">
        <v>0</v>
      </c>
      <c r="O23" s="142">
        <v>54</v>
      </c>
      <c r="P23" s="366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1">
        <v>0</v>
      </c>
      <c r="AA23" s="439">
        <v>18</v>
      </c>
      <c r="AB23" s="438">
        <v>2E-3</v>
      </c>
      <c r="AC23" s="437">
        <v>9172</v>
      </c>
      <c r="AD23" s="436">
        <v>0</v>
      </c>
      <c r="AE23" s="435">
        <v>0</v>
      </c>
      <c r="AF23" s="428">
        <v>70</v>
      </c>
      <c r="AG23" s="427">
        <v>8.0000000000000002E-3</v>
      </c>
      <c r="AI23" s="501">
        <v>108</v>
      </c>
      <c r="AJ23" s="500">
        <v>1.2E-2</v>
      </c>
      <c r="AL23" s="538">
        <f t="shared" si="0"/>
        <v>-38</v>
      </c>
      <c r="AM23" s="537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7">
        <v>41362</v>
      </c>
      <c r="H24" s="282">
        <v>0.94499999999999995</v>
      </c>
      <c r="I24" s="146">
        <v>2105</v>
      </c>
      <c r="J24" s="205">
        <v>4.8000000000000001E-2</v>
      </c>
      <c r="K24" s="204">
        <v>85</v>
      </c>
      <c r="L24" s="205">
        <v>2E-3</v>
      </c>
      <c r="M24" s="204">
        <v>230</v>
      </c>
      <c r="N24" s="283">
        <v>5.0000000000000001E-3</v>
      </c>
      <c r="O24" s="142">
        <v>498</v>
      </c>
      <c r="P24" s="366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1">
        <v>0</v>
      </c>
      <c r="AA24" s="439">
        <v>11</v>
      </c>
      <c r="AB24" s="438">
        <v>0</v>
      </c>
      <c r="AC24" s="437">
        <v>1261</v>
      </c>
      <c r="AD24" s="436">
        <v>43125</v>
      </c>
      <c r="AE24" s="435">
        <v>0.98499999999999999</v>
      </c>
      <c r="AF24" s="428">
        <v>583</v>
      </c>
      <c r="AG24" s="427">
        <v>1.2999999999999999E-2</v>
      </c>
      <c r="AI24" s="501">
        <v>590</v>
      </c>
      <c r="AJ24" s="500">
        <v>1.4E-2</v>
      </c>
      <c r="AL24" s="538">
        <f t="shared" si="0"/>
        <v>-7</v>
      </c>
      <c r="AM24" s="537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7">
        <v>18280</v>
      </c>
      <c r="H25" s="282">
        <v>0.97699999999999998</v>
      </c>
      <c r="I25" s="146">
        <v>347</v>
      </c>
      <c r="J25" s="205">
        <v>1.9E-2</v>
      </c>
      <c r="K25" s="204">
        <v>42</v>
      </c>
      <c r="L25" s="205">
        <v>2E-3</v>
      </c>
      <c r="M25" s="204">
        <v>32</v>
      </c>
      <c r="N25" s="283">
        <v>2E-3</v>
      </c>
      <c r="O25" s="142">
        <v>190</v>
      </c>
      <c r="P25" s="366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1">
        <v>0</v>
      </c>
      <c r="AA25" s="439">
        <v>39</v>
      </c>
      <c r="AB25" s="438">
        <v>2E-3</v>
      </c>
      <c r="AC25" s="437">
        <v>442</v>
      </c>
      <c r="AD25" s="436">
        <v>18462</v>
      </c>
      <c r="AE25" s="435">
        <v>0.98699999999999999</v>
      </c>
      <c r="AF25" s="428">
        <v>232</v>
      </c>
      <c r="AG25" s="427">
        <v>1.2E-2</v>
      </c>
      <c r="AI25" s="501">
        <v>236</v>
      </c>
      <c r="AJ25" s="500">
        <v>1.2999999999999999E-2</v>
      </c>
      <c r="AL25" s="538">
        <f t="shared" si="0"/>
        <v>-4</v>
      </c>
      <c r="AM25" s="537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7">
        <v>42558</v>
      </c>
      <c r="H26" s="282">
        <v>0.995</v>
      </c>
      <c r="I26" s="146">
        <v>210</v>
      </c>
      <c r="J26" s="205">
        <v>5.0000000000000001E-3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33</v>
      </c>
      <c r="P26" s="366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1">
        <v>0</v>
      </c>
      <c r="AA26" s="439">
        <v>43</v>
      </c>
      <c r="AB26" s="438">
        <v>1E-3</v>
      </c>
      <c r="AC26" s="437">
        <v>180</v>
      </c>
      <c r="AD26" s="436">
        <v>42700</v>
      </c>
      <c r="AE26" s="435">
        <v>0.998</v>
      </c>
      <c r="AF26" s="428">
        <v>38</v>
      </c>
      <c r="AG26" s="427">
        <v>1E-3</v>
      </c>
      <c r="AI26" s="501">
        <v>41</v>
      </c>
      <c r="AJ26" s="500">
        <v>1E-3</v>
      </c>
      <c r="AL26" s="538">
        <f t="shared" si="0"/>
        <v>-3</v>
      </c>
      <c r="AM26" s="537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7">
        <v>113940</v>
      </c>
      <c r="H27" s="282">
        <v>0.97499999999999998</v>
      </c>
      <c r="I27" s="146">
        <v>2698</v>
      </c>
      <c r="J27" s="205">
        <v>2.3E-2</v>
      </c>
      <c r="K27" s="204">
        <v>266</v>
      </c>
      <c r="L27" s="205">
        <v>2E-3</v>
      </c>
      <c r="M27" s="204">
        <v>12</v>
      </c>
      <c r="N27" s="283">
        <v>0</v>
      </c>
      <c r="O27" s="142">
        <v>2183</v>
      </c>
      <c r="P27" s="366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1">
        <v>0</v>
      </c>
      <c r="AA27" s="439">
        <v>124</v>
      </c>
      <c r="AB27" s="438">
        <v>1E-3</v>
      </c>
      <c r="AC27" s="437">
        <v>3814</v>
      </c>
      <c r="AD27" s="436">
        <v>114280</v>
      </c>
      <c r="AE27" s="435">
        <v>0.97699999999999998</v>
      </c>
      <c r="AF27" s="428">
        <v>2449</v>
      </c>
      <c r="AG27" s="427">
        <v>2.1000000000000001E-2</v>
      </c>
      <c r="AI27" s="501">
        <v>2405</v>
      </c>
      <c r="AJ27" s="500">
        <v>2.1000000000000001E-2</v>
      </c>
      <c r="AL27" s="538">
        <f t="shared" si="0"/>
        <v>44</v>
      </c>
      <c r="AM27" s="537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7">
        <v>9715</v>
      </c>
      <c r="H28" s="282">
        <v>0.95499999999999996</v>
      </c>
      <c r="I28" s="146">
        <v>407</v>
      </c>
      <c r="J28" s="205">
        <v>0.04</v>
      </c>
      <c r="K28" s="204">
        <v>7</v>
      </c>
      <c r="L28" s="205">
        <v>1E-3</v>
      </c>
      <c r="M28" s="204">
        <v>42</v>
      </c>
      <c r="N28" s="283">
        <v>4.0000000000000001E-3</v>
      </c>
      <c r="O28" s="142">
        <v>55</v>
      </c>
      <c r="P28" s="366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1">
        <v>1E-3</v>
      </c>
      <c r="AA28" s="439">
        <v>16</v>
      </c>
      <c r="AB28" s="438">
        <v>2E-3</v>
      </c>
      <c r="AC28" s="437">
        <v>205</v>
      </c>
      <c r="AD28" s="436">
        <v>10085</v>
      </c>
      <c r="AE28" s="435">
        <v>0.99199999999999999</v>
      </c>
      <c r="AF28" s="428">
        <v>62</v>
      </c>
      <c r="AG28" s="427">
        <v>6.0000000000000001E-3</v>
      </c>
      <c r="AI28" s="501">
        <v>48</v>
      </c>
      <c r="AJ28" s="500">
        <v>5.0000000000000001E-3</v>
      </c>
      <c r="AL28" s="538">
        <f t="shared" si="0"/>
        <v>14</v>
      </c>
      <c r="AM28" s="537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7">
        <v>10778</v>
      </c>
      <c r="H29" s="282">
        <v>0.89200000000000002</v>
      </c>
      <c r="I29" s="146">
        <v>1267</v>
      </c>
      <c r="J29" s="205">
        <v>0.105</v>
      </c>
      <c r="K29" s="204">
        <v>34</v>
      </c>
      <c r="L29" s="205">
        <v>3.0000000000000001E-3</v>
      </c>
      <c r="M29" s="204">
        <v>0</v>
      </c>
      <c r="N29" s="283">
        <v>0</v>
      </c>
      <c r="O29" s="142">
        <v>204</v>
      </c>
      <c r="P29" s="366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1">
        <v>1E-3</v>
      </c>
      <c r="AA29" s="439">
        <v>45</v>
      </c>
      <c r="AB29" s="438">
        <v>4.0000000000000001E-3</v>
      </c>
      <c r="AC29" s="437">
        <v>1034</v>
      </c>
      <c r="AD29" s="436">
        <v>11362</v>
      </c>
      <c r="AE29" s="435">
        <v>0.94099999999999995</v>
      </c>
      <c r="AF29" s="428">
        <v>238</v>
      </c>
      <c r="AG29" s="427">
        <v>0.02</v>
      </c>
      <c r="AI29" s="501">
        <v>350</v>
      </c>
      <c r="AJ29" s="500">
        <v>2.9000000000000001E-2</v>
      </c>
      <c r="AL29" s="538">
        <f t="shared" si="0"/>
        <v>-112</v>
      </c>
      <c r="AM29" s="537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7">
        <v>18390</v>
      </c>
      <c r="H30" s="282">
        <v>0.83299999999999996</v>
      </c>
      <c r="I30" s="146">
        <v>3078</v>
      </c>
      <c r="J30" s="205">
        <v>0.13900000000000001</v>
      </c>
      <c r="K30" s="204">
        <v>601</v>
      </c>
      <c r="L30" s="205">
        <v>2.7E-2</v>
      </c>
      <c r="M30" s="204">
        <v>17</v>
      </c>
      <c r="N30" s="283">
        <v>1E-3</v>
      </c>
      <c r="O30" s="142">
        <v>593</v>
      </c>
      <c r="P30" s="366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1">
        <v>2E-3</v>
      </c>
      <c r="AA30" s="439">
        <v>60</v>
      </c>
      <c r="AB30" s="438">
        <v>3.0000000000000001E-3</v>
      </c>
      <c r="AC30" s="437">
        <v>1382</v>
      </c>
      <c r="AD30" s="436">
        <v>20861</v>
      </c>
      <c r="AE30" s="435">
        <v>0.94499999999999995</v>
      </c>
      <c r="AF30" s="428">
        <v>1194</v>
      </c>
      <c r="AG30" s="427">
        <v>5.3999999999999999E-2</v>
      </c>
      <c r="AI30" s="501">
        <v>1212</v>
      </c>
      <c r="AJ30" s="500">
        <v>5.5E-2</v>
      </c>
      <c r="AL30" s="538">
        <f t="shared" si="0"/>
        <v>-18</v>
      </c>
      <c r="AM30" s="537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7">
        <v>33684</v>
      </c>
      <c r="H31" s="282">
        <v>0.91200000000000003</v>
      </c>
      <c r="I31" s="146">
        <v>2936</v>
      </c>
      <c r="J31" s="205">
        <v>7.9000000000000001E-2</v>
      </c>
      <c r="K31" s="204">
        <v>64</v>
      </c>
      <c r="L31" s="205">
        <v>2E-3</v>
      </c>
      <c r="M31" s="204">
        <v>257</v>
      </c>
      <c r="N31" s="283">
        <v>7.0000000000000001E-3</v>
      </c>
      <c r="O31" s="142">
        <v>2049</v>
      </c>
      <c r="P31" s="366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1">
        <v>1E-3</v>
      </c>
      <c r="AA31" s="439">
        <v>31</v>
      </c>
      <c r="AB31" s="438">
        <v>1E-3</v>
      </c>
      <c r="AC31" s="437">
        <v>3744</v>
      </c>
      <c r="AD31" s="436">
        <v>34639</v>
      </c>
      <c r="AE31" s="435">
        <v>0.93799999999999994</v>
      </c>
      <c r="AF31" s="428">
        <v>2113</v>
      </c>
      <c r="AG31" s="427">
        <v>5.7000000000000002E-2</v>
      </c>
      <c r="AI31" s="501">
        <v>2038</v>
      </c>
      <c r="AJ31" s="500">
        <v>5.5E-2</v>
      </c>
      <c r="AL31" s="538">
        <f t="shared" si="0"/>
        <v>75</v>
      </c>
      <c r="AM31" s="537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7">
        <v>19653</v>
      </c>
      <c r="H32" s="282">
        <v>0.98</v>
      </c>
      <c r="I32" s="146">
        <v>306</v>
      </c>
      <c r="J32" s="205">
        <v>1.4999999999999999E-2</v>
      </c>
      <c r="K32" s="204">
        <v>2</v>
      </c>
      <c r="L32" s="205">
        <v>0</v>
      </c>
      <c r="M32" s="204">
        <v>85</v>
      </c>
      <c r="N32" s="283">
        <v>4.0000000000000001E-3</v>
      </c>
      <c r="O32" s="142">
        <v>58</v>
      </c>
      <c r="P32" s="366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1">
        <v>0</v>
      </c>
      <c r="AA32" s="439">
        <v>7</v>
      </c>
      <c r="AB32" s="438">
        <v>0</v>
      </c>
      <c r="AC32" s="437">
        <v>447</v>
      </c>
      <c r="AD32" s="436">
        <v>19813</v>
      </c>
      <c r="AE32" s="435">
        <v>0.98799999999999999</v>
      </c>
      <c r="AF32" s="428">
        <v>60</v>
      </c>
      <c r="AG32" s="427">
        <v>3.0000000000000001E-3</v>
      </c>
      <c r="AI32" s="501">
        <v>59</v>
      </c>
      <c r="AJ32" s="500">
        <v>3.0000000000000001E-3</v>
      </c>
      <c r="AL32" s="538">
        <f t="shared" si="0"/>
        <v>1</v>
      </c>
      <c r="AM32" s="537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7">
        <v>15386</v>
      </c>
      <c r="H33" s="282">
        <v>0.97399999999999998</v>
      </c>
      <c r="I33" s="146">
        <v>400</v>
      </c>
      <c r="J33" s="205">
        <v>2.5000000000000001E-2</v>
      </c>
      <c r="K33" s="204">
        <v>4</v>
      </c>
      <c r="L33" s="205">
        <v>0</v>
      </c>
      <c r="M33" s="204">
        <v>8</v>
      </c>
      <c r="N33" s="283">
        <v>1E-3</v>
      </c>
      <c r="O33" s="142">
        <v>68</v>
      </c>
      <c r="P33" s="366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1">
        <v>0</v>
      </c>
      <c r="AA33" s="439">
        <v>6</v>
      </c>
      <c r="AB33" s="438">
        <v>0</v>
      </c>
      <c r="AC33" s="437">
        <v>171</v>
      </c>
      <c r="AD33" s="436">
        <v>15719</v>
      </c>
      <c r="AE33" s="435">
        <v>0.995</v>
      </c>
      <c r="AF33" s="428">
        <v>72</v>
      </c>
      <c r="AG33" s="427">
        <v>5.0000000000000001E-3</v>
      </c>
      <c r="AI33" s="501">
        <v>83</v>
      </c>
      <c r="AJ33" s="500">
        <v>5.0000000000000001E-3</v>
      </c>
      <c r="AL33" s="538">
        <f t="shared" si="0"/>
        <v>-11</v>
      </c>
      <c r="AM33" s="537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7">
        <v>9149</v>
      </c>
      <c r="H34" s="282">
        <v>0.78800000000000003</v>
      </c>
      <c r="I34" s="146">
        <v>1895</v>
      </c>
      <c r="J34" s="205">
        <v>0.16300000000000001</v>
      </c>
      <c r="K34" s="204">
        <v>569</v>
      </c>
      <c r="L34" s="205">
        <v>4.9000000000000002E-2</v>
      </c>
      <c r="M34" s="204">
        <v>1</v>
      </c>
      <c r="N34" s="283">
        <v>0</v>
      </c>
      <c r="O34" s="142">
        <v>644</v>
      </c>
      <c r="P34" s="366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1">
        <v>2E-3</v>
      </c>
      <c r="AA34" s="439">
        <v>38</v>
      </c>
      <c r="AB34" s="438">
        <v>3.0000000000000001E-3</v>
      </c>
      <c r="AC34" s="437">
        <v>3806</v>
      </c>
      <c r="AD34" s="436">
        <v>7749</v>
      </c>
      <c r="AE34" s="435">
        <v>0.66700000000000004</v>
      </c>
      <c r="AF34" s="428">
        <v>1213</v>
      </c>
      <c r="AG34" s="427">
        <v>0.104</v>
      </c>
      <c r="AI34" s="501">
        <v>1221</v>
      </c>
      <c r="AJ34" s="500">
        <v>0.105</v>
      </c>
      <c r="AL34" s="538">
        <f t="shared" si="0"/>
        <v>-8</v>
      </c>
      <c r="AM34" s="537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7">
        <v>34433</v>
      </c>
      <c r="H35" s="282">
        <v>0.94499999999999995</v>
      </c>
      <c r="I35" s="146">
        <v>1892</v>
      </c>
      <c r="J35" s="205">
        <v>5.1999999999999998E-2</v>
      </c>
      <c r="K35" s="204">
        <v>98</v>
      </c>
      <c r="L35" s="205">
        <v>3.0000000000000001E-3</v>
      </c>
      <c r="M35" s="204">
        <v>6</v>
      </c>
      <c r="N35" s="283">
        <v>0</v>
      </c>
      <c r="O35" s="142">
        <v>687</v>
      </c>
      <c r="P35" s="366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1">
        <v>0</v>
      </c>
      <c r="AA35" s="439">
        <v>59</v>
      </c>
      <c r="AB35" s="438">
        <v>2E-3</v>
      </c>
      <c r="AC35" s="437">
        <v>991</v>
      </c>
      <c r="AD35" s="436">
        <v>35615</v>
      </c>
      <c r="AE35" s="435">
        <v>0.97799999999999998</v>
      </c>
      <c r="AF35" s="428">
        <v>785</v>
      </c>
      <c r="AG35" s="427">
        <v>2.1999999999999999E-2</v>
      </c>
      <c r="AI35" s="501">
        <v>328</v>
      </c>
      <c r="AJ35" s="500">
        <v>8.9999999999999993E-3</v>
      </c>
      <c r="AL35" s="538">
        <f t="shared" si="0"/>
        <v>457</v>
      </c>
      <c r="AM35" s="537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7">
        <v>17359</v>
      </c>
      <c r="H36" s="282">
        <v>0.95799999999999996</v>
      </c>
      <c r="I36" s="146">
        <v>716</v>
      </c>
      <c r="J36" s="205">
        <v>0.04</v>
      </c>
      <c r="K36" s="204">
        <v>36</v>
      </c>
      <c r="L36" s="205">
        <v>2E-3</v>
      </c>
      <c r="M36" s="204">
        <v>0</v>
      </c>
      <c r="N36" s="283">
        <v>0</v>
      </c>
      <c r="O36" s="142">
        <v>87</v>
      </c>
      <c r="P36" s="366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1">
        <v>1E-3</v>
      </c>
      <c r="AA36" s="439">
        <v>12</v>
      </c>
      <c r="AB36" s="438">
        <v>1E-3</v>
      </c>
      <c r="AC36" s="437">
        <v>235</v>
      </c>
      <c r="AD36" s="436">
        <v>17988</v>
      </c>
      <c r="AE36" s="435">
        <v>0.99299999999999999</v>
      </c>
      <c r="AF36" s="428">
        <v>123</v>
      </c>
      <c r="AG36" s="427">
        <v>7.0000000000000001E-3</v>
      </c>
      <c r="AI36" s="501">
        <v>162</v>
      </c>
      <c r="AJ36" s="500">
        <v>8.9999999999999993E-3</v>
      </c>
      <c r="AL36" s="538">
        <f t="shared" si="0"/>
        <v>-39</v>
      </c>
      <c r="AM36" s="537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7">
        <v>9589</v>
      </c>
      <c r="H37" s="282">
        <v>0.56699999999999995</v>
      </c>
      <c r="I37" s="146">
        <v>5978</v>
      </c>
      <c r="J37" s="205">
        <v>0.35299999999999998</v>
      </c>
      <c r="K37" s="204">
        <v>1353</v>
      </c>
      <c r="L37" s="205">
        <v>0.08</v>
      </c>
      <c r="M37" s="204">
        <v>0</v>
      </c>
      <c r="N37" s="283">
        <v>0</v>
      </c>
      <c r="O37" s="142">
        <v>1437</v>
      </c>
      <c r="P37" s="366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1">
        <v>1E-3</v>
      </c>
      <c r="AA37" s="439">
        <v>71</v>
      </c>
      <c r="AB37" s="438">
        <v>4.0000000000000001E-3</v>
      </c>
      <c r="AC37" s="437">
        <v>2488</v>
      </c>
      <c r="AD37" s="436">
        <v>14122</v>
      </c>
      <c r="AE37" s="435">
        <v>0.83499999999999996</v>
      </c>
      <c r="AF37" s="428">
        <v>2790</v>
      </c>
      <c r="AG37" s="427">
        <v>0.16500000000000001</v>
      </c>
      <c r="AI37" s="501">
        <v>2788</v>
      </c>
      <c r="AJ37" s="500">
        <v>0.16500000000000001</v>
      </c>
      <c r="AL37" s="538">
        <f t="shared" si="0"/>
        <v>2</v>
      </c>
      <c r="AM37" s="537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7">
        <v>59099</v>
      </c>
      <c r="H38" s="282">
        <v>0.96199999999999997</v>
      </c>
      <c r="I38" s="146">
        <v>2324</v>
      </c>
      <c r="J38" s="205">
        <v>3.7999999999999999E-2</v>
      </c>
      <c r="K38" s="204">
        <v>33</v>
      </c>
      <c r="L38" s="205">
        <v>1E-3</v>
      </c>
      <c r="M38" s="204">
        <v>3</v>
      </c>
      <c r="N38" s="283">
        <v>0</v>
      </c>
      <c r="O38" s="142">
        <v>338</v>
      </c>
      <c r="P38" s="366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1">
        <v>0</v>
      </c>
      <c r="AA38" s="439">
        <v>18</v>
      </c>
      <c r="AB38" s="438">
        <v>0</v>
      </c>
      <c r="AC38" s="437">
        <v>866</v>
      </c>
      <c r="AD38" s="436">
        <v>61018</v>
      </c>
      <c r="AE38" s="435">
        <v>0.99299999999999999</v>
      </c>
      <c r="AF38" s="428">
        <v>371</v>
      </c>
      <c r="AG38" s="427">
        <v>6.0000000000000001E-3</v>
      </c>
      <c r="AI38" s="501">
        <v>342</v>
      </c>
      <c r="AJ38" s="500">
        <v>6.0000000000000001E-3</v>
      </c>
      <c r="AL38" s="538">
        <f t="shared" si="0"/>
        <v>29</v>
      </c>
      <c r="AM38" s="537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7">
        <v>8480</v>
      </c>
      <c r="H39" s="282">
        <v>0.91900000000000004</v>
      </c>
      <c r="I39" s="146">
        <v>665</v>
      </c>
      <c r="J39" s="205">
        <v>7.1999999999999995E-2</v>
      </c>
      <c r="K39" s="204">
        <v>86</v>
      </c>
      <c r="L39" s="205">
        <v>8.9999999999999993E-3</v>
      </c>
      <c r="M39" s="204">
        <v>0</v>
      </c>
      <c r="N39" s="283">
        <v>0</v>
      </c>
      <c r="O39" s="142">
        <v>115</v>
      </c>
      <c r="P39" s="366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1">
        <v>2E-3</v>
      </c>
      <c r="AA39" s="439">
        <v>26</v>
      </c>
      <c r="AB39" s="438">
        <v>3.0000000000000001E-3</v>
      </c>
      <c r="AC39" s="437">
        <v>360</v>
      </c>
      <c r="AD39" s="436">
        <v>8991</v>
      </c>
      <c r="AE39" s="435">
        <v>0.97399999999999998</v>
      </c>
      <c r="AF39" s="428">
        <v>201</v>
      </c>
      <c r="AG39" s="427">
        <v>2.1999999999999999E-2</v>
      </c>
      <c r="AI39" s="501">
        <v>197</v>
      </c>
      <c r="AJ39" s="500">
        <v>2.1000000000000001E-2</v>
      </c>
      <c r="AL39" s="538">
        <f t="shared" si="0"/>
        <v>4</v>
      </c>
      <c r="AM39" s="537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7">
        <v>12525</v>
      </c>
      <c r="H40" s="282">
        <v>0.95499999999999996</v>
      </c>
      <c r="I40" s="146">
        <v>555</v>
      </c>
      <c r="J40" s="205">
        <v>4.2000000000000003E-2</v>
      </c>
      <c r="K40" s="204">
        <v>26</v>
      </c>
      <c r="L40" s="205">
        <v>2E-3</v>
      </c>
      <c r="M40" s="204">
        <v>9</v>
      </c>
      <c r="N40" s="283">
        <v>1E-3</v>
      </c>
      <c r="O40" s="142">
        <v>375</v>
      </c>
      <c r="P40" s="366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1">
        <v>3.0000000000000001E-3</v>
      </c>
      <c r="AA40" s="439">
        <v>17</v>
      </c>
      <c r="AB40" s="438">
        <v>1E-3</v>
      </c>
      <c r="AC40" s="437">
        <v>3251</v>
      </c>
      <c r="AD40" s="436">
        <v>10269</v>
      </c>
      <c r="AE40" s="435">
        <v>0.78300000000000003</v>
      </c>
      <c r="AF40" s="428">
        <v>401</v>
      </c>
      <c r="AG40" s="427">
        <v>3.1E-2</v>
      </c>
      <c r="AI40" s="501">
        <v>416</v>
      </c>
      <c r="AJ40" s="500">
        <v>3.2000000000000001E-2</v>
      </c>
      <c r="AL40" s="538">
        <f t="shared" ref="AL40:AL62" si="2" xml:space="preserve"> AF40-AI40</f>
        <v>-15</v>
      </c>
      <c r="AM40" s="537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7">
        <v>9903</v>
      </c>
      <c r="H41" s="282">
        <v>0.64100000000000001</v>
      </c>
      <c r="I41" s="146">
        <v>5486</v>
      </c>
      <c r="J41" s="205">
        <v>0.35499999999999998</v>
      </c>
      <c r="K41" s="204">
        <v>20</v>
      </c>
      <c r="L41" s="205">
        <v>1E-3</v>
      </c>
      <c r="M41" s="204">
        <v>43</v>
      </c>
      <c r="N41" s="283">
        <v>3.0000000000000001E-3</v>
      </c>
      <c r="O41" s="142">
        <v>149</v>
      </c>
      <c r="P41" s="366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1">
        <v>0</v>
      </c>
      <c r="AA41" s="439">
        <v>5</v>
      </c>
      <c r="AB41" s="438">
        <v>0</v>
      </c>
      <c r="AC41" s="437">
        <v>264</v>
      </c>
      <c r="AD41" s="436">
        <v>15239</v>
      </c>
      <c r="AE41" s="435">
        <v>0.98599999999999999</v>
      </c>
      <c r="AF41" s="428">
        <v>169</v>
      </c>
      <c r="AG41" s="427">
        <v>1.0999999999999999E-2</v>
      </c>
      <c r="AI41" s="501">
        <v>131</v>
      </c>
      <c r="AJ41" s="500">
        <v>8.0000000000000002E-3</v>
      </c>
      <c r="AL41" s="538">
        <f t="shared" si="2"/>
        <v>38</v>
      </c>
      <c r="AM41" s="537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7">
        <v>26512</v>
      </c>
      <c r="H42" s="282">
        <v>0.98299999999999998</v>
      </c>
      <c r="I42" s="146">
        <v>444</v>
      </c>
      <c r="J42" s="205">
        <v>1.6E-2</v>
      </c>
      <c r="K42" s="204">
        <v>1</v>
      </c>
      <c r="L42" s="205">
        <v>0</v>
      </c>
      <c r="M42" s="204">
        <v>13</v>
      </c>
      <c r="N42" s="283">
        <v>0</v>
      </c>
      <c r="O42" s="142">
        <v>1113</v>
      </c>
      <c r="P42" s="366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1">
        <v>0</v>
      </c>
      <c r="AA42" s="439">
        <v>20</v>
      </c>
      <c r="AB42" s="438">
        <v>1E-3</v>
      </c>
      <c r="AC42" s="437">
        <v>1440</v>
      </c>
      <c r="AD42" s="436">
        <v>25850</v>
      </c>
      <c r="AE42" s="435">
        <v>0.95799999999999996</v>
      </c>
      <c r="AF42" s="428">
        <v>1114</v>
      </c>
      <c r="AG42" s="427">
        <v>4.1000000000000002E-2</v>
      </c>
      <c r="AI42" s="501">
        <v>2104</v>
      </c>
      <c r="AJ42" s="500">
        <v>7.8E-2</v>
      </c>
      <c r="AL42" s="538">
        <f t="shared" si="2"/>
        <v>-990</v>
      </c>
      <c r="AM42" s="537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7">
        <v>4704</v>
      </c>
      <c r="H43" s="282">
        <v>0.96499999999999997</v>
      </c>
      <c r="I43" s="146">
        <v>152</v>
      </c>
      <c r="J43" s="205">
        <v>3.1E-2</v>
      </c>
      <c r="K43" s="204">
        <v>9</v>
      </c>
      <c r="L43" s="205">
        <v>2E-3</v>
      </c>
      <c r="M43" s="204">
        <v>11</v>
      </c>
      <c r="N43" s="283">
        <v>2E-3</v>
      </c>
      <c r="O43" s="142">
        <v>96</v>
      </c>
      <c r="P43" s="366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127</v>
      </c>
      <c r="AD43" s="436">
        <v>4769</v>
      </c>
      <c r="AE43" s="435">
        <v>0.97799999999999998</v>
      </c>
      <c r="AF43" s="428">
        <v>105</v>
      </c>
      <c r="AG43" s="427">
        <v>2.1999999999999999E-2</v>
      </c>
      <c r="AI43" s="501">
        <v>105</v>
      </c>
      <c r="AJ43" s="500">
        <v>2.1999999999999999E-2</v>
      </c>
      <c r="AL43" s="538">
        <f t="shared" si="2"/>
        <v>0</v>
      </c>
      <c r="AM43" s="537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7">
        <v>4682</v>
      </c>
      <c r="H44" s="282">
        <v>0.96799999999999997</v>
      </c>
      <c r="I44" s="146">
        <v>149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34</v>
      </c>
      <c r="P44" s="366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13</v>
      </c>
      <c r="AB44" s="438">
        <v>3.0000000000000001E-3</v>
      </c>
      <c r="AC44" s="437">
        <v>132</v>
      </c>
      <c r="AD44" s="436">
        <v>4760</v>
      </c>
      <c r="AE44" s="435">
        <v>0.98399999999999999</v>
      </c>
      <c r="AF44" s="428">
        <v>42</v>
      </c>
      <c r="AG44" s="427">
        <v>8.9999999999999993E-3</v>
      </c>
      <c r="AI44" s="501">
        <v>43</v>
      </c>
      <c r="AJ44" s="500">
        <v>8.9999999999999993E-3</v>
      </c>
      <c r="AL44" s="538">
        <f t="shared" si="2"/>
        <v>-1</v>
      </c>
      <c r="AM44" s="537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7">
        <v>5171</v>
      </c>
      <c r="H45" s="282">
        <v>0.93700000000000006</v>
      </c>
      <c r="I45" s="146">
        <v>315</v>
      </c>
      <c r="J45" s="205">
        <v>5.7000000000000002E-2</v>
      </c>
      <c r="K45" s="204">
        <v>24</v>
      </c>
      <c r="L45" s="205">
        <v>4.0000000000000001E-3</v>
      </c>
      <c r="M45" s="204">
        <v>8</v>
      </c>
      <c r="N45" s="283">
        <v>1E-3</v>
      </c>
      <c r="O45" s="142">
        <v>24</v>
      </c>
      <c r="P45" s="366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6</v>
      </c>
      <c r="AB45" s="438">
        <v>1E-3</v>
      </c>
      <c r="AC45" s="437">
        <v>262</v>
      </c>
      <c r="AD45" s="436">
        <v>5264</v>
      </c>
      <c r="AE45" s="435">
        <v>0.95399999999999996</v>
      </c>
      <c r="AF45" s="428">
        <v>48</v>
      </c>
      <c r="AG45" s="427">
        <v>8.9999999999999993E-3</v>
      </c>
      <c r="AI45" s="501">
        <v>52</v>
      </c>
      <c r="AJ45" s="500">
        <v>8.9999999999999993E-3</v>
      </c>
      <c r="AL45" s="538">
        <f t="shared" si="2"/>
        <v>-4</v>
      </c>
      <c r="AM45" s="537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7">
        <v>19074</v>
      </c>
      <c r="H46" s="282">
        <v>0.98499999999999999</v>
      </c>
      <c r="I46" s="146">
        <v>203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18</v>
      </c>
      <c r="P46" s="366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1185</v>
      </c>
      <c r="AD46" s="436">
        <v>18219</v>
      </c>
      <c r="AE46" s="435">
        <v>0.94099999999999995</v>
      </c>
      <c r="AF46" s="428">
        <v>19</v>
      </c>
      <c r="AG46" s="427">
        <v>1E-3</v>
      </c>
      <c r="AI46" s="501">
        <v>16</v>
      </c>
      <c r="AJ46" s="500">
        <v>1E-3</v>
      </c>
      <c r="AL46" s="538">
        <f t="shared" si="2"/>
        <v>3</v>
      </c>
      <c r="AM46" s="537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7">
        <v>36508</v>
      </c>
      <c r="H47" s="282">
        <v>0.94399999999999995</v>
      </c>
      <c r="I47" s="146">
        <v>2042</v>
      </c>
      <c r="J47" s="205">
        <v>5.2999999999999999E-2</v>
      </c>
      <c r="K47" s="204">
        <v>31</v>
      </c>
      <c r="L47" s="205">
        <v>1E-3</v>
      </c>
      <c r="M47" s="204">
        <v>109</v>
      </c>
      <c r="N47" s="283">
        <v>3.0000000000000001E-3</v>
      </c>
      <c r="O47" s="142">
        <v>349</v>
      </c>
      <c r="P47" s="366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1">
        <v>0</v>
      </c>
      <c r="AA47" s="439">
        <v>35</v>
      </c>
      <c r="AB47" s="438">
        <v>1E-3</v>
      </c>
      <c r="AC47" s="437">
        <v>927</v>
      </c>
      <c r="AD47" s="436">
        <v>38250</v>
      </c>
      <c r="AE47" s="435">
        <v>0.98899999999999999</v>
      </c>
      <c r="AF47" s="428">
        <v>380</v>
      </c>
      <c r="AG47" s="427">
        <v>0.01</v>
      </c>
      <c r="AI47" s="501">
        <v>447</v>
      </c>
      <c r="AJ47" s="500">
        <v>1.2E-2</v>
      </c>
      <c r="AL47" s="538">
        <f t="shared" si="2"/>
        <v>-67</v>
      </c>
      <c r="AM47" s="537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7">
        <v>45846</v>
      </c>
      <c r="H48" s="282">
        <v>0.97</v>
      </c>
      <c r="I48" s="146">
        <v>1210</v>
      </c>
      <c r="J48" s="205">
        <v>2.5999999999999999E-2</v>
      </c>
      <c r="K48" s="204">
        <v>104</v>
      </c>
      <c r="L48" s="205">
        <v>2E-3</v>
      </c>
      <c r="M48" s="204">
        <v>96</v>
      </c>
      <c r="N48" s="283">
        <v>2E-3</v>
      </c>
      <c r="O48" s="142">
        <v>798</v>
      </c>
      <c r="P48" s="366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1">
        <v>0</v>
      </c>
      <c r="AA48" s="439">
        <v>59</v>
      </c>
      <c r="AB48" s="438">
        <v>1E-3</v>
      </c>
      <c r="AC48" s="437">
        <v>1983</v>
      </c>
      <c r="AD48" s="436">
        <v>45924</v>
      </c>
      <c r="AE48" s="435">
        <v>0.97199999999999998</v>
      </c>
      <c r="AF48" s="428">
        <v>902</v>
      </c>
      <c r="AG48" s="427">
        <v>1.9E-2</v>
      </c>
      <c r="AI48" s="501">
        <v>1037</v>
      </c>
      <c r="AJ48" s="500">
        <v>2.1999999999999999E-2</v>
      </c>
      <c r="AL48" s="538">
        <f t="shared" si="2"/>
        <v>-135</v>
      </c>
      <c r="AM48" s="537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7">
        <v>15526</v>
      </c>
      <c r="H49" s="282">
        <v>0.90700000000000003</v>
      </c>
      <c r="I49" s="146">
        <v>1545</v>
      </c>
      <c r="J49" s="205">
        <v>0.09</v>
      </c>
      <c r="K49" s="204">
        <v>42</v>
      </c>
      <c r="L49" s="205">
        <v>2E-3</v>
      </c>
      <c r="M49" s="204">
        <v>0</v>
      </c>
      <c r="N49" s="283">
        <v>0</v>
      </c>
      <c r="O49" s="142">
        <v>309</v>
      </c>
      <c r="P49" s="366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628</v>
      </c>
      <c r="AD49" s="436">
        <v>16698</v>
      </c>
      <c r="AE49" s="435">
        <v>0.97599999999999998</v>
      </c>
      <c r="AF49" s="428">
        <v>351</v>
      </c>
      <c r="AG49" s="427">
        <v>2.1000000000000001E-2</v>
      </c>
      <c r="AI49" s="501">
        <v>327</v>
      </c>
      <c r="AJ49" s="500">
        <v>1.9E-2</v>
      </c>
      <c r="AL49" s="538">
        <f t="shared" si="2"/>
        <v>24</v>
      </c>
      <c r="AM49" s="537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7">
        <v>5141</v>
      </c>
      <c r="H50" s="282">
        <v>0.87</v>
      </c>
      <c r="I50" s="146">
        <v>736</v>
      </c>
      <c r="J50" s="205">
        <v>0.125</v>
      </c>
      <c r="K50" s="204">
        <v>31</v>
      </c>
      <c r="L50" s="205">
        <v>5.0000000000000001E-3</v>
      </c>
      <c r="M50" s="204">
        <v>0</v>
      </c>
      <c r="N50" s="283">
        <v>0</v>
      </c>
      <c r="O50" s="142">
        <v>333</v>
      </c>
      <c r="P50" s="366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1">
        <v>2E-3</v>
      </c>
      <c r="AA50" s="439">
        <v>28</v>
      </c>
      <c r="AB50" s="438">
        <v>5.0000000000000001E-3</v>
      </c>
      <c r="AC50" s="437">
        <v>609</v>
      </c>
      <c r="AD50" s="436">
        <v>5501</v>
      </c>
      <c r="AE50" s="435">
        <v>0.93100000000000005</v>
      </c>
      <c r="AF50" s="428">
        <v>364</v>
      </c>
      <c r="AG50" s="427">
        <v>6.2E-2</v>
      </c>
      <c r="AI50" s="501">
        <v>365</v>
      </c>
      <c r="AJ50" s="500">
        <v>6.2E-2</v>
      </c>
      <c r="AL50" s="538">
        <f t="shared" si="2"/>
        <v>-1</v>
      </c>
      <c r="AM50" s="537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7">
        <v>6120</v>
      </c>
      <c r="H51" s="282">
        <v>0.71699999999999997</v>
      </c>
      <c r="I51" s="146">
        <v>2412</v>
      </c>
      <c r="J51" s="205">
        <v>0.28199999999999997</v>
      </c>
      <c r="K51" s="204">
        <v>7</v>
      </c>
      <c r="L51" s="205">
        <v>1E-3</v>
      </c>
      <c r="M51" s="204">
        <v>0</v>
      </c>
      <c r="N51" s="283">
        <v>0</v>
      </c>
      <c r="O51" s="142">
        <v>458</v>
      </c>
      <c r="P51" s="366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776</v>
      </c>
      <c r="AD51" s="436">
        <v>8061</v>
      </c>
      <c r="AE51" s="435">
        <v>0.94399999999999995</v>
      </c>
      <c r="AF51" s="428">
        <v>465</v>
      </c>
      <c r="AG51" s="427">
        <v>5.3999999999999999E-2</v>
      </c>
      <c r="AI51" s="501">
        <v>466</v>
      </c>
      <c r="AJ51" s="500">
        <v>5.5E-2</v>
      </c>
      <c r="AL51" s="538">
        <f t="shared" si="2"/>
        <v>-1</v>
      </c>
      <c r="AM51" s="537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7">
        <v>7831</v>
      </c>
      <c r="H52" s="282">
        <v>0.95899999999999996</v>
      </c>
      <c r="I52" s="146">
        <v>312</v>
      </c>
      <c r="J52" s="205">
        <v>3.7999999999999999E-2</v>
      </c>
      <c r="K52" s="204">
        <v>12</v>
      </c>
      <c r="L52" s="205">
        <v>1E-3</v>
      </c>
      <c r="M52" s="204">
        <v>12</v>
      </c>
      <c r="N52" s="283">
        <v>1E-3</v>
      </c>
      <c r="O52" s="142">
        <v>49</v>
      </c>
      <c r="P52" s="366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162</v>
      </c>
      <c r="AD52" s="436">
        <v>8100</v>
      </c>
      <c r="AE52" s="435">
        <v>0.99199999999999999</v>
      </c>
      <c r="AF52" s="428">
        <v>61</v>
      </c>
      <c r="AG52" s="427">
        <v>7.0000000000000001E-3</v>
      </c>
      <c r="AI52" s="501">
        <v>70</v>
      </c>
      <c r="AJ52" s="500">
        <v>8.9999999999999993E-3</v>
      </c>
      <c r="AL52" s="538">
        <f t="shared" si="2"/>
        <v>-9</v>
      </c>
      <c r="AM52" s="537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7">
        <v>9659</v>
      </c>
      <c r="H53" s="282">
        <v>0.94599999999999995</v>
      </c>
      <c r="I53" s="146">
        <v>506</v>
      </c>
      <c r="J53" s="205">
        <v>0.05</v>
      </c>
      <c r="K53" s="204">
        <v>18</v>
      </c>
      <c r="L53" s="205">
        <v>2E-3</v>
      </c>
      <c r="M53" s="204">
        <v>24</v>
      </c>
      <c r="N53" s="283">
        <v>2E-3</v>
      </c>
      <c r="O53" s="142">
        <v>82</v>
      </c>
      <c r="P53" s="366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1">
        <v>0.56499999999999995</v>
      </c>
      <c r="AA53" s="439">
        <v>19</v>
      </c>
      <c r="AB53" s="438">
        <v>2E-3</v>
      </c>
      <c r="AC53" s="437">
        <v>7874</v>
      </c>
      <c r="AD53" s="436">
        <v>4318</v>
      </c>
      <c r="AE53" s="435">
        <v>0.42299999999999999</v>
      </c>
      <c r="AF53" s="428">
        <v>100</v>
      </c>
      <c r="AG53" s="427">
        <v>0.01</v>
      </c>
      <c r="AI53" s="501">
        <v>88</v>
      </c>
      <c r="AJ53" s="500">
        <v>8.9999999999999993E-3</v>
      </c>
      <c r="AL53" s="538">
        <f t="shared" si="2"/>
        <v>12</v>
      </c>
      <c r="AM53" s="537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7">
        <v>4754</v>
      </c>
      <c r="H54" s="282">
        <v>0.94099999999999995</v>
      </c>
      <c r="I54" s="146">
        <v>270</v>
      </c>
      <c r="J54" s="205">
        <v>5.2999999999999999E-2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348</v>
      </c>
      <c r="P54" s="366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476</v>
      </c>
      <c r="AD54" s="436">
        <v>4599</v>
      </c>
      <c r="AE54" s="435">
        <v>0.91100000000000003</v>
      </c>
      <c r="AF54" s="428">
        <v>351</v>
      </c>
      <c r="AG54" s="427">
        <v>6.9000000000000006E-2</v>
      </c>
      <c r="AI54" s="501">
        <v>11</v>
      </c>
      <c r="AJ54" s="500">
        <v>2E-3</v>
      </c>
      <c r="AL54" s="538">
        <f t="shared" si="2"/>
        <v>340</v>
      </c>
      <c r="AM54" s="537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7">
        <v>4882</v>
      </c>
      <c r="H55" s="282">
        <v>0.88100000000000001</v>
      </c>
      <c r="I55" s="146">
        <v>629</v>
      </c>
      <c r="J55" s="205">
        <v>0.113</v>
      </c>
      <c r="K55" s="204">
        <v>32</v>
      </c>
      <c r="L55" s="205">
        <v>6.0000000000000001E-3</v>
      </c>
      <c r="M55" s="204">
        <v>0</v>
      </c>
      <c r="N55" s="283">
        <v>0</v>
      </c>
      <c r="O55" s="142">
        <v>156</v>
      </c>
      <c r="P55" s="366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1">
        <v>0</v>
      </c>
      <c r="AA55" s="439">
        <v>26</v>
      </c>
      <c r="AB55" s="438">
        <v>5.0000000000000001E-3</v>
      </c>
      <c r="AC55" s="437">
        <v>375</v>
      </c>
      <c r="AD55" s="436">
        <v>5353</v>
      </c>
      <c r="AE55" s="435">
        <v>0.96599999999999997</v>
      </c>
      <c r="AF55" s="428">
        <v>188</v>
      </c>
      <c r="AG55" s="427">
        <v>3.4000000000000002E-2</v>
      </c>
      <c r="AI55" s="501">
        <v>195</v>
      </c>
      <c r="AJ55" s="500">
        <v>3.5000000000000003E-2</v>
      </c>
      <c r="AL55" s="538">
        <f t="shared" si="2"/>
        <v>-7</v>
      </c>
      <c r="AM55" s="537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7">
        <v>13784</v>
      </c>
      <c r="H56" s="282">
        <v>0.97399999999999998</v>
      </c>
      <c r="I56" s="146">
        <v>370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24</v>
      </c>
      <c r="P56" s="366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33</v>
      </c>
      <c r="AD56" s="436">
        <v>14130</v>
      </c>
      <c r="AE56" s="435">
        <v>0.998</v>
      </c>
      <c r="AF56" s="428">
        <v>26</v>
      </c>
      <c r="AG56" s="427">
        <v>2E-3</v>
      </c>
      <c r="AI56" s="501">
        <v>24</v>
      </c>
      <c r="AJ56" s="500">
        <v>2E-3</v>
      </c>
      <c r="AL56" s="538">
        <f t="shared" si="2"/>
        <v>2</v>
      </c>
      <c r="AM56" s="537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7">
        <v>22758</v>
      </c>
      <c r="H57" s="282">
        <v>0.91400000000000003</v>
      </c>
      <c r="I57" s="146">
        <v>1990</v>
      </c>
      <c r="J57" s="205">
        <v>0.08</v>
      </c>
      <c r="K57" s="204">
        <v>140</v>
      </c>
      <c r="L57" s="205">
        <v>6.0000000000000001E-3</v>
      </c>
      <c r="M57" s="204">
        <v>0</v>
      </c>
      <c r="N57" s="283">
        <v>0</v>
      </c>
      <c r="O57" s="142">
        <v>772</v>
      </c>
      <c r="P57" s="366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1">
        <v>1E-3</v>
      </c>
      <c r="AA57" s="439">
        <v>50</v>
      </c>
      <c r="AB57" s="438">
        <v>2E-3</v>
      </c>
      <c r="AC57" s="437">
        <v>7819</v>
      </c>
      <c r="AD57" s="436">
        <v>17736</v>
      </c>
      <c r="AE57" s="435">
        <v>0.71299999999999997</v>
      </c>
      <c r="AF57" s="428">
        <v>912</v>
      </c>
      <c r="AG57" s="427">
        <v>3.6999999999999998E-2</v>
      </c>
      <c r="AI57" s="501">
        <v>1009</v>
      </c>
      <c r="AJ57" s="500">
        <v>4.1000000000000002E-2</v>
      </c>
      <c r="AL57" s="538">
        <f t="shared" si="2"/>
        <v>-97</v>
      </c>
      <c r="AM57" s="537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7">
        <v>4200</v>
      </c>
      <c r="H58" s="282">
        <v>0.84499999999999997</v>
      </c>
      <c r="I58" s="146">
        <v>752</v>
      </c>
      <c r="J58" s="205">
        <v>0.151</v>
      </c>
      <c r="K58" s="204">
        <v>19</v>
      </c>
      <c r="L58" s="205">
        <v>4.0000000000000001E-3</v>
      </c>
      <c r="M58" s="204">
        <v>1</v>
      </c>
      <c r="N58" s="283">
        <v>0</v>
      </c>
      <c r="O58" s="142">
        <v>277</v>
      </c>
      <c r="P58" s="366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1">
        <v>0</v>
      </c>
      <c r="AA58" s="439">
        <v>10</v>
      </c>
      <c r="AB58" s="438">
        <v>2E-3</v>
      </c>
      <c r="AC58" s="437">
        <v>6060</v>
      </c>
      <c r="AD58" s="436">
        <v>0</v>
      </c>
      <c r="AE58" s="435">
        <v>0</v>
      </c>
      <c r="AF58" s="428">
        <v>296</v>
      </c>
      <c r="AG58" s="427">
        <v>0.06</v>
      </c>
      <c r="AI58" s="501">
        <v>305</v>
      </c>
      <c r="AJ58" s="500">
        <v>6.0999999999999999E-2</v>
      </c>
      <c r="AL58" s="538">
        <f t="shared" si="2"/>
        <v>-9</v>
      </c>
      <c r="AM58" s="537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7">
        <v>9365</v>
      </c>
      <c r="H59" s="282">
        <v>0.95299999999999996</v>
      </c>
      <c r="I59" s="146">
        <v>401</v>
      </c>
      <c r="J59" s="205">
        <v>4.1000000000000002E-2</v>
      </c>
      <c r="K59" s="204">
        <v>66</v>
      </c>
      <c r="L59" s="205">
        <v>7.0000000000000001E-3</v>
      </c>
      <c r="M59" s="204">
        <v>0</v>
      </c>
      <c r="N59" s="283">
        <v>0</v>
      </c>
      <c r="O59" s="142">
        <v>785</v>
      </c>
      <c r="P59" s="366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1">
        <v>0</v>
      </c>
      <c r="AA59" s="439">
        <v>59</v>
      </c>
      <c r="AB59" s="438">
        <v>6.0000000000000001E-3</v>
      </c>
      <c r="AC59" s="437">
        <v>1296</v>
      </c>
      <c r="AD59" s="436">
        <v>8814</v>
      </c>
      <c r="AE59" s="435">
        <v>0.89600000000000002</v>
      </c>
      <c r="AF59" s="428">
        <v>851</v>
      </c>
      <c r="AG59" s="427">
        <v>8.6999999999999994E-2</v>
      </c>
      <c r="AI59" s="501">
        <v>843</v>
      </c>
      <c r="AJ59" s="500">
        <v>8.5999999999999993E-2</v>
      </c>
      <c r="AL59" s="538">
        <f t="shared" si="2"/>
        <v>8</v>
      </c>
      <c r="AM59" s="537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1793</v>
      </c>
      <c r="H60" s="282">
        <v>0.503</v>
      </c>
      <c r="I60" s="146">
        <v>1773</v>
      </c>
      <c r="J60" s="205">
        <v>0.497</v>
      </c>
      <c r="K60" s="204">
        <v>0</v>
      </c>
      <c r="L60" s="205">
        <v>0</v>
      </c>
      <c r="M60" s="204">
        <v>0</v>
      </c>
      <c r="N60" s="283">
        <v>0</v>
      </c>
      <c r="O60" s="142">
        <v>80</v>
      </c>
      <c r="P60" s="366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1">
        <v>3.0000000000000001E-3</v>
      </c>
      <c r="AA60" s="439">
        <v>16</v>
      </c>
      <c r="AB60" s="438">
        <v>4.0000000000000001E-3</v>
      </c>
      <c r="AC60" s="437">
        <v>250</v>
      </c>
      <c r="AD60" s="436">
        <v>3478</v>
      </c>
      <c r="AE60" s="435">
        <v>0.97499999999999998</v>
      </c>
      <c r="AF60" s="428">
        <v>80</v>
      </c>
      <c r="AG60" s="427">
        <v>2.1999999999999999E-2</v>
      </c>
      <c r="AI60" s="501">
        <v>83</v>
      </c>
      <c r="AJ60" s="500">
        <v>2.3E-2</v>
      </c>
      <c r="AL60" s="538">
        <f t="shared" si="2"/>
        <v>-3</v>
      </c>
      <c r="AM60" s="537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7">
        <v>53048</v>
      </c>
      <c r="H61" s="282">
        <v>0.99</v>
      </c>
      <c r="I61" s="146">
        <v>397</v>
      </c>
      <c r="J61" s="205">
        <v>7.0000000000000001E-3</v>
      </c>
      <c r="K61" s="204">
        <v>1</v>
      </c>
      <c r="L61" s="205">
        <v>0</v>
      </c>
      <c r="M61" s="204">
        <v>124</v>
      </c>
      <c r="N61" s="283">
        <v>2E-3</v>
      </c>
      <c r="O61" s="142">
        <v>21</v>
      </c>
      <c r="P61" s="366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1">
        <v>0</v>
      </c>
      <c r="AA61" s="439">
        <v>0</v>
      </c>
      <c r="AB61" s="438">
        <v>0</v>
      </c>
      <c r="AC61" s="437">
        <v>648</v>
      </c>
      <c r="AD61" s="436">
        <v>52974</v>
      </c>
      <c r="AE61" s="435">
        <v>0.98899999999999999</v>
      </c>
      <c r="AF61" s="428">
        <v>22</v>
      </c>
      <c r="AG61" s="427">
        <v>0</v>
      </c>
      <c r="AI61" s="501">
        <v>39</v>
      </c>
      <c r="AJ61" s="500">
        <v>1E-3</v>
      </c>
      <c r="AL61" s="538">
        <f t="shared" si="2"/>
        <v>-17</v>
      </c>
      <c r="AM61" s="537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7">
        <v>11363</v>
      </c>
      <c r="H62" s="282">
        <v>0.83299999999999996</v>
      </c>
      <c r="I62" s="146">
        <v>2071</v>
      </c>
      <c r="J62" s="205">
        <v>0.152</v>
      </c>
      <c r="K62" s="204">
        <v>23</v>
      </c>
      <c r="L62" s="205">
        <v>2E-3</v>
      </c>
      <c r="M62" s="204">
        <v>178</v>
      </c>
      <c r="N62" s="283">
        <v>1.2999999999999999E-2</v>
      </c>
      <c r="O62" s="142">
        <v>837</v>
      </c>
      <c r="P62" s="366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1148</v>
      </c>
      <c r="AD62" s="436">
        <v>12717</v>
      </c>
      <c r="AE62" s="435">
        <v>0.93300000000000005</v>
      </c>
      <c r="AF62" s="428">
        <v>860</v>
      </c>
      <c r="AG62" s="427">
        <v>6.3E-2</v>
      </c>
      <c r="AI62" s="497">
        <v>921</v>
      </c>
      <c r="AJ62" s="496">
        <v>6.8000000000000005E-2</v>
      </c>
      <c r="AL62" s="538">
        <f t="shared" si="2"/>
        <v>-61</v>
      </c>
      <c r="AM62" s="537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23">
        <f>SUM(AA8:AA62)</f>
        <v>1343</v>
      </c>
      <c r="AB65" s="426">
        <f xml:space="preserve"> AA65 /  ($G$65 + $I$65)</f>
        <v>1.1662764604942304E-3</v>
      </c>
      <c r="AC65" s="421">
        <f>SUM(AC8:AC62)</f>
        <v>154831</v>
      </c>
      <c r="AD65" s="421">
        <f>SUM(AD8:AD62)</f>
        <v>1026650</v>
      </c>
      <c r="AE65" s="425">
        <f xml:space="preserve"> AD65 /  ($G$65 + $I$65)</f>
        <v>0.89155452581265937</v>
      </c>
      <c r="AF65" s="419">
        <f>SUM(AF8:AF62)</f>
        <v>27293</v>
      </c>
      <c r="AG65" s="424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33</v>
      </c>
      <c r="AD66" s="421">
        <f t="shared" si="5"/>
        <v>0</v>
      </c>
      <c r="AE66" s="420">
        <f t="shared" si="5"/>
        <v>0</v>
      </c>
      <c r="AF66" s="419">
        <f t="shared" si="5"/>
        <v>19</v>
      </c>
      <c r="AG66" s="418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9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23">
        <f t="shared" si="6"/>
        <v>124</v>
      </c>
      <c r="AB67" s="422">
        <f t="shared" si="6"/>
        <v>6.0000000000000001E-3</v>
      </c>
      <c r="AC67" s="421">
        <f t="shared" si="6"/>
        <v>47875</v>
      </c>
      <c r="AD67" s="421">
        <f t="shared" si="6"/>
        <v>114280</v>
      </c>
      <c r="AE67" s="420">
        <f t="shared" si="6"/>
        <v>0.998</v>
      </c>
      <c r="AF67" s="419">
        <f t="shared" si="6"/>
        <v>2790</v>
      </c>
      <c r="AG67" s="418">
        <f t="shared" si="6"/>
        <v>0.16500000000000001</v>
      </c>
    </row>
    <row r="69" spans="1:33" x14ac:dyDescent="0.25">
      <c r="G69" s="528">
        <f xml:space="preserve"> G65 + I65</f>
        <v>1151528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381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70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I6" s="673" t="s">
        <v>324</v>
      </c>
      <c r="AJ6" s="674"/>
      <c r="AL6" s="658" t="s">
        <v>324</v>
      </c>
      <c r="AM6" s="659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7">
        <v>8995</v>
      </c>
      <c r="H8" s="282">
        <v>0.94399999999999995</v>
      </c>
      <c r="I8" s="146">
        <v>520</v>
      </c>
      <c r="J8" s="205">
        <v>5.5E-2</v>
      </c>
      <c r="K8" s="204">
        <v>12</v>
      </c>
      <c r="L8" s="205">
        <v>1E-3</v>
      </c>
      <c r="M8" s="204">
        <v>0</v>
      </c>
      <c r="N8" s="283">
        <v>0</v>
      </c>
      <c r="O8" s="142">
        <v>81</v>
      </c>
      <c r="P8" s="366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1">
        <v>0</v>
      </c>
      <c r="AA8" s="439">
        <v>14</v>
      </c>
      <c r="AB8" s="438">
        <v>1E-3</v>
      </c>
      <c r="AC8" s="437">
        <v>655</v>
      </c>
      <c r="AD8" s="436">
        <v>8980</v>
      </c>
      <c r="AE8" s="435">
        <v>0.94299999999999995</v>
      </c>
      <c r="AF8" s="428">
        <v>93</v>
      </c>
      <c r="AG8" s="427">
        <v>0.01</v>
      </c>
      <c r="AI8" s="527">
        <v>131</v>
      </c>
      <c r="AJ8" s="526">
        <v>1.4E-2</v>
      </c>
      <c r="AL8" s="538">
        <f t="shared" ref="AL8:AL39" si="0" xml:space="preserve"> AF8-AI8</f>
        <v>-38</v>
      </c>
      <c r="AM8" s="537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7">
        <v>86102</v>
      </c>
      <c r="H9" s="282">
        <v>0.98699999999999999</v>
      </c>
      <c r="I9" s="146">
        <v>1052</v>
      </c>
      <c r="J9" s="205">
        <v>1.2E-2</v>
      </c>
      <c r="K9" s="204">
        <v>88</v>
      </c>
      <c r="L9" s="205">
        <v>1E-3</v>
      </c>
      <c r="M9" s="204">
        <v>5</v>
      </c>
      <c r="N9" s="283">
        <v>0</v>
      </c>
      <c r="O9" s="142">
        <v>285</v>
      </c>
      <c r="P9" s="366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1">
        <v>2E-3</v>
      </c>
      <c r="AA9" s="439">
        <v>9</v>
      </c>
      <c r="AB9" s="438">
        <v>0</v>
      </c>
      <c r="AC9" s="437">
        <v>2504</v>
      </c>
      <c r="AD9" s="436">
        <v>85425</v>
      </c>
      <c r="AE9" s="435">
        <v>0.97899999999999998</v>
      </c>
      <c r="AF9" s="428">
        <v>373</v>
      </c>
      <c r="AG9" s="427">
        <v>4.0000000000000001E-3</v>
      </c>
      <c r="AI9" s="501">
        <v>544</v>
      </c>
      <c r="AJ9" s="500">
        <v>6.0000000000000001E-3</v>
      </c>
      <c r="AL9" s="538">
        <f t="shared" si="0"/>
        <v>-171</v>
      </c>
      <c r="AM9" s="537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7">
        <v>13390</v>
      </c>
      <c r="H10" s="282">
        <v>0.96</v>
      </c>
      <c r="I10" s="146">
        <v>482</v>
      </c>
      <c r="J10" s="205">
        <v>3.5000000000000003E-2</v>
      </c>
      <c r="K10" s="204">
        <v>48</v>
      </c>
      <c r="L10" s="205">
        <v>3.0000000000000001E-3</v>
      </c>
      <c r="M10" s="204">
        <v>33</v>
      </c>
      <c r="N10" s="283">
        <v>2E-3</v>
      </c>
      <c r="O10" s="142">
        <v>93</v>
      </c>
      <c r="P10" s="366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1">
        <v>0</v>
      </c>
      <c r="AA10" s="439">
        <v>33</v>
      </c>
      <c r="AB10" s="438">
        <v>2E-3</v>
      </c>
      <c r="AC10" s="437">
        <v>12322</v>
      </c>
      <c r="AD10" s="436">
        <v>1793</v>
      </c>
      <c r="AE10" s="435">
        <v>0.129</v>
      </c>
      <c r="AF10" s="428">
        <v>141</v>
      </c>
      <c r="AG10" s="427">
        <v>0.01</v>
      </c>
      <c r="AI10" s="501">
        <v>142</v>
      </c>
      <c r="AJ10" s="500">
        <v>0.01</v>
      </c>
      <c r="AL10" s="538">
        <f t="shared" si="0"/>
        <v>-1</v>
      </c>
      <c r="AM10" s="537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7">
        <v>7729</v>
      </c>
      <c r="H11" s="282">
        <v>0.95299999999999996</v>
      </c>
      <c r="I11" s="146">
        <v>352</v>
      </c>
      <c r="J11" s="205">
        <v>4.2999999999999997E-2</v>
      </c>
      <c r="K11" s="204">
        <v>26</v>
      </c>
      <c r="L11" s="205">
        <v>3.0000000000000001E-3</v>
      </c>
      <c r="M11" s="204">
        <v>1</v>
      </c>
      <c r="N11" s="283">
        <v>0</v>
      </c>
      <c r="O11" s="142">
        <v>2263</v>
      </c>
      <c r="P11" s="366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1">
        <v>1E-3</v>
      </c>
      <c r="AA11" s="439">
        <v>30</v>
      </c>
      <c r="AB11" s="438">
        <v>4.0000000000000001E-3</v>
      </c>
      <c r="AC11" s="437">
        <v>2987</v>
      </c>
      <c r="AD11" s="436">
        <v>5807</v>
      </c>
      <c r="AE11" s="435">
        <v>0.71599999999999997</v>
      </c>
      <c r="AF11" s="428">
        <v>2289</v>
      </c>
      <c r="AG11" s="427">
        <v>0.28199999999999997</v>
      </c>
      <c r="AI11" s="501">
        <v>2302</v>
      </c>
      <c r="AJ11" s="500">
        <v>0.28399999999999997</v>
      </c>
      <c r="AL11" s="538">
        <f t="shared" si="0"/>
        <v>-13</v>
      </c>
      <c r="AM11" s="537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7">
        <v>14297</v>
      </c>
      <c r="H12" s="282">
        <v>0.97599999999999998</v>
      </c>
      <c r="I12" s="146">
        <v>205</v>
      </c>
      <c r="J12" s="205">
        <v>1.4E-2</v>
      </c>
      <c r="K12" s="204">
        <v>5</v>
      </c>
      <c r="L12" s="205">
        <v>0</v>
      </c>
      <c r="M12" s="204">
        <v>149</v>
      </c>
      <c r="N12" s="283">
        <v>0.01</v>
      </c>
      <c r="O12" s="142">
        <v>43</v>
      </c>
      <c r="P12" s="366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14481</v>
      </c>
      <c r="AE12" s="435">
        <v>0.98799999999999999</v>
      </c>
      <c r="AF12" s="428">
        <v>48</v>
      </c>
      <c r="AG12" s="427">
        <v>3.0000000000000001E-3</v>
      </c>
      <c r="AI12" s="501">
        <v>71</v>
      </c>
      <c r="AJ12" s="500">
        <v>5.0000000000000001E-3</v>
      </c>
      <c r="AL12" s="538">
        <f t="shared" si="0"/>
        <v>-23</v>
      </c>
      <c r="AM12" s="537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7">
        <v>51269</v>
      </c>
      <c r="H13" s="282">
        <v>0.93300000000000005</v>
      </c>
      <c r="I13" s="146">
        <v>3398</v>
      </c>
      <c r="J13" s="205">
        <v>6.2E-2</v>
      </c>
      <c r="K13" s="204">
        <v>88</v>
      </c>
      <c r="L13" s="205">
        <v>2E-3</v>
      </c>
      <c r="M13" s="204">
        <v>219</v>
      </c>
      <c r="N13" s="283">
        <v>4.0000000000000001E-3</v>
      </c>
      <c r="O13" s="142">
        <v>1061</v>
      </c>
      <c r="P13" s="366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1">
        <v>0</v>
      </c>
      <c r="AA13" s="439">
        <v>27</v>
      </c>
      <c r="AB13" s="438">
        <v>0</v>
      </c>
      <c r="AC13" s="437">
        <v>47768</v>
      </c>
      <c r="AD13" s="436">
        <v>8799</v>
      </c>
      <c r="AE13" s="435">
        <v>0.16</v>
      </c>
      <c r="AF13" s="428">
        <v>1149</v>
      </c>
      <c r="AG13" s="427">
        <v>2.1000000000000001E-2</v>
      </c>
      <c r="AI13" s="501">
        <v>1430</v>
      </c>
      <c r="AJ13" s="500">
        <v>2.5999999999999999E-2</v>
      </c>
      <c r="AL13" s="538">
        <f t="shared" si="0"/>
        <v>-281</v>
      </c>
      <c r="AM13" s="537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7">
        <v>3759</v>
      </c>
      <c r="H14" s="282">
        <v>0.872</v>
      </c>
      <c r="I14" s="146">
        <v>541</v>
      </c>
      <c r="J14" s="205">
        <v>0.125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196</v>
      </c>
      <c r="P14" s="366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1">
        <v>1E-3</v>
      </c>
      <c r="AA14" s="439">
        <v>15</v>
      </c>
      <c r="AB14" s="438">
        <v>3.0000000000000001E-3</v>
      </c>
      <c r="AC14" s="437">
        <v>449</v>
      </c>
      <c r="AD14" s="436">
        <v>4098</v>
      </c>
      <c r="AE14" s="435">
        <v>0.95</v>
      </c>
      <c r="AF14" s="428">
        <v>209</v>
      </c>
      <c r="AG14" s="427">
        <v>4.8000000000000001E-2</v>
      </c>
      <c r="AI14" s="501">
        <v>245</v>
      </c>
      <c r="AJ14" s="500">
        <v>5.7000000000000002E-2</v>
      </c>
      <c r="AL14" s="538">
        <f t="shared" si="0"/>
        <v>-36</v>
      </c>
      <c r="AM14" s="537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7">
        <v>4706</v>
      </c>
      <c r="H15" s="282">
        <v>0.92800000000000005</v>
      </c>
      <c r="I15" s="146">
        <v>360</v>
      </c>
      <c r="J15" s="205">
        <v>7.0999999999999994E-2</v>
      </c>
      <c r="K15" s="204">
        <v>3</v>
      </c>
      <c r="L15" s="205">
        <v>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1">
        <v>1E-3</v>
      </c>
      <c r="AA15" s="439">
        <v>27</v>
      </c>
      <c r="AB15" s="438">
        <v>5.0000000000000001E-3</v>
      </c>
      <c r="AC15" s="437">
        <v>272</v>
      </c>
      <c r="AD15" s="436">
        <v>4997</v>
      </c>
      <c r="AE15" s="435">
        <v>0.98599999999999999</v>
      </c>
      <c r="AF15" s="428">
        <v>72</v>
      </c>
      <c r="AG15" s="427">
        <v>1.4E-2</v>
      </c>
      <c r="AI15" s="501">
        <v>71</v>
      </c>
      <c r="AJ15" s="500">
        <v>1.4E-2</v>
      </c>
      <c r="AL15" s="538">
        <f t="shared" si="0"/>
        <v>1</v>
      </c>
      <c r="AM15" s="537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7">
        <v>3966</v>
      </c>
      <c r="H16" s="282">
        <v>0.91</v>
      </c>
      <c r="I16" s="146">
        <v>358</v>
      </c>
      <c r="J16" s="205">
        <v>8.2000000000000003E-2</v>
      </c>
      <c r="K16" s="204">
        <v>31</v>
      </c>
      <c r="L16" s="205">
        <v>7.0000000000000001E-3</v>
      </c>
      <c r="M16" s="204">
        <v>2</v>
      </c>
      <c r="N16" s="283">
        <v>0</v>
      </c>
      <c r="O16" s="142">
        <v>652</v>
      </c>
      <c r="P16" s="366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1">
        <v>1E-3</v>
      </c>
      <c r="AA16" s="439">
        <v>17</v>
      </c>
      <c r="AB16" s="438">
        <v>4.0000000000000001E-3</v>
      </c>
      <c r="AC16" s="437">
        <v>5380</v>
      </c>
      <c r="AD16" s="436">
        <v>0</v>
      </c>
      <c r="AE16" s="435">
        <v>0</v>
      </c>
      <c r="AF16" s="428">
        <v>683</v>
      </c>
      <c r="AG16" s="427">
        <v>0.157</v>
      </c>
      <c r="AI16" s="501">
        <v>709</v>
      </c>
      <c r="AJ16" s="500">
        <v>0.16300000000000001</v>
      </c>
      <c r="AL16" s="538">
        <f t="shared" si="0"/>
        <v>-26</v>
      </c>
      <c r="AM16" s="537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7">
        <v>22909</v>
      </c>
      <c r="H17" s="282">
        <v>0.89700000000000002</v>
      </c>
      <c r="I17" s="146">
        <v>2273</v>
      </c>
      <c r="J17" s="205">
        <v>8.8999999999999996E-2</v>
      </c>
      <c r="K17" s="204">
        <v>266</v>
      </c>
      <c r="L17" s="205">
        <v>0.01</v>
      </c>
      <c r="M17" s="204">
        <v>92</v>
      </c>
      <c r="N17" s="283">
        <v>4.0000000000000001E-3</v>
      </c>
      <c r="O17" s="142">
        <v>398</v>
      </c>
      <c r="P17" s="366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1">
        <v>0</v>
      </c>
      <c r="AA17" s="439">
        <v>22</v>
      </c>
      <c r="AB17" s="438">
        <v>1E-3</v>
      </c>
      <c r="AC17" s="437">
        <v>11235</v>
      </c>
      <c r="AD17" s="436">
        <v>18643</v>
      </c>
      <c r="AE17" s="435">
        <v>0.73</v>
      </c>
      <c r="AF17" s="428">
        <v>664</v>
      </c>
      <c r="AG17" s="427">
        <v>2.5999999999999999E-2</v>
      </c>
      <c r="AI17" s="501">
        <v>861</v>
      </c>
      <c r="AJ17" s="500">
        <v>3.4000000000000002E-2</v>
      </c>
      <c r="AL17" s="538">
        <f t="shared" si="0"/>
        <v>-197</v>
      </c>
      <c r="AM17" s="537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7">
        <v>2767</v>
      </c>
      <c r="H18" s="282">
        <v>0.76100000000000001</v>
      </c>
      <c r="I18" s="146">
        <v>550</v>
      </c>
      <c r="J18" s="205">
        <v>0.151</v>
      </c>
      <c r="K18" s="204">
        <v>271</v>
      </c>
      <c r="L18" s="205">
        <v>7.4999999999999997E-2</v>
      </c>
      <c r="M18" s="204">
        <v>47</v>
      </c>
      <c r="N18" s="283">
        <v>1.2999999999999999E-2</v>
      </c>
      <c r="O18" s="142">
        <v>33</v>
      </c>
      <c r="P18" s="366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1">
        <v>2E-3</v>
      </c>
      <c r="AA18" s="439">
        <v>9</v>
      </c>
      <c r="AB18" s="438">
        <v>2E-3</v>
      </c>
      <c r="AC18" s="437">
        <v>181</v>
      </c>
      <c r="AD18" s="436">
        <v>3300</v>
      </c>
      <c r="AE18" s="435">
        <v>0.90800000000000003</v>
      </c>
      <c r="AF18" s="428">
        <v>304</v>
      </c>
      <c r="AG18" s="427">
        <v>8.4000000000000005E-2</v>
      </c>
      <c r="AI18" s="501">
        <v>323</v>
      </c>
      <c r="AJ18" s="500">
        <v>8.8999999999999996E-2</v>
      </c>
      <c r="AL18" s="538">
        <f t="shared" si="0"/>
        <v>-19</v>
      </c>
      <c r="AM18" s="537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7">
        <v>7289</v>
      </c>
      <c r="H19" s="282">
        <v>0.99199999999999999</v>
      </c>
      <c r="I19" s="146">
        <v>50</v>
      </c>
      <c r="J19" s="205">
        <v>7.0000000000000001E-3</v>
      </c>
      <c r="K19" s="204">
        <v>5</v>
      </c>
      <c r="L19" s="205">
        <v>1E-3</v>
      </c>
      <c r="M19" s="204">
        <v>1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1">
        <v>0</v>
      </c>
      <c r="AA19" s="439">
        <v>1</v>
      </c>
      <c r="AB19" s="438">
        <v>0</v>
      </c>
      <c r="AC19" s="437">
        <v>45</v>
      </c>
      <c r="AD19" s="436">
        <v>7314</v>
      </c>
      <c r="AE19" s="435">
        <v>0.996</v>
      </c>
      <c r="AF19" s="428">
        <v>31</v>
      </c>
      <c r="AG19" s="427">
        <v>4.0000000000000001E-3</v>
      </c>
      <c r="AI19" s="501">
        <v>36</v>
      </c>
      <c r="AJ19" s="500">
        <v>5.0000000000000001E-3</v>
      </c>
      <c r="AL19" s="538">
        <f t="shared" si="0"/>
        <v>-5</v>
      </c>
      <c r="AM19" s="537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7">
        <v>19808</v>
      </c>
      <c r="H20" s="282">
        <v>0.89</v>
      </c>
      <c r="I20" s="146">
        <v>2114</v>
      </c>
      <c r="J20" s="205">
        <v>9.5000000000000001E-2</v>
      </c>
      <c r="K20" s="204">
        <v>339</v>
      </c>
      <c r="L20" s="205">
        <v>1.4999999999999999E-2</v>
      </c>
      <c r="M20" s="204">
        <v>0</v>
      </c>
      <c r="N20" s="283">
        <v>0</v>
      </c>
      <c r="O20" s="142">
        <v>1435</v>
      </c>
      <c r="P20" s="366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1">
        <v>0</v>
      </c>
      <c r="AA20" s="439">
        <v>60</v>
      </c>
      <c r="AB20" s="438">
        <v>3.0000000000000001E-3</v>
      </c>
      <c r="AC20" s="437">
        <v>2804</v>
      </c>
      <c r="AD20" s="436">
        <v>20474</v>
      </c>
      <c r="AE20" s="435">
        <v>0.92</v>
      </c>
      <c r="AF20" s="428">
        <v>1774</v>
      </c>
      <c r="AG20" s="427">
        <v>0.08</v>
      </c>
      <c r="AI20" s="501">
        <v>1790</v>
      </c>
      <c r="AJ20" s="500">
        <v>8.1000000000000003E-2</v>
      </c>
      <c r="AL20" s="538">
        <f t="shared" si="0"/>
        <v>-16</v>
      </c>
      <c r="AM20" s="537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7">
        <v>13662</v>
      </c>
      <c r="H21" s="282">
        <v>0.96099999999999997</v>
      </c>
      <c r="I21" s="146">
        <v>439</v>
      </c>
      <c r="J21" s="205">
        <v>3.1E-2</v>
      </c>
      <c r="K21" s="204">
        <v>104</v>
      </c>
      <c r="L21" s="205">
        <v>7.0000000000000001E-3</v>
      </c>
      <c r="M21" s="204">
        <v>8</v>
      </c>
      <c r="N21" s="283">
        <v>1E-3</v>
      </c>
      <c r="O21" s="142">
        <v>96</v>
      </c>
      <c r="P21" s="366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1">
        <v>1E-3</v>
      </c>
      <c r="AA21" s="439">
        <v>22</v>
      </c>
      <c r="AB21" s="438">
        <v>2E-3</v>
      </c>
      <c r="AC21" s="437">
        <v>311</v>
      </c>
      <c r="AD21" s="436">
        <v>13996</v>
      </c>
      <c r="AE21" s="435">
        <v>0.98499999999999999</v>
      </c>
      <c r="AF21" s="428">
        <v>200</v>
      </c>
      <c r="AG21" s="427">
        <v>1.4E-2</v>
      </c>
      <c r="AI21" s="501">
        <v>235</v>
      </c>
      <c r="AJ21" s="500">
        <v>1.6E-2</v>
      </c>
      <c r="AL21" s="538">
        <f t="shared" si="0"/>
        <v>-35</v>
      </c>
      <c r="AM21" s="537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7">
        <v>18704</v>
      </c>
      <c r="H22" s="282">
        <v>0.98499999999999999</v>
      </c>
      <c r="I22" s="146">
        <v>252</v>
      </c>
      <c r="J22" s="205">
        <v>1.2999999999999999E-2</v>
      </c>
      <c r="K22" s="204">
        <v>5</v>
      </c>
      <c r="L22" s="205">
        <v>0</v>
      </c>
      <c r="M22" s="204">
        <v>28</v>
      </c>
      <c r="N22" s="283">
        <v>1E-3</v>
      </c>
      <c r="O22" s="142">
        <v>24</v>
      </c>
      <c r="P22" s="366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1">
        <v>0</v>
      </c>
      <c r="AA22" s="439">
        <v>3</v>
      </c>
      <c r="AB22" s="438">
        <v>0</v>
      </c>
      <c r="AC22" s="437">
        <v>346</v>
      </c>
      <c r="AD22" s="436">
        <v>18698</v>
      </c>
      <c r="AE22" s="435">
        <v>0.98499999999999999</v>
      </c>
      <c r="AF22" s="428">
        <v>29</v>
      </c>
      <c r="AG22" s="427">
        <v>2E-3</v>
      </c>
      <c r="AI22" s="501">
        <v>64</v>
      </c>
      <c r="AJ22" s="500">
        <v>3.0000000000000001E-3</v>
      </c>
      <c r="AL22" s="538">
        <f t="shared" si="0"/>
        <v>-35</v>
      </c>
      <c r="AM22" s="537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7">
        <v>8667</v>
      </c>
      <c r="H23" s="282">
        <v>0.96599999999999997</v>
      </c>
      <c r="I23" s="146">
        <v>288</v>
      </c>
      <c r="J23" s="205">
        <v>3.2000000000000001E-2</v>
      </c>
      <c r="K23" s="204">
        <v>18</v>
      </c>
      <c r="L23" s="205">
        <v>2E-3</v>
      </c>
      <c r="M23" s="204">
        <v>1</v>
      </c>
      <c r="N23" s="283">
        <v>0</v>
      </c>
      <c r="O23" s="142">
        <v>90</v>
      </c>
      <c r="P23" s="366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1">
        <v>1E-3</v>
      </c>
      <c r="AA23" s="439">
        <v>18</v>
      </c>
      <c r="AB23" s="438">
        <v>2E-3</v>
      </c>
      <c r="AC23" s="437">
        <v>9202</v>
      </c>
      <c r="AD23" s="436">
        <v>0</v>
      </c>
      <c r="AE23" s="435">
        <v>0</v>
      </c>
      <c r="AF23" s="428">
        <v>108</v>
      </c>
      <c r="AG23" s="427">
        <v>1.2E-2</v>
      </c>
      <c r="AI23" s="501">
        <v>182</v>
      </c>
      <c r="AJ23" s="500">
        <v>0.02</v>
      </c>
      <c r="AL23" s="538">
        <f t="shared" si="0"/>
        <v>-74</v>
      </c>
      <c r="AM23" s="537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7">
        <v>41150</v>
      </c>
      <c r="H24" s="282">
        <v>0.94299999999999995</v>
      </c>
      <c r="I24" s="146">
        <v>2159</v>
      </c>
      <c r="J24" s="205">
        <v>4.9000000000000002E-2</v>
      </c>
      <c r="K24" s="204">
        <v>85</v>
      </c>
      <c r="L24" s="205">
        <v>2E-3</v>
      </c>
      <c r="M24" s="204">
        <v>229</v>
      </c>
      <c r="N24" s="283">
        <v>5.0000000000000001E-3</v>
      </c>
      <c r="O24" s="142">
        <v>505</v>
      </c>
      <c r="P24" s="366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1">
        <v>0</v>
      </c>
      <c r="AA24" s="439">
        <v>12</v>
      </c>
      <c r="AB24" s="438">
        <v>0</v>
      </c>
      <c r="AC24" s="437">
        <v>1256</v>
      </c>
      <c r="AD24" s="436">
        <v>42973</v>
      </c>
      <c r="AE24" s="435">
        <v>0.98499999999999999</v>
      </c>
      <c r="AF24" s="428">
        <v>590</v>
      </c>
      <c r="AG24" s="427">
        <v>1.4E-2</v>
      </c>
      <c r="AI24" s="501">
        <v>713</v>
      </c>
      <c r="AJ24" s="500">
        <v>1.6E-2</v>
      </c>
      <c r="AL24" s="538">
        <f t="shared" si="0"/>
        <v>-123</v>
      </c>
      <c r="AM24" s="537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7">
        <v>18222</v>
      </c>
      <c r="H25" s="282">
        <v>0.97699999999999998</v>
      </c>
      <c r="I25" s="146">
        <v>350</v>
      </c>
      <c r="J25" s="205">
        <v>1.9E-2</v>
      </c>
      <c r="K25" s="204">
        <v>48</v>
      </c>
      <c r="L25" s="205">
        <v>3.0000000000000001E-3</v>
      </c>
      <c r="M25" s="204">
        <v>32</v>
      </c>
      <c r="N25" s="283">
        <v>2E-3</v>
      </c>
      <c r="O25" s="142">
        <v>188</v>
      </c>
      <c r="P25" s="366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1">
        <v>0</v>
      </c>
      <c r="AA25" s="439">
        <v>39</v>
      </c>
      <c r="AB25" s="438">
        <v>2E-3</v>
      </c>
      <c r="AC25" s="437">
        <v>430</v>
      </c>
      <c r="AD25" s="436">
        <v>18409</v>
      </c>
      <c r="AE25" s="435">
        <v>0.98699999999999999</v>
      </c>
      <c r="AF25" s="428">
        <v>236</v>
      </c>
      <c r="AG25" s="427">
        <v>1.2999999999999999E-2</v>
      </c>
      <c r="AI25" s="501">
        <v>237</v>
      </c>
      <c r="AJ25" s="500">
        <v>1.2999999999999999E-2</v>
      </c>
      <c r="AL25" s="538">
        <f t="shared" si="0"/>
        <v>-1</v>
      </c>
      <c r="AM25" s="537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7">
        <v>42237</v>
      </c>
      <c r="H26" s="282">
        <v>0.995</v>
      </c>
      <c r="I26" s="146">
        <v>195</v>
      </c>
      <c r="J26" s="205">
        <v>5.0000000000000001E-3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36</v>
      </c>
      <c r="P26" s="366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1">
        <v>0</v>
      </c>
      <c r="AA26" s="439">
        <v>44</v>
      </c>
      <c r="AB26" s="438">
        <v>1E-3</v>
      </c>
      <c r="AC26" s="437">
        <v>187</v>
      </c>
      <c r="AD26" s="436">
        <v>42360</v>
      </c>
      <c r="AE26" s="435">
        <v>0.998</v>
      </c>
      <c r="AF26" s="428">
        <v>41</v>
      </c>
      <c r="AG26" s="427">
        <v>1E-3</v>
      </c>
      <c r="AI26" s="501">
        <v>99</v>
      </c>
      <c r="AJ26" s="500">
        <v>2E-3</v>
      </c>
      <c r="AL26" s="538">
        <f t="shared" si="0"/>
        <v>-58</v>
      </c>
      <c r="AM26" s="537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7">
        <v>113433</v>
      </c>
      <c r="H27" s="282">
        <v>0.97299999999999998</v>
      </c>
      <c r="I27" s="146">
        <v>2903</v>
      </c>
      <c r="J27" s="205">
        <v>2.5000000000000001E-2</v>
      </c>
      <c r="K27" s="204">
        <v>276</v>
      </c>
      <c r="L27" s="205">
        <v>2E-3</v>
      </c>
      <c r="M27" s="204">
        <v>11</v>
      </c>
      <c r="N27" s="283">
        <v>0</v>
      </c>
      <c r="O27" s="142">
        <v>2129</v>
      </c>
      <c r="P27" s="366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1">
        <v>0</v>
      </c>
      <c r="AA27" s="439">
        <v>123</v>
      </c>
      <c r="AB27" s="438">
        <v>1E-3</v>
      </c>
      <c r="AC27" s="437">
        <v>3667</v>
      </c>
      <c r="AD27" s="436">
        <v>114028</v>
      </c>
      <c r="AE27" s="435">
        <v>0.97799999999999998</v>
      </c>
      <c r="AF27" s="428">
        <v>2405</v>
      </c>
      <c r="AG27" s="427">
        <v>2.1000000000000001E-2</v>
      </c>
      <c r="AI27" s="501">
        <v>2633</v>
      </c>
      <c r="AJ27" s="500">
        <v>2.3E-2</v>
      </c>
      <c r="AL27" s="538">
        <f t="shared" si="0"/>
        <v>-228</v>
      </c>
      <c r="AM27" s="537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7">
        <v>9689</v>
      </c>
      <c r="H28" s="282">
        <v>0.95499999999999996</v>
      </c>
      <c r="I28" s="146">
        <v>407</v>
      </c>
      <c r="J28" s="205">
        <v>0.04</v>
      </c>
      <c r="K28" s="204">
        <v>7</v>
      </c>
      <c r="L28" s="205">
        <v>1E-3</v>
      </c>
      <c r="M28" s="204">
        <v>42</v>
      </c>
      <c r="N28" s="283">
        <v>4.0000000000000001E-3</v>
      </c>
      <c r="O28" s="142">
        <v>41</v>
      </c>
      <c r="P28" s="366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1">
        <v>1E-3</v>
      </c>
      <c r="AA28" s="439">
        <v>16</v>
      </c>
      <c r="AB28" s="438">
        <v>2E-3</v>
      </c>
      <c r="AC28" s="437">
        <v>180</v>
      </c>
      <c r="AD28" s="436">
        <v>10074</v>
      </c>
      <c r="AE28" s="435">
        <v>0.99299999999999999</v>
      </c>
      <c r="AF28" s="428">
        <v>48</v>
      </c>
      <c r="AG28" s="427">
        <v>5.0000000000000001E-3</v>
      </c>
      <c r="AI28" s="501">
        <v>90</v>
      </c>
      <c r="AJ28" s="500">
        <v>8.9999999999999993E-3</v>
      </c>
      <c r="AL28" s="538">
        <f t="shared" si="0"/>
        <v>-42</v>
      </c>
      <c r="AM28" s="537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7">
        <v>10767</v>
      </c>
      <c r="H29" s="282">
        <v>0.89100000000000001</v>
      </c>
      <c r="I29" s="146">
        <v>1285</v>
      </c>
      <c r="J29" s="205">
        <v>0.106</v>
      </c>
      <c r="K29" s="204">
        <v>36</v>
      </c>
      <c r="L29" s="205">
        <v>3.0000000000000001E-3</v>
      </c>
      <c r="M29" s="204">
        <v>0</v>
      </c>
      <c r="N29" s="283">
        <v>0</v>
      </c>
      <c r="O29" s="142">
        <v>314</v>
      </c>
      <c r="P29" s="366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1">
        <v>1E-3</v>
      </c>
      <c r="AA29" s="439">
        <v>44</v>
      </c>
      <c r="AB29" s="438">
        <v>4.0000000000000001E-3</v>
      </c>
      <c r="AC29" s="437">
        <v>1254</v>
      </c>
      <c r="AD29" s="436">
        <v>11254</v>
      </c>
      <c r="AE29" s="435">
        <v>0.93100000000000005</v>
      </c>
      <c r="AF29" s="428">
        <v>350</v>
      </c>
      <c r="AG29" s="427">
        <v>2.9000000000000001E-2</v>
      </c>
      <c r="AI29" s="501">
        <v>500</v>
      </c>
      <c r="AJ29" s="500">
        <v>4.1000000000000002E-2</v>
      </c>
      <c r="AL29" s="538">
        <f t="shared" si="0"/>
        <v>-150</v>
      </c>
      <c r="AM29" s="537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7">
        <v>18303</v>
      </c>
      <c r="H30" s="282">
        <v>0.82899999999999996</v>
      </c>
      <c r="I30" s="146">
        <v>3147</v>
      </c>
      <c r="J30" s="205">
        <v>0.14299999999999999</v>
      </c>
      <c r="K30" s="204">
        <v>604</v>
      </c>
      <c r="L30" s="205">
        <v>2.7E-2</v>
      </c>
      <c r="M30" s="204">
        <v>17</v>
      </c>
      <c r="N30" s="283">
        <v>1E-3</v>
      </c>
      <c r="O30" s="142">
        <v>608</v>
      </c>
      <c r="P30" s="366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1">
        <v>2E-3</v>
      </c>
      <c r="AA30" s="439">
        <v>65</v>
      </c>
      <c r="AB30" s="438">
        <v>3.0000000000000001E-3</v>
      </c>
      <c r="AC30" s="437">
        <v>1415</v>
      </c>
      <c r="AD30" s="436">
        <v>20828</v>
      </c>
      <c r="AE30" s="435">
        <v>0.94399999999999995</v>
      </c>
      <c r="AF30" s="428">
        <v>1212</v>
      </c>
      <c r="AG30" s="427">
        <v>5.5E-2</v>
      </c>
      <c r="AI30" s="501">
        <v>1373</v>
      </c>
      <c r="AJ30" s="500">
        <v>6.2E-2</v>
      </c>
      <c r="AL30" s="538">
        <f t="shared" si="0"/>
        <v>-161</v>
      </c>
      <c r="AM30" s="537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7">
        <v>33534</v>
      </c>
      <c r="H31" s="282">
        <v>0.91100000000000003</v>
      </c>
      <c r="I31" s="146">
        <v>2965</v>
      </c>
      <c r="J31" s="205">
        <v>8.1000000000000003E-2</v>
      </c>
      <c r="K31" s="204">
        <v>66</v>
      </c>
      <c r="L31" s="205">
        <v>2E-3</v>
      </c>
      <c r="M31" s="204">
        <v>257</v>
      </c>
      <c r="N31" s="283">
        <v>7.0000000000000001E-3</v>
      </c>
      <c r="O31" s="142">
        <v>1972</v>
      </c>
      <c r="P31" s="366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1">
        <v>1E-3</v>
      </c>
      <c r="AA31" s="439">
        <v>27</v>
      </c>
      <c r="AB31" s="438">
        <v>1E-3</v>
      </c>
      <c r="AC31" s="437">
        <v>3535</v>
      </c>
      <c r="AD31" s="436">
        <v>34630</v>
      </c>
      <c r="AE31" s="435">
        <v>0.94</v>
      </c>
      <c r="AF31" s="428">
        <v>2038</v>
      </c>
      <c r="AG31" s="427">
        <v>5.5E-2</v>
      </c>
      <c r="AI31" s="501">
        <v>1206</v>
      </c>
      <c r="AJ31" s="500">
        <v>3.3000000000000002E-2</v>
      </c>
      <c r="AL31" s="538">
        <f t="shared" si="0"/>
        <v>832</v>
      </c>
      <c r="AM31" s="537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7">
        <v>19593</v>
      </c>
      <c r="H32" s="282">
        <v>0.97899999999999998</v>
      </c>
      <c r="I32" s="146">
        <v>327</v>
      </c>
      <c r="J32" s="205">
        <v>1.6E-2</v>
      </c>
      <c r="K32" s="204">
        <v>4</v>
      </c>
      <c r="L32" s="205">
        <v>0</v>
      </c>
      <c r="M32" s="204">
        <v>85</v>
      </c>
      <c r="N32" s="283">
        <v>4.0000000000000001E-3</v>
      </c>
      <c r="O32" s="142">
        <v>55</v>
      </c>
      <c r="P32" s="366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1">
        <v>0</v>
      </c>
      <c r="AA32" s="439">
        <v>8</v>
      </c>
      <c r="AB32" s="438">
        <v>0</v>
      </c>
      <c r="AC32" s="437">
        <v>450</v>
      </c>
      <c r="AD32" s="436">
        <v>19781</v>
      </c>
      <c r="AE32" s="435">
        <v>0.98899999999999999</v>
      </c>
      <c r="AF32" s="428">
        <v>59</v>
      </c>
      <c r="AG32" s="427">
        <v>3.0000000000000001E-3</v>
      </c>
      <c r="AI32" s="501">
        <v>101</v>
      </c>
      <c r="AJ32" s="500">
        <v>5.0000000000000001E-3</v>
      </c>
      <c r="AL32" s="538">
        <f t="shared" si="0"/>
        <v>-42</v>
      </c>
      <c r="AM32" s="537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7">
        <v>15284</v>
      </c>
      <c r="H33" s="282">
        <v>0.97</v>
      </c>
      <c r="I33" s="146">
        <v>468</v>
      </c>
      <c r="J33" s="205">
        <v>0.03</v>
      </c>
      <c r="K33" s="204">
        <v>5</v>
      </c>
      <c r="L33" s="205">
        <v>0</v>
      </c>
      <c r="M33" s="204">
        <v>0</v>
      </c>
      <c r="N33" s="283">
        <v>0</v>
      </c>
      <c r="O33" s="142">
        <v>78</v>
      </c>
      <c r="P33" s="366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1">
        <v>0</v>
      </c>
      <c r="AA33" s="439">
        <v>8</v>
      </c>
      <c r="AB33" s="438">
        <v>1E-3</v>
      </c>
      <c r="AC33" s="437">
        <v>313</v>
      </c>
      <c r="AD33" s="436">
        <v>15538</v>
      </c>
      <c r="AE33" s="435">
        <v>0.98599999999999999</v>
      </c>
      <c r="AF33" s="428">
        <v>83</v>
      </c>
      <c r="AG33" s="427">
        <v>5.0000000000000001E-3</v>
      </c>
      <c r="AI33" s="501">
        <v>121</v>
      </c>
      <c r="AJ33" s="500">
        <v>8.0000000000000002E-3</v>
      </c>
      <c r="AL33" s="538">
        <f t="shared" si="0"/>
        <v>-38</v>
      </c>
      <c r="AM33" s="537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7">
        <v>9048</v>
      </c>
      <c r="H34" s="282">
        <v>0.78</v>
      </c>
      <c r="I34" s="146">
        <v>1980</v>
      </c>
      <c r="J34" s="205">
        <v>0.17100000000000001</v>
      </c>
      <c r="K34" s="204">
        <v>567</v>
      </c>
      <c r="L34" s="205">
        <v>4.9000000000000002E-2</v>
      </c>
      <c r="M34" s="204">
        <v>1</v>
      </c>
      <c r="N34" s="283">
        <v>0</v>
      </c>
      <c r="O34" s="142">
        <v>654</v>
      </c>
      <c r="P34" s="366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1">
        <v>2E-3</v>
      </c>
      <c r="AA34" s="439">
        <v>38</v>
      </c>
      <c r="AB34" s="438">
        <v>3.0000000000000001E-3</v>
      </c>
      <c r="AC34" s="437">
        <v>3803</v>
      </c>
      <c r="AD34" s="436">
        <v>7739</v>
      </c>
      <c r="AE34" s="435">
        <v>0.66700000000000004</v>
      </c>
      <c r="AF34" s="428">
        <v>1221</v>
      </c>
      <c r="AG34" s="427">
        <v>0.105</v>
      </c>
      <c r="AI34" s="501">
        <v>1236</v>
      </c>
      <c r="AJ34" s="500">
        <v>0.107</v>
      </c>
      <c r="AL34" s="538">
        <f t="shared" si="0"/>
        <v>-15</v>
      </c>
      <c r="AM34" s="537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7">
        <v>34217</v>
      </c>
      <c r="H35" s="282">
        <v>0.94199999999999995</v>
      </c>
      <c r="I35" s="146">
        <v>2005</v>
      </c>
      <c r="J35" s="205">
        <v>5.5E-2</v>
      </c>
      <c r="K35" s="204">
        <v>102</v>
      </c>
      <c r="L35" s="205">
        <v>3.0000000000000001E-3</v>
      </c>
      <c r="M35" s="204">
        <v>7</v>
      </c>
      <c r="N35" s="283">
        <v>0</v>
      </c>
      <c r="O35" s="142">
        <v>226</v>
      </c>
      <c r="P35" s="366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1">
        <v>0</v>
      </c>
      <c r="AA35" s="439">
        <v>58</v>
      </c>
      <c r="AB35" s="438">
        <v>2E-3</v>
      </c>
      <c r="AC35" s="437">
        <v>534</v>
      </c>
      <c r="AD35" s="436">
        <v>35974</v>
      </c>
      <c r="AE35" s="435">
        <v>0.99</v>
      </c>
      <c r="AF35" s="428">
        <v>328</v>
      </c>
      <c r="AG35" s="427">
        <v>8.9999999999999993E-3</v>
      </c>
      <c r="AI35" s="501">
        <v>528</v>
      </c>
      <c r="AJ35" s="500">
        <v>1.4999999999999999E-2</v>
      </c>
      <c r="AL35" s="538">
        <f t="shared" si="0"/>
        <v>-200</v>
      </c>
      <c r="AM35" s="537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7">
        <v>17270</v>
      </c>
      <c r="H36" s="282">
        <v>0.95499999999999996</v>
      </c>
      <c r="I36" s="146">
        <v>735</v>
      </c>
      <c r="J36" s="205">
        <v>4.1000000000000002E-2</v>
      </c>
      <c r="K36" s="204">
        <v>72</v>
      </c>
      <c r="L36" s="205">
        <v>4.0000000000000001E-3</v>
      </c>
      <c r="M36" s="204">
        <v>0</v>
      </c>
      <c r="N36" s="283">
        <v>0</v>
      </c>
      <c r="O36" s="142">
        <v>90</v>
      </c>
      <c r="P36" s="366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1">
        <v>1E-3</v>
      </c>
      <c r="AA36" s="439">
        <v>14</v>
      </c>
      <c r="AB36" s="438">
        <v>1E-3</v>
      </c>
      <c r="AC36" s="437">
        <v>240</v>
      </c>
      <c r="AD36" s="436">
        <v>17915</v>
      </c>
      <c r="AE36" s="435">
        <v>0.99099999999999999</v>
      </c>
      <c r="AF36" s="428">
        <v>162</v>
      </c>
      <c r="AG36" s="427">
        <v>8.9999999999999993E-3</v>
      </c>
      <c r="AI36" s="501">
        <v>402</v>
      </c>
      <c r="AJ36" s="500">
        <v>2.1999999999999999E-2</v>
      </c>
      <c r="AL36" s="538">
        <f t="shared" si="0"/>
        <v>-240</v>
      </c>
      <c r="AM36" s="537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7">
        <v>9442</v>
      </c>
      <c r="H37" s="282">
        <v>0.55900000000000005</v>
      </c>
      <c r="I37" s="146">
        <v>6116</v>
      </c>
      <c r="J37" s="205">
        <v>0.36199999999999999</v>
      </c>
      <c r="K37" s="204">
        <v>1325</v>
      </c>
      <c r="L37" s="205">
        <v>7.8E-2</v>
      </c>
      <c r="M37" s="204">
        <v>0</v>
      </c>
      <c r="N37" s="283">
        <v>0</v>
      </c>
      <c r="O37" s="142">
        <v>1463</v>
      </c>
      <c r="P37" s="366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1">
        <v>1E-3</v>
      </c>
      <c r="AA37" s="439">
        <v>70</v>
      </c>
      <c r="AB37" s="438">
        <v>4.0000000000000001E-3</v>
      </c>
      <c r="AC37" s="437">
        <v>2471</v>
      </c>
      <c r="AD37" s="436">
        <v>14090</v>
      </c>
      <c r="AE37" s="435">
        <v>0.83499999999999996</v>
      </c>
      <c r="AF37" s="428">
        <v>2788</v>
      </c>
      <c r="AG37" s="427">
        <v>0.16500000000000001</v>
      </c>
      <c r="AI37" s="501">
        <v>3120</v>
      </c>
      <c r="AJ37" s="500">
        <v>0.186</v>
      </c>
      <c r="AL37" s="538">
        <f t="shared" si="0"/>
        <v>-332</v>
      </c>
      <c r="AM37" s="537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7">
        <v>58766</v>
      </c>
      <c r="H38" s="282">
        <v>0.96099999999999997</v>
      </c>
      <c r="I38" s="146">
        <v>2371</v>
      </c>
      <c r="J38" s="205">
        <v>3.9E-2</v>
      </c>
      <c r="K38" s="204">
        <v>40</v>
      </c>
      <c r="L38" s="205">
        <v>1E-3</v>
      </c>
      <c r="M38" s="204">
        <v>3</v>
      </c>
      <c r="N38" s="283">
        <v>0</v>
      </c>
      <c r="O38" s="142">
        <v>302</v>
      </c>
      <c r="P38" s="366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1">
        <v>0</v>
      </c>
      <c r="AA38" s="439">
        <v>18</v>
      </c>
      <c r="AB38" s="438">
        <v>0</v>
      </c>
      <c r="AC38" s="437">
        <v>797</v>
      </c>
      <c r="AD38" s="436">
        <v>60764</v>
      </c>
      <c r="AE38" s="435">
        <v>0.99299999999999999</v>
      </c>
      <c r="AF38" s="428">
        <v>342</v>
      </c>
      <c r="AG38" s="427">
        <v>6.0000000000000001E-3</v>
      </c>
      <c r="AI38" s="501">
        <v>492</v>
      </c>
      <c r="AJ38" s="500">
        <v>8.0000000000000002E-3</v>
      </c>
      <c r="AL38" s="538">
        <f t="shared" si="0"/>
        <v>-150</v>
      </c>
      <c r="AM38" s="537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7">
        <v>8362</v>
      </c>
      <c r="H39" s="282">
        <v>0.91</v>
      </c>
      <c r="I39" s="146">
        <v>738</v>
      </c>
      <c r="J39" s="205">
        <v>0.08</v>
      </c>
      <c r="K39" s="204">
        <v>88</v>
      </c>
      <c r="L39" s="205">
        <v>0.01</v>
      </c>
      <c r="M39" s="204">
        <v>0</v>
      </c>
      <c r="N39" s="283">
        <v>0</v>
      </c>
      <c r="O39" s="142">
        <v>109</v>
      </c>
      <c r="P39" s="366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25</v>
      </c>
      <c r="AB39" s="438">
        <v>3.0000000000000001E-3</v>
      </c>
      <c r="AC39" s="437">
        <v>322</v>
      </c>
      <c r="AD39" s="436">
        <v>8957</v>
      </c>
      <c r="AE39" s="435">
        <v>0.97499999999999998</v>
      </c>
      <c r="AF39" s="428">
        <v>197</v>
      </c>
      <c r="AG39" s="427">
        <v>2.1000000000000001E-2</v>
      </c>
      <c r="AI39" s="501">
        <v>194</v>
      </c>
      <c r="AJ39" s="500">
        <v>2.1000000000000001E-2</v>
      </c>
      <c r="AL39" s="538">
        <f t="shared" si="0"/>
        <v>3</v>
      </c>
      <c r="AM39" s="537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7">
        <v>12433</v>
      </c>
      <c r="H40" s="282">
        <v>0.95399999999999996</v>
      </c>
      <c r="I40" s="146">
        <v>558</v>
      </c>
      <c r="J40" s="205">
        <v>4.2999999999999997E-2</v>
      </c>
      <c r="K40" s="204">
        <v>26</v>
      </c>
      <c r="L40" s="205">
        <v>2E-3</v>
      </c>
      <c r="M40" s="204">
        <v>9</v>
      </c>
      <c r="N40" s="283">
        <v>1E-3</v>
      </c>
      <c r="O40" s="142">
        <v>390</v>
      </c>
      <c r="P40" s="366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1">
        <v>2E-3</v>
      </c>
      <c r="AA40" s="439">
        <v>17</v>
      </c>
      <c r="AB40" s="438">
        <v>1E-3</v>
      </c>
      <c r="AC40" s="437">
        <v>3263</v>
      </c>
      <c r="AD40" s="436">
        <v>10180</v>
      </c>
      <c r="AE40" s="435">
        <v>0.78200000000000003</v>
      </c>
      <c r="AF40" s="428">
        <v>416</v>
      </c>
      <c r="AG40" s="427">
        <v>3.2000000000000001E-2</v>
      </c>
      <c r="AI40" s="501">
        <v>456</v>
      </c>
      <c r="AJ40" s="500">
        <v>3.5000000000000003E-2</v>
      </c>
      <c r="AL40" s="538">
        <f t="shared" ref="AL40:AL62" si="2" xml:space="preserve"> AF40-AI40</f>
        <v>-40</v>
      </c>
      <c r="AM40" s="537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7">
        <v>9785</v>
      </c>
      <c r="H41" s="282">
        <v>0.63400000000000001</v>
      </c>
      <c r="I41" s="146">
        <v>5583</v>
      </c>
      <c r="J41" s="205">
        <v>0.36099999999999999</v>
      </c>
      <c r="K41" s="204">
        <v>40</v>
      </c>
      <c r="L41" s="205">
        <v>3.0000000000000001E-3</v>
      </c>
      <c r="M41" s="204">
        <v>36</v>
      </c>
      <c r="N41" s="283">
        <v>2E-3</v>
      </c>
      <c r="O41" s="142">
        <v>91</v>
      </c>
      <c r="P41" s="366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1">
        <v>0</v>
      </c>
      <c r="AA41" s="439">
        <v>5</v>
      </c>
      <c r="AB41" s="438">
        <v>0</v>
      </c>
      <c r="AC41" s="437">
        <v>220</v>
      </c>
      <c r="AD41" s="436">
        <v>15271</v>
      </c>
      <c r="AE41" s="435">
        <v>0.98899999999999999</v>
      </c>
      <c r="AF41" s="428">
        <v>131</v>
      </c>
      <c r="AG41" s="427">
        <v>8.0000000000000002E-3</v>
      </c>
      <c r="AI41" s="501">
        <v>267</v>
      </c>
      <c r="AJ41" s="500">
        <v>1.7000000000000001E-2</v>
      </c>
      <c r="AL41" s="538">
        <f t="shared" si="2"/>
        <v>-136</v>
      </c>
      <c r="AM41" s="537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7">
        <v>26494</v>
      </c>
      <c r="H42" s="282">
        <v>0.98399999999999999</v>
      </c>
      <c r="I42" s="146">
        <v>426</v>
      </c>
      <c r="J42" s="205">
        <v>1.6E-2</v>
      </c>
      <c r="K42" s="204">
        <v>1</v>
      </c>
      <c r="L42" s="205">
        <v>0</v>
      </c>
      <c r="M42" s="204">
        <v>14</v>
      </c>
      <c r="N42" s="283">
        <v>1E-3</v>
      </c>
      <c r="O42" s="142">
        <v>2103</v>
      </c>
      <c r="P42" s="366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1">
        <v>0</v>
      </c>
      <c r="AA42" s="439">
        <v>24</v>
      </c>
      <c r="AB42" s="438">
        <v>1E-3</v>
      </c>
      <c r="AC42" s="437">
        <v>2419</v>
      </c>
      <c r="AD42" s="436">
        <v>24810</v>
      </c>
      <c r="AE42" s="435">
        <v>0.92100000000000004</v>
      </c>
      <c r="AF42" s="428">
        <v>2104</v>
      </c>
      <c r="AG42" s="427">
        <v>7.8E-2</v>
      </c>
      <c r="AI42" s="501">
        <v>2390</v>
      </c>
      <c r="AJ42" s="500">
        <v>8.8999999999999996E-2</v>
      </c>
      <c r="AL42" s="538">
        <f t="shared" si="2"/>
        <v>-286</v>
      </c>
      <c r="AM42" s="537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7">
        <v>4698</v>
      </c>
      <c r="H43" s="282">
        <v>0.96399999999999997</v>
      </c>
      <c r="I43" s="146">
        <v>153</v>
      </c>
      <c r="J43" s="205">
        <v>3.1E-2</v>
      </c>
      <c r="K43" s="204">
        <v>9</v>
      </c>
      <c r="L43" s="205">
        <v>2E-3</v>
      </c>
      <c r="M43" s="204">
        <v>11</v>
      </c>
      <c r="N43" s="283">
        <v>2E-3</v>
      </c>
      <c r="O43" s="142">
        <v>96</v>
      </c>
      <c r="P43" s="366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1">
        <v>0</v>
      </c>
      <c r="AA43" s="439">
        <v>2</v>
      </c>
      <c r="AB43" s="438">
        <v>0</v>
      </c>
      <c r="AC43" s="437">
        <v>128</v>
      </c>
      <c r="AD43" s="436">
        <v>4764</v>
      </c>
      <c r="AE43" s="435">
        <v>0.97799999999999998</v>
      </c>
      <c r="AF43" s="428">
        <v>105</v>
      </c>
      <c r="AG43" s="427">
        <v>2.1999999999999999E-2</v>
      </c>
      <c r="AI43" s="501">
        <v>105</v>
      </c>
      <c r="AJ43" s="500">
        <v>2.1999999999999999E-2</v>
      </c>
      <c r="AL43" s="538">
        <f t="shared" si="2"/>
        <v>0</v>
      </c>
      <c r="AM43" s="537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7">
        <v>4653</v>
      </c>
      <c r="H44" s="282">
        <v>0.96699999999999997</v>
      </c>
      <c r="I44" s="146">
        <v>151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11</v>
      </c>
      <c r="AB44" s="438">
        <v>2E-3</v>
      </c>
      <c r="AC44" s="437">
        <v>129</v>
      </c>
      <c r="AD44" s="436">
        <v>4732</v>
      </c>
      <c r="AE44" s="435">
        <v>0.98299999999999998</v>
      </c>
      <c r="AF44" s="428">
        <v>43</v>
      </c>
      <c r="AG44" s="427">
        <v>8.9999999999999993E-3</v>
      </c>
      <c r="AI44" s="501">
        <v>41</v>
      </c>
      <c r="AJ44" s="500">
        <v>8.9999999999999993E-3</v>
      </c>
      <c r="AL44" s="538">
        <f t="shared" si="2"/>
        <v>2</v>
      </c>
      <c r="AM44" s="537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7">
        <v>5148</v>
      </c>
      <c r="H45" s="282">
        <v>0.93500000000000005</v>
      </c>
      <c r="I45" s="146">
        <v>325</v>
      </c>
      <c r="J45" s="205">
        <v>5.8999999999999997E-2</v>
      </c>
      <c r="K45" s="204">
        <v>25</v>
      </c>
      <c r="L45" s="205">
        <v>5.0000000000000001E-3</v>
      </c>
      <c r="M45" s="204">
        <v>8</v>
      </c>
      <c r="N45" s="283">
        <v>1E-3</v>
      </c>
      <c r="O45" s="142">
        <v>27</v>
      </c>
      <c r="P45" s="366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1">
        <v>1E-3</v>
      </c>
      <c r="AA45" s="439">
        <v>6</v>
      </c>
      <c r="AB45" s="438">
        <v>1E-3</v>
      </c>
      <c r="AC45" s="437">
        <v>264</v>
      </c>
      <c r="AD45" s="436">
        <v>5249</v>
      </c>
      <c r="AE45" s="435">
        <v>0.95299999999999996</v>
      </c>
      <c r="AF45" s="428">
        <v>52</v>
      </c>
      <c r="AG45" s="427">
        <v>8.9999999999999993E-3</v>
      </c>
      <c r="AI45" s="501">
        <v>68</v>
      </c>
      <c r="AJ45" s="500">
        <v>1.2E-2</v>
      </c>
      <c r="AL45" s="538">
        <f t="shared" si="2"/>
        <v>-16</v>
      </c>
      <c r="AM45" s="537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7">
        <v>19032</v>
      </c>
      <c r="H46" s="282">
        <v>0.98599999999999999</v>
      </c>
      <c r="I46" s="146">
        <v>196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15</v>
      </c>
      <c r="P46" s="366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1178</v>
      </c>
      <c r="AD46" s="436">
        <v>18176</v>
      </c>
      <c r="AE46" s="435">
        <v>0.94099999999999995</v>
      </c>
      <c r="AF46" s="428">
        <v>16</v>
      </c>
      <c r="AG46" s="427">
        <v>1E-3</v>
      </c>
      <c r="AI46" s="501">
        <v>22</v>
      </c>
      <c r="AJ46" s="500">
        <v>1E-3</v>
      </c>
      <c r="AL46" s="538">
        <f t="shared" si="2"/>
        <v>-6</v>
      </c>
      <c r="AM46" s="537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7">
        <v>36251</v>
      </c>
      <c r="H47" s="282">
        <v>0.94</v>
      </c>
      <c r="I47" s="146">
        <v>2179</v>
      </c>
      <c r="J47" s="205">
        <v>5.6000000000000001E-2</v>
      </c>
      <c r="K47" s="204">
        <v>41</v>
      </c>
      <c r="L47" s="205">
        <v>1E-3</v>
      </c>
      <c r="M47" s="204">
        <v>109</v>
      </c>
      <c r="N47" s="283">
        <v>3.0000000000000001E-3</v>
      </c>
      <c r="O47" s="142">
        <v>406</v>
      </c>
      <c r="P47" s="366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1">
        <v>0</v>
      </c>
      <c r="AA47" s="439">
        <v>40</v>
      </c>
      <c r="AB47" s="438">
        <v>1E-3</v>
      </c>
      <c r="AC47" s="437">
        <v>984</v>
      </c>
      <c r="AD47" s="436">
        <v>38082</v>
      </c>
      <c r="AE47" s="435">
        <v>0.98699999999999999</v>
      </c>
      <c r="AF47" s="428">
        <v>447</v>
      </c>
      <c r="AG47" s="427">
        <v>1.2E-2</v>
      </c>
      <c r="AI47" s="501">
        <v>557</v>
      </c>
      <c r="AJ47" s="500">
        <v>1.4E-2</v>
      </c>
      <c r="AL47" s="538">
        <f t="shared" si="2"/>
        <v>-110</v>
      </c>
      <c r="AM47" s="537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7">
        <v>45684</v>
      </c>
      <c r="H48" s="282">
        <v>0.96899999999999997</v>
      </c>
      <c r="I48" s="146">
        <v>1241</v>
      </c>
      <c r="J48" s="205">
        <v>2.5999999999999999E-2</v>
      </c>
      <c r="K48" s="204">
        <v>105</v>
      </c>
      <c r="L48" s="205">
        <v>2E-3</v>
      </c>
      <c r="M48" s="204">
        <v>96</v>
      </c>
      <c r="N48" s="283">
        <v>2E-3</v>
      </c>
      <c r="O48" s="142">
        <v>932</v>
      </c>
      <c r="P48" s="366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1">
        <v>0</v>
      </c>
      <c r="AA48" s="439">
        <v>56</v>
      </c>
      <c r="AB48" s="438">
        <v>1E-3</v>
      </c>
      <c r="AC48" s="437">
        <v>2196</v>
      </c>
      <c r="AD48" s="436">
        <v>45662</v>
      </c>
      <c r="AE48" s="435">
        <v>0.96899999999999997</v>
      </c>
      <c r="AF48" s="428">
        <v>1037</v>
      </c>
      <c r="AG48" s="427">
        <v>2.1999999999999999E-2</v>
      </c>
      <c r="AI48" s="501">
        <v>1297</v>
      </c>
      <c r="AJ48" s="500">
        <v>2.8000000000000001E-2</v>
      </c>
      <c r="AL48" s="538">
        <f t="shared" si="2"/>
        <v>-260</v>
      </c>
      <c r="AM48" s="537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7">
        <v>15397</v>
      </c>
      <c r="H49" s="282">
        <v>0.90500000000000003</v>
      </c>
      <c r="I49" s="146">
        <v>1569</v>
      </c>
      <c r="J49" s="205">
        <v>9.1999999999999998E-2</v>
      </c>
      <c r="K49" s="204">
        <v>44</v>
      </c>
      <c r="L49" s="205">
        <v>3.0000000000000001E-3</v>
      </c>
      <c r="M49" s="204">
        <v>0</v>
      </c>
      <c r="N49" s="283">
        <v>0</v>
      </c>
      <c r="O49" s="142">
        <v>283</v>
      </c>
      <c r="P49" s="366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1">
        <v>0</v>
      </c>
      <c r="AA49" s="439">
        <v>24</v>
      </c>
      <c r="AB49" s="438">
        <v>1E-3</v>
      </c>
      <c r="AC49" s="437">
        <v>584</v>
      </c>
      <c r="AD49" s="436">
        <v>16620</v>
      </c>
      <c r="AE49" s="435">
        <v>0.97699999999999998</v>
      </c>
      <c r="AF49" s="428">
        <v>327</v>
      </c>
      <c r="AG49" s="427">
        <v>1.9E-2</v>
      </c>
      <c r="AI49" s="501">
        <v>1291</v>
      </c>
      <c r="AJ49" s="500">
        <v>7.5999999999999998E-2</v>
      </c>
      <c r="AL49" s="538">
        <f t="shared" si="2"/>
        <v>-964</v>
      </c>
      <c r="AM49" s="537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7">
        <v>5124</v>
      </c>
      <c r="H50" s="282">
        <v>0.86899999999999999</v>
      </c>
      <c r="I50" s="146">
        <v>743</v>
      </c>
      <c r="J50" s="205">
        <v>0.126</v>
      </c>
      <c r="K50" s="204">
        <v>29</v>
      </c>
      <c r="L50" s="205">
        <v>5.0000000000000001E-3</v>
      </c>
      <c r="M50" s="204">
        <v>0</v>
      </c>
      <c r="N50" s="283">
        <v>0</v>
      </c>
      <c r="O50" s="142">
        <v>336</v>
      </c>
      <c r="P50" s="366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604</v>
      </c>
      <c r="AD50" s="436">
        <v>5488</v>
      </c>
      <c r="AE50" s="435">
        <v>0.93100000000000005</v>
      </c>
      <c r="AF50" s="428">
        <v>365</v>
      </c>
      <c r="AG50" s="427">
        <v>6.2E-2</v>
      </c>
      <c r="AI50" s="501">
        <v>384</v>
      </c>
      <c r="AJ50" s="500">
        <v>6.5000000000000002E-2</v>
      </c>
      <c r="AL50" s="538">
        <f t="shared" si="2"/>
        <v>-19</v>
      </c>
      <c r="AM50" s="537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2430</v>
      </c>
      <c r="J51" s="205">
        <v>0.28499999999999998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459</v>
      </c>
      <c r="P51" s="366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1">
        <v>0</v>
      </c>
      <c r="AA51" s="439">
        <v>14</v>
      </c>
      <c r="AB51" s="438">
        <v>2E-3</v>
      </c>
      <c r="AC51" s="437">
        <v>777</v>
      </c>
      <c r="AD51" s="436">
        <v>8041</v>
      </c>
      <c r="AE51" s="435">
        <v>0.94399999999999995</v>
      </c>
      <c r="AF51" s="428">
        <v>466</v>
      </c>
      <c r="AG51" s="427">
        <v>5.5E-2</v>
      </c>
      <c r="AI51" s="501">
        <v>483</v>
      </c>
      <c r="AJ51" s="500">
        <v>5.7000000000000002E-2</v>
      </c>
      <c r="AL51" s="538">
        <f t="shared" si="2"/>
        <v>-17</v>
      </c>
      <c r="AM51" s="537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7">
        <v>7776</v>
      </c>
      <c r="H52" s="282">
        <v>0.95399999999999996</v>
      </c>
      <c r="I52" s="146">
        <v>346</v>
      </c>
      <c r="J52" s="205">
        <v>4.2000000000000003E-2</v>
      </c>
      <c r="K52" s="204">
        <v>16</v>
      </c>
      <c r="L52" s="205">
        <v>2E-3</v>
      </c>
      <c r="M52" s="204">
        <v>11</v>
      </c>
      <c r="N52" s="283">
        <v>1E-3</v>
      </c>
      <c r="O52" s="142">
        <v>54</v>
      </c>
      <c r="P52" s="366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180</v>
      </c>
      <c r="AD52" s="436">
        <v>8072</v>
      </c>
      <c r="AE52" s="435">
        <v>0.99099999999999999</v>
      </c>
      <c r="AF52" s="428">
        <v>70</v>
      </c>
      <c r="AG52" s="427">
        <v>8.9999999999999993E-3</v>
      </c>
      <c r="AI52" s="501">
        <v>91</v>
      </c>
      <c r="AJ52" s="500">
        <v>1.0999999999999999E-2</v>
      </c>
      <c r="AL52" s="538">
        <f t="shared" si="2"/>
        <v>-21</v>
      </c>
      <c r="AM52" s="537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7">
        <v>9637</v>
      </c>
      <c r="H53" s="282">
        <v>0.94599999999999995</v>
      </c>
      <c r="I53" s="146">
        <v>516</v>
      </c>
      <c r="J53" s="205">
        <v>5.0999999999999997E-2</v>
      </c>
      <c r="K53" s="204">
        <v>15</v>
      </c>
      <c r="L53" s="205">
        <v>1E-3</v>
      </c>
      <c r="M53" s="204">
        <v>23</v>
      </c>
      <c r="N53" s="283">
        <v>2E-3</v>
      </c>
      <c r="O53" s="142">
        <v>73</v>
      </c>
      <c r="P53" s="366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1">
        <v>0.56399999999999995</v>
      </c>
      <c r="AA53" s="439">
        <v>19</v>
      </c>
      <c r="AB53" s="438">
        <v>2E-3</v>
      </c>
      <c r="AC53" s="437">
        <v>7852</v>
      </c>
      <c r="AD53" s="436">
        <v>4315</v>
      </c>
      <c r="AE53" s="435">
        <v>0.42299999999999999</v>
      </c>
      <c r="AF53" s="428">
        <v>88</v>
      </c>
      <c r="AG53" s="427">
        <v>8.9999999999999993E-3</v>
      </c>
      <c r="AI53" s="501">
        <v>191</v>
      </c>
      <c r="AJ53" s="500">
        <v>1.9E-2</v>
      </c>
      <c r="AL53" s="538">
        <f t="shared" si="2"/>
        <v>-103</v>
      </c>
      <c r="AM53" s="537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7">
        <v>4745</v>
      </c>
      <c r="H54" s="282">
        <v>0.94</v>
      </c>
      <c r="I54" s="146">
        <v>276</v>
      </c>
      <c r="J54" s="205">
        <v>5.5E-2</v>
      </c>
      <c r="K54" s="204">
        <v>3</v>
      </c>
      <c r="L54" s="205">
        <v>1E-3</v>
      </c>
      <c r="M54" s="204">
        <v>24</v>
      </c>
      <c r="N54" s="283">
        <v>5.0000000000000001E-3</v>
      </c>
      <c r="O54" s="142">
        <v>8</v>
      </c>
      <c r="P54" s="366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4926</v>
      </c>
      <c r="AE54" s="435">
        <v>0.97599999999999998</v>
      </c>
      <c r="AF54" s="428">
        <v>11</v>
      </c>
      <c r="AG54" s="427">
        <v>2E-3</v>
      </c>
      <c r="AI54" s="501">
        <v>12</v>
      </c>
      <c r="AJ54" s="500">
        <v>2E-3</v>
      </c>
      <c r="AL54" s="538">
        <f t="shared" si="2"/>
        <v>-1</v>
      </c>
      <c r="AM54" s="537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7">
        <v>4872</v>
      </c>
      <c r="H55" s="282">
        <v>0.879</v>
      </c>
      <c r="I55" s="146">
        <v>635</v>
      </c>
      <c r="J55" s="205">
        <v>0.115</v>
      </c>
      <c r="K55" s="204">
        <v>33</v>
      </c>
      <c r="L55" s="205">
        <v>6.0000000000000001E-3</v>
      </c>
      <c r="M55" s="204">
        <v>0</v>
      </c>
      <c r="N55" s="283">
        <v>0</v>
      </c>
      <c r="O55" s="142">
        <v>162</v>
      </c>
      <c r="P55" s="366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1">
        <v>0</v>
      </c>
      <c r="AA55" s="439">
        <v>26</v>
      </c>
      <c r="AB55" s="438">
        <v>5.0000000000000001E-3</v>
      </c>
      <c r="AC55" s="437">
        <v>395</v>
      </c>
      <c r="AD55" s="436">
        <v>5343</v>
      </c>
      <c r="AE55" s="435">
        <v>0.96399999999999997</v>
      </c>
      <c r="AF55" s="428">
        <v>195</v>
      </c>
      <c r="AG55" s="427">
        <v>3.5000000000000003E-2</v>
      </c>
      <c r="AI55" s="501">
        <v>206</v>
      </c>
      <c r="AJ55" s="500">
        <v>3.6999999999999998E-2</v>
      </c>
      <c r="AL55" s="538">
        <f t="shared" si="2"/>
        <v>-11</v>
      </c>
      <c r="AM55" s="537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7">
        <v>13757</v>
      </c>
      <c r="H56" s="282">
        <v>0.97399999999999998</v>
      </c>
      <c r="I56" s="146">
        <v>366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22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1">
        <v>0</v>
      </c>
      <c r="AA56" s="439">
        <v>0</v>
      </c>
      <c r="AB56" s="438">
        <v>0</v>
      </c>
      <c r="AC56" s="437">
        <v>32</v>
      </c>
      <c r="AD56" s="436">
        <v>14101</v>
      </c>
      <c r="AE56" s="435">
        <v>0.998</v>
      </c>
      <c r="AF56" s="428">
        <v>24</v>
      </c>
      <c r="AG56" s="427">
        <v>2E-3</v>
      </c>
      <c r="AI56" s="501">
        <v>355</v>
      </c>
      <c r="AJ56" s="500">
        <v>2.5000000000000001E-2</v>
      </c>
      <c r="AL56" s="538">
        <f t="shared" si="2"/>
        <v>-331</v>
      </c>
      <c r="AM56" s="537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7">
        <v>22459</v>
      </c>
      <c r="H57" s="282">
        <v>0.90400000000000003</v>
      </c>
      <c r="I57" s="146">
        <v>2237</v>
      </c>
      <c r="J57" s="205">
        <v>0.09</v>
      </c>
      <c r="K57" s="204">
        <v>145</v>
      </c>
      <c r="L57" s="205">
        <v>6.0000000000000001E-3</v>
      </c>
      <c r="M57" s="204">
        <v>0</v>
      </c>
      <c r="N57" s="283">
        <v>0</v>
      </c>
      <c r="O57" s="142">
        <v>864</v>
      </c>
      <c r="P57" s="366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1">
        <v>1E-3</v>
      </c>
      <c r="AA57" s="439">
        <v>51</v>
      </c>
      <c r="AB57" s="438">
        <v>2E-3</v>
      </c>
      <c r="AC57" s="437">
        <v>7953</v>
      </c>
      <c r="AD57" s="436">
        <v>17645</v>
      </c>
      <c r="AE57" s="435">
        <v>0.71</v>
      </c>
      <c r="AF57" s="428">
        <v>1009</v>
      </c>
      <c r="AG57" s="427">
        <v>4.1000000000000002E-2</v>
      </c>
      <c r="AI57" s="501">
        <v>980</v>
      </c>
      <c r="AJ57" s="500">
        <v>3.9E-2</v>
      </c>
      <c r="AL57" s="538">
        <f t="shared" si="2"/>
        <v>29</v>
      </c>
      <c r="AM57" s="537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7">
        <v>4200</v>
      </c>
      <c r="H58" s="282">
        <v>0.84399999999999997</v>
      </c>
      <c r="I58" s="146">
        <v>754</v>
      </c>
      <c r="J58" s="205">
        <v>0.152</v>
      </c>
      <c r="K58" s="204">
        <v>19</v>
      </c>
      <c r="L58" s="205">
        <v>4.0000000000000001E-3</v>
      </c>
      <c r="M58" s="204">
        <v>1</v>
      </c>
      <c r="N58" s="283">
        <v>0</v>
      </c>
      <c r="O58" s="142">
        <v>286</v>
      </c>
      <c r="P58" s="366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1">
        <v>0</v>
      </c>
      <c r="AA58" s="439">
        <v>9</v>
      </c>
      <c r="AB58" s="438">
        <v>2E-3</v>
      </c>
      <c r="AC58" s="437">
        <v>6093</v>
      </c>
      <c r="AD58" s="436">
        <v>0</v>
      </c>
      <c r="AE58" s="435">
        <v>0</v>
      </c>
      <c r="AF58" s="428">
        <v>305</v>
      </c>
      <c r="AG58" s="427">
        <v>6.0999999999999999E-2</v>
      </c>
      <c r="AI58" s="501">
        <v>327</v>
      </c>
      <c r="AJ58" s="500">
        <v>6.6000000000000003E-2</v>
      </c>
      <c r="AL58" s="538">
        <f t="shared" si="2"/>
        <v>-22</v>
      </c>
      <c r="AM58" s="537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7">
        <v>9347</v>
      </c>
      <c r="H59" s="282">
        <v>0.95299999999999996</v>
      </c>
      <c r="I59" s="146">
        <v>394</v>
      </c>
      <c r="J59" s="205">
        <v>0.04</v>
      </c>
      <c r="K59" s="204">
        <v>66</v>
      </c>
      <c r="L59" s="205">
        <v>7.0000000000000001E-3</v>
      </c>
      <c r="M59" s="204">
        <v>0</v>
      </c>
      <c r="N59" s="283">
        <v>0</v>
      </c>
      <c r="O59" s="142">
        <v>777</v>
      </c>
      <c r="P59" s="366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1">
        <v>0</v>
      </c>
      <c r="AA59" s="439">
        <v>59</v>
      </c>
      <c r="AB59" s="438">
        <v>6.0000000000000001E-3</v>
      </c>
      <c r="AC59" s="437">
        <v>1279</v>
      </c>
      <c r="AD59" s="436">
        <v>8799</v>
      </c>
      <c r="AE59" s="435">
        <v>0.89700000000000002</v>
      </c>
      <c r="AF59" s="428">
        <v>843</v>
      </c>
      <c r="AG59" s="427">
        <v>8.5999999999999993E-2</v>
      </c>
      <c r="AI59" s="501">
        <v>861</v>
      </c>
      <c r="AJ59" s="500">
        <v>8.7999999999999995E-2</v>
      </c>
      <c r="AL59" s="538">
        <f t="shared" si="2"/>
        <v>-18</v>
      </c>
      <c r="AM59" s="537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7">
        <v>1783</v>
      </c>
      <c r="H60" s="282">
        <v>0.502</v>
      </c>
      <c r="I60" s="146">
        <v>1770</v>
      </c>
      <c r="J60" s="205">
        <v>0.498</v>
      </c>
      <c r="K60" s="204">
        <v>0</v>
      </c>
      <c r="L60" s="205">
        <v>0</v>
      </c>
      <c r="M60" s="204">
        <v>0</v>
      </c>
      <c r="N60" s="283">
        <v>0</v>
      </c>
      <c r="O60" s="142">
        <v>83</v>
      </c>
      <c r="P60" s="366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1">
        <v>3.0000000000000001E-3</v>
      </c>
      <c r="AA60" s="439">
        <v>16</v>
      </c>
      <c r="AB60" s="438">
        <v>5.0000000000000001E-3</v>
      </c>
      <c r="AC60" s="437">
        <v>234</v>
      </c>
      <c r="AD60" s="436">
        <v>3461</v>
      </c>
      <c r="AE60" s="435">
        <v>0.97399999999999998</v>
      </c>
      <c r="AF60" s="428">
        <v>83</v>
      </c>
      <c r="AG60" s="427">
        <v>2.3E-2</v>
      </c>
      <c r="AI60" s="501">
        <v>249</v>
      </c>
      <c r="AJ60" s="500">
        <v>7.0000000000000007E-2</v>
      </c>
      <c r="AL60" s="538">
        <f t="shared" si="2"/>
        <v>-166</v>
      </c>
      <c r="AM60" s="537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7">
        <v>52839</v>
      </c>
      <c r="H61" s="282">
        <v>0.99</v>
      </c>
      <c r="I61" s="146">
        <v>392</v>
      </c>
      <c r="J61" s="205">
        <v>7.0000000000000001E-3</v>
      </c>
      <c r="K61" s="204">
        <v>0</v>
      </c>
      <c r="L61" s="205">
        <v>0</v>
      </c>
      <c r="M61" s="204">
        <v>117</v>
      </c>
      <c r="N61" s="283">
        <v>2E-3</v>
      </c>
      <c r="O61" s="142">
        <v>39</v>
      </c>
      <c r="P61" s="366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1">
        <v>0</v>
      </c>
      <c r="AA61" s="439">
        <v>2</v>
      </c>
      <c r="AB61" s="438">
        <v>0</v>
      </c>
      <c r="AC61" s="437">
        <v>684</v>
      </c>
      <c r="AD61" s="436">
        <v>52736</v>
      </c>
      <c r="AE61" s="435">
        <v>0.98899999999999999</v>
      </c>
      <c r="AF61" s="428">
        <v>39</v>
      </c>
      <c r="AG61" s="427">
        <v>1E-3</v>
      </c>
      <c r="AI61" s="501">
        <v>65</v>
      </c>
      <c r="AJ61" s="500">
        <v>1E-3</v>
      </c>
      <c r="AL61" s="538">
        <f t="shared" si="2"/>
        <v>-26</v>
      </c>
      <c r="AM61" s="537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7">
        <v>11332</v>
      </c>
      <c r="H62" s="282">
        <v>0.83199999999999996</v>
      </c>
      <c r="I62" s="146">
        <v>2192</v>
      </c>
      <c r="J62" s="205">
        <v>0.161</v>
      </c>
      <c r="K62" s="204">
        <v>29</v>
      </c>
      <c r="L62" s="205">
        <v>2E-3</v>
      </c>
      <c r="M62" s="204">
        <v>75</v>
      </c>
      <c r="N62" s="283">
        <v>6.0000000000000001E-3</v>
      </c>
      <c r="O62" s="142">
        <v>892</v>
      </c>
      <c r="P62" s="366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1">
        <v>0</v>
      </c>
      <c r="AA62" s="439">
        <v>7</v>
      </c>
      <c r="AB62" s="438">
        <v>1E-3</v>
      </c>
      <c r="AC62" s="437">
        <v>1181</v>
      </c>
      <c r="AD62" s="436">
        <v>12666</v>
      </c>
      <c r="AE62" s="435">
        <v>0.92900000000000005</v>
      </c>
      <c r="AF62" s="428">
        <v>921</v>
      </c>
      <c r="AG62" s="427">
        <v>6.8000000000000005E-2</v>
      </c>
      <c r="AI62" s="497">
        <v>1152</v>
      </c>
      <c r="AJ62" s="496">
        <v>8.5000000000000006E-2</v>
      </c>
      <c r="AL62" s="538">
        <f t="shared" si="2"/>
        <v>-231</v>
      </c>
      <c r="AM62" s="537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23">
        <f>SUM(AA8:AA62)</f>
        <v>1368</v>
      </c>
      <c r="AB65" s="426">
        <f xml:space="preserve"> AA65 /  ($G$65 + $I$65)</f>
        <v>1.1919678098985607E-3</v>
      </c>
      <c r="AC65" s="421">
        <f>SUM(AC8:AC62)</f>
        <v>156557</v>
      </c>
      <c r="AD65" s="421">
        <f>SUM(AD8:AD62)</f>
        <v>1021258</v>
      </c>
      <c r="AE65" s="425">
        <f xml:space="preserve"> AD65 /  ($G$65 + $I$65)</f>
        <v>0.88984405087820495</v>
      </c>
      <c r="AF65" s="419">
        <f>SUM(AF8:AF62)</f>
        <v>29364</v>
      </c>
      <c r="AG65" s="424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32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9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23">
        <f t="shared" si="6"/>
        <v>123</v>
      </c>
      <c r="AB67" s="422">
        <f t="shared" si="6"/>
        <v>6.0000000000000001E-3</v>
      </c>
      <c r="AC67" s="421">
        <f t="shared" si="6"/>
        <v>47768</v>
      </c>
      <c r="AD67" s="421">
        <f t="shared" si="6"/>
        <v>114028</v>
      </c>
      <c r="AE67" s="420">
        <f t="shared" si="6"/>
        <v>0.998</v>
      </c>
      <c r="AF67" s="419">
        <f t="shared" si="6"/>
        <v>2788</v>
      </c>
      <c r="AG67" s="418">
        <f t="shared" si="6"/>
        <v>0.28199999999999997</v>
      </c>
    </row>
    <row r="69" spans="1:33" x14ac:dyDescent="0.25">
      <c r="G69" s="528">
        <f xml:space="preserve"> G65 + I65</f>
        <v>1147682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378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I6" s="673" t="s">
        <v>324</v>
      </c>
      <c r="AJ6" s="674"/>
      <c r="AL6" s="658" t="s">
        <v>324</v>
      </c>
      <c r="AM6" s="659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12" t="s">
        <v>268</v>
      </c>
      <c r="AJ7" s="611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7">
        <v>9061</v>
      </c>
      <c r="H8" s="282">
        <v>0.95299999999999996</v>
      </c>
      <c r="I8" s="146">
        <v>438</v>
      </c>
      <c r="J8" s="205">
        <v>4.5999999999999999E-2</v>
      </c>
      <c r="K8" s="204">
        <v>12</v>
      </c>
      <c r="L8" s="205">
        <v>1E-3</v>
      </c>
      <c r="M8" s="204">
        <v>0</v>
      </c>
      <c r="N8" s="283">
        <v>0</v>
      </c>
      <c r="O8" s="142">
        <v>119</v>
      </c>
      <c r="P8" s="366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1">
        <v>2E-3</v>
      </c>
      <c r="AA8" s="439">
        <v>40</v>
      </c>
      <c r="AB8" s="438">
        <v>4.0000000000000001E-3</v>
      </c>
      <c r="AC8" s="437">
        <v>821</v>
      </c>
      <c r="AD8" s="436">
        <v>8929</v>
      </c>
      <c r="AE8" s="435">
        <v>0.93899999999999995</v>
      </c>
      <c r="AF8" s="428">
        <v>131</v>
      </c>
      <c r="AG8" s="427">
        <v>1.4E-2</v>
      </c>
      <c r="AI8" s="527">
        <v>128</v>
      </c>
      <c r="AJ8" s="526">
        <v>1.2999999999999999E-2</v>
      </c>
      <c r="AL8" s="538">
        <f t="shared" ref="AL8:AL39" si="0" xml:space="preserve"> AF8-AI8</f>
        <v>3</v>
      </c>
      <c r="AM8" s="537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7">
        <v>85657</v>
      </c>
      <c r="H9" s="282">
        <v>0.98799999999999999</v>
      </c>
      <c r="I9" s="146">
        <v>828</v>
      </c>
      <c r="J9" s="205">
        <v>0.01</v>
      </c>
      <c r="K9" s="204">
        <v>218</v>
      </c>
      <c r="L9" s="205">
        <v>3.0000000000000001E-3</v>
      </c>
      <c r="M9" s="204">
        <v>5</v>
      </c>
      <c r="N9" s="283">
        <v>0</v>
      </c>
      <c r="O9" s="142">
        <v>326</v>
      </c>
      <c r="P9" s="366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1">
        <v>2E-3</v>
      </c>
      <c r="AA9" s="439">
        <v>12</v>
      </c>
      <c r="AB9" s="438">
        <v>0</v>
      </c>
      <c r="AC9" s="437">
        <v>2703</v>
      </c>
      <c r="AD9" s="436">
        <v>84731</v>
      </c>
      <c r="AE9" s="435">
        <v>0.97699999999999998</v>
      </c>
      <c r="AF9" s="428">
        <v>544</v>
      </c>
      <c r="AG9" s="427">
        <v>6.0000000000000001E-3</v>
      </c>
      <c r="AI9" s="501">
        <v>427</v>
      </c>
      <c r="AJ9" s="500">
        <v>5.0000000000000001E-3</v>
      </c>
      <c r="AL9" s="534">
        <f t="shared" si="0"/>
        <v>117</v>
      </c>
      <c r="AM9" s="533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7">
        <v>13415</v>
      </c>
      <c r="H10" s="282">
        <v>0.96199999999999997</v>
      </c>
      <c r="I10" s="146">
        <v>449</v>
      </c>
      <c r="J10" s="205">
        <v>3.2000000000000001E-2</v>
      </c>
      <c r="K10" s="204">
        <v>51</v>
      </c>
      <c r="L10" s="205">
        <v>4.0000000000000001E-3</v>
      </c>
      <c r="M10" s="204">
        <v>31</v>
      </c>
      <c r="N10" s="283">
        <v>2E-3</v>
      </c>
      <c r="O10" s="142">
        <v>91</v>
      </c>
      <c r="P10" s="366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1">
        <v>1E-3</v>
      </c>
      <c r="AA10" s="439">
        <v>33</v>
      </c>
      <c r="AB10" s="438">
        <v>2E-3</v>
      </c>
      <c r="AC10" s="437">
        <v>12386</v>
      </c>
      <c r="AD10" s="436">
        <v>1799</v>
      </c>
      <c r="AE10" s="435">
        <v>0.129</v>
      </c>
      <c r="AF10" s="428">
        <v>142</v>
      </c>
      <c r="AG10" s="427">
        <v>0.01</v>
      </c>
      <c r="AI10" s="501">
        <v>126</v>
      </c>
      <c r="AJ10" s="500">
        <v>8.9999999999999993E-3</v>
      </c>
      <c r="AL10" s="534">
        <f t="shared" si="0"/>
        <v>16</v>
      </c>
      <c r="AM10" s="533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7">
        <v>7708</v>
      </c>
      <c r="H11" s="282">
        <v>0.95199999999999996</v>
      </c>
      <c r="I11" s="146">
        <v>353</v>
      </c>
      <c r="J11" s="205">
        <v>4.3999999999999997E-2</v>
      </c>
      <c r="K11" s="204">
        <v>35</v>
      </c>
      <c r="L11" s="205">
        <v>4.0000000000000001E-3</v>
      </c>
      <c r="M11" s="204">
        <v>1</v>
      </c>
      <c r="N11" s="283">
        <v>0</v>
      </c>
      <c r="O11" s="142">
        <v>2267</v>
      </c>
      <c r="P11" s="366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1">
        <v>1E-3</v>
      </c>
      <c r="AA11" s="439">
        <v>30</v>
      </c>
      <c r="AB11" s="438">
        <v>4.0000000000000001E-3</v>
      </c>
      <c r="AC11" s="437">
        <v>3026</v>
      </c>
      <c r="AD11" s="436">
        <v>5781</v>
      </c>
      <c r="AE11" s="435">
        <v>0.71399999999999997</v>
      </c>
      <c r="AF11" s="428">
        <v>2302</v>
      </c>
      <c r="AG11" s="427">
        <v>0.28399999999999997</v>
      </c>
      <c r="AI11" s="501">
        <v>2398</v>
      </c>
      <c r="AJ11" s="500">
        <v>0.29799999999999999</v>
      </c>
      <c r="AL11" s="534">
        <f t="shared" si="0"/>
        <v>-96</v>
      </c>
      <c r="AM11" s="533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7">
        <v>14308</v>
      </c>
      <c r="H12" s="282">
        <v>0.97699999999999998</v>
      </c>
      <c r="I12" s="146">
        <v>181</v>
      </c>
      <c r="J12" s="205">
        <v>1.2E-2</v>
      </c>
      <c r="K12" s="204">
        <v>3</v>
      </c>
      <c r="L12" s="205">
        <v>0</v>
      </c>
      <c r="M12" s="204">
        <v>149</v>
      </c>
      <c r="N12" s="283">
        <v>0.01</v>
      </c>
      <c r="O12" s="142">
        <v>68</v>
      </c>
      <c r="P12" s="366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1">
        <v>2E-3</v>
      </c>
      <c r="AA12" s="439">
        <v>18</v>
      </c>
      <c r="AB12" s="438">
        <v>1E-3</v>
      </c>
      <c r="AC12" s="437">
        <v>538</v>
      </c>
      <c r="AD12" s="436">
        <v>14443</v>
      </c>
      <c r="AE12" s="435">
        <v>0.98599999999999999</v>
      </c>
      <c r="AF12" s="428">
        <v>71</v>
      </c>
      <c r="AG12" s="427">
        <v>5.0000000000000001E-3</v>
      </c>
      <c r="AI12" s="501">
        <v>30</v>
      </c>
      <c r="AJ12" s="500">
        <v>2E-3</v>
      </c>
      <c r="AL12" s="534">
        <f t="shared" si="0"/>
        <v>41</v>
      </c>
      <c r="AM12" s="533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7">
        <v>51457</v>
      </c>
      <c r="H13" s="282">
        <v>0.94</v>
      </c>
      <c r="I13" s="146">
        <v>2986</v>
      </c>
      <c r="J13" s="205">
        <v>5.5E-2</v>
      </c>
      <c r="K13" s="204">
        <v>103</v>
      </c>
      <c r="L13" s="205">
        <v>2E-3</v>
      </c>
      <c r="M13" s="204">
        <v>219</v>
      </c>
      <c r="N13" s="283">
        <v>4.0000000000000001E-3</v>
      </c>
      <c r="O13" s="142">
        <v>1327</v>
      </c>
      <c r="P13" s="366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1">
        <v>0</v>
      </c>
      <c r="AA13" s="439">
        <v>38</v>
      </c>
      <c r="AB13" s="438">
        <v>1E-3</v>
      </c>
      <c r="AC13" s="437">
        <v>47950</v>
      </c>
      <c r="AD13" s="436">
        <v>8731</v>
      </c>
      <c r="AE13" s="435">
        <v>0.159</v>
      </c>
      <c r="AF13" s="428">
        <v>1430</v>
      </c>
      <c r="AG13" s="427">
        <v>2.5999999999999999E-2</v>
      </c>
      <c r="AI13" s="501">
        <v>1289</v>
      </c>
      <c r="AJ13" s="500">
        <v>2.3E-2</v>
      </c>
      <c r="AL13" s="534">
        <f t="shared" si="0"/>
        <v>141</v>
      </c>
      <c r="AM13" s="533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7">
        <v>3774</v>
      </c>
      <c r="H14" s="282">
        <v>0.877</v>
      </c>
      <c r="I14" s="146">
        <v>514</v>
      </c>
      <c r="J14" s="205">
        <v>0.11899999999999999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229</v>
      </c>
      <c r="P14" s="366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1">
        <v>3.0000000000000001E-3</v>
      </c>
      <c r="AA14" s="439">
        <v>24</v>
      </c>
      <c r="AB14" s="438">
        <v>6.0000000000000001E-3</v>
      </c>
      <c r="AC14" s="437">
        <v>626</v>
      </c>
      <c r="AD14" s="436">
        <v>4051</v>
      </c>
      <c r="AE14" s="435">
        <v>0.94099999999999995</v>
      </c>
      <c r="AF14" s="428">
        <v>245</v>
      </c>
      <c r="AG14" s="427">
        <v>5.7000000000000002E-2</v>
      </c>
      <c r="AI14" s="501">
        <v>232</v>
      </c>
      <c r="AJ14" s="500">
        <v>5.3999999999999999E-2</v>
      </c>
      <c r="AL14" s="534">
        <f t="shared" si="0"/>
        <v>13</v>
      </c>
      <c r="AM14" s="533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7">
        <v>4705</v>
      </c>
      <c r="H15" s="282">
        <v>0.92900000000000005</v>
      </c>
      <c r="I15" s="146">
        <v>350</v>
      </c>
      <c r="J15" s="205">
        <v>6.9000000000000006E-2</v>
      </c>
      <c r="K15" s="204">
        <v>11</v>
      </c>
      <c r="L15" s="205">
        <v>2E-3</v>
      </c>
      <c r="M15" s="204">
        <v>0</v>
      </c>
      <c r="N15" s="283">
        <v>0</v>
      </c>
      <c r="O15" s="142">
        <v>60</v>
      </c>
      <c r="P15" s="366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1">
        <v>1E-3</v>
      </c>
      <c r="AA15" s="439">
        <v>22</v>
      </c>
      <c r="AB15" s="438">
        <v>4.0000000000000001E-3</v>
      </c>
      <c r="AC15" s="437">
        <v>241</v>
      </c>
      <c r="AD15" s="436">
        <v>4995</v>
      </c>
      <c r="AE15" s="435">
        <v>0.98599999999999999</v>
      </c>
      <c r="AF15" s="428">
        <v>71</v>
      </c>
      <c r="AG15" s="427">
        <v>1.4E-2</v>
      </c>
      <c r="AI15" s="501">
        <v>79</v>
      </c>
      <c r="AJ15" s="500">
        <v>1.4999999999999999E-2</v>
      </c>
      <c r="AL15" s="534">
        <f t="shared" si="0"/>
        <v>-8</v>
      </c>
      <c r="AM15" s="533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7">
        <v>3979</v>
      </c>
      <c r="H16" s="282">
        <v>0.91200000000000003</v>
      </c>
      <c r="I16" s="146">
        <v>351</v>
      </c>
      <c r="J16" s="205">
        <v>0.08</v>
      </c>
      <c r="K16" s="204">
        <v>31</v>
      </c>
      <c r="L16" s="205">
        <v>7.0000000000000001E-3</v>
      </c>
      <c r="M16" s="204">
        <v>2</v>
      </c>
      <c r="N16" s="283">
        <v>0</v>
      </c>
      <c r="O16" s="142">
        <v>678</v>
      </c>
      <c r="P16" s="366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1">
        <v>2E-3</v>
      </c>
      <c r="AA16" s="439">
        <v>20</v>
      </c>
      <c r="AB16" s="438">
        <v>5.0000000000000001E-3</v>
      </c>
      <c r="AC16" s="437">
        <v>5462</v>
      </c>
      <c r="AD16" s="436">
        <v>0</v>
      </c>
      <c r="AE16" s="435">
        <v>0</v>
      </c>
      <c r="AF16" s="428">
        <v>709</v>
      </c>
      <c r="AG16" s="427">
        <v>0.16300000000000001</v>
      </c>
      <c r="AI16" s="501">
        <v>703</v>
      </c>
      <c r="AJ16" s="500">
        <v>0.16300000000000001</v>
      </c>
      <c r="AL16" s="534">
        <f t="shared" si="0"/>
        <v>6</v>
      </c>
      <c r="AM16" s="533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7">
        <v>21662</v>
      </c>
      <c r="H17" s="282">
        <v>0.84899999999999998</v>
      </c>
      <c r="I17" s="146">
        <v>3418</v>
      </c>
      <c r="J17" s="205">
        <v>0.13400000000000001</v>
      </c>
      <c r="K17" s="204">
        <v>329</v>
      </c>
      <c r="L17" s="205">
        <v>1.2999999999999999E-2</v>
      </c>
      <c r="M17" s="204">
        <v>91</v>
      </c>
      <c r="N17" s="283">
        <v>4.0000000000000001E-3</v>
      </c>
      <c r="O17" s="142">
        <v>532</v>
      </c>
      <c r="P17" s="366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1">
        <v>2E-3</v>
      </c>
      <c r="AA17" s="439">
        <v>43</v>
      </c>
      <c r="AB17" s="438">
        <v>2E-3</v>
      </c>
      <c r="AC17" s="437">
        <v>11700</v>
      </c>
      <c r="AD17" s="436">
        <v>18488</v>
      </c>
      <c r="AE17" s="435">
        <v>0.72499999999999998</v>
      </c>
      <c r="AF17" s="428">
        <v>861</v>
      </c>
      <c r="AG17" s="427">
        <v>3.4000000000000002E-2</v>
      </c>
      <c r="AI17" s="501">
        <v>804</v>
      </c>
      <c r="AJ17" s="500">
        <v>3.2000000000000001E-2</v>
      </c>
      <c r="AL17" s="534">
        <f t="shared" si="0"/>
        <v>57</v>
      </c>
      <c r="AM17" s="533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7">
        <v>2791</v>
      </c>
      <c r="H18" s="282">
        <v>0.76600000000000001</v>
      </c>
      <c r="I18" s="146">
        <v>529</v>
      </c>
      <c r="J18" s="205">
        <v>0.14499999999999999</v>
      </c>
      <c r="K18" s="204">
        <v>277</v>
      </c>
      <c r="L18" s="205">
        <v>7.5999999999999998E-2</v>
      </c>
      <c r="M18" s="204">
        <v>47</v>
      </c>
      <c r="N18" s="283">
        <v>1.2999999999999999E-2</v>
      </c>
      <c r="O18" s="142">
        <v>46</v>
      </c>
      <c r="P18" s="366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1">
        <v>6.0000000000000001E-3</v>
      </c>
      <c r="AA18" s="439">
        <v>13</v>
      </c>
      <c r="AB18" s="438">
        <v>4.0000000000000001E-3</v>
      </c>
      <c r="AC18" s="437">
        <v>227</v>
      </c>
      <c r="AD18" s="436">
        <v>3303</v>
      </c>
      <c r="AE18" s="435">
        <v>0.90600000000000003</v>
      </c>
      <c r="AF18" s="428">
        <v>323</v>
      </c>
      <c r="AG18" s="427">
        <v>8.8999999999999996E-2</v>
      </c>
      <c r="AI18" s="501">
        <v>316</v>
      </c>
      <c r="AJ18" s="500">
        <v>8.5999999999999993E-2</v>
      </c>
      <c r="AL18" s="534">
        <f t="shared" si="0"/>
        <v>7</v>
      </c>
      <c r="AM18" s="533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7279</v>
      </c>
      <c r="H19" s="282">
        <v>0.99299999999999999</v>
      </c>
      <c r="I19" s="146">
        <v>47</v>
      </c>
      <c r="J19" s="205">
        <v>6.0000000000000001E-3</v>
      </c>
      <c r="K19" s="204">
        <v>7</v>
      </c>
      <c r="L19" s="205">
        <v>1E-3</v>
      </c>
      <c r="M19" s="204">
        <v>0</v>
      </c>
      <c r="N19" s="283">
        <v>0</v>
      </c>
      <c r="O19" s="142">
        <v>29</v>
      </c>
      <c r="P19" s="366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62</v>
      </c>
      <c r="AD19" s="436">
        <v>7297</v>
      </c>
      <c r="AE19" s="435">
        <v>0.995</v>
      </c>
      <c r="AF19" s="428">
        <v>36</v>
      </c>
      <c r="AG19" s="427">
        <v>5.0000000000000001E-3</v>
      </c>
      <c r="AI19" s="501">
        <v>30</v>
      </c>
      <c r="AJ19" s="500">
        <v>4.0000000000000001E-3</v>
      </c>
      <c r="AL19" s="534">
        <f t="shared" si="0"/>
        <v>6</v>
      </c>
      <c r="AM19" s="533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7">
        <v>19794</v>
      </c>
      <c r="H20" s="282">
        <v>0.89100000000000001</v>
      </c>
      <c r="I20" s="146">
        <v>2063</v>
      </c>
      <c r="J20" s="205">
        <v>9.2999999999999999E-2</v>
      </c>
      <c r="K20" s="204">
        <v>354</v>
      </c>
      <c r="L20" s="205">
        <v>1.6E-2</v>
      </c>
      <c r="M20" s="204">
        <v>0</v>
      </c>
      <c r="N20" s="283">
        <v>0</v>
      </c>
      <c r="O20" s="142">
        <v>1436</v>
      </c>
      <c r="P20" s="366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1">
        <v>0</v>
      </c>
      <c r="AA20" s="439">
        <v>60</v>
      </c>
      <c r="AB20" s="438">
        <v>3.0000000000000001E-3</v>
      </c>
      <c r="AC20" s="437">
        <v>2850</v>
      </c>
      <c r="AD20" s="436">
        <v>20408</v>
      </c>
      <c r="AE20" s="435">
        <v>0.91900000000000004</v>
      </c>
      <c r="AF20" s="428">
        <v>1790</v>
      </c>
      <c r="AG20" s="427">
        <v>8.1000000000000003E-2</v>
      </c>
      <c r="AI20" s="501">
        <v>1966</v>
      </c>
      <c r="AJ20" s="500">
        <v>8.8999999999999996E-2</v>
      </c>
      <c r="AL20" s="534">
        <f t="shared" si="0"/>
        <v>-176</v>
      </c>
      <c r="AM20" s="533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7">
        <v>13710</v>
      </c>
      <c r="H21" s="282">
        <v>0.96</v>
      </c>
      <c r="I21" s="146">
        <v>449</v>
      </c>
      <c r="J21" s="205">
        <v>3.1E-2</v>
      </c>
      <c r="K21" s="204">
        <v>115</v>
      </c>
      <c r="L21" s="205">
        <v>8.0000000000000002E-3</v>
      </c>
      <c r="M21" s="204">
        <v>8</v>
      </c>
      <c r="N21" s="283">
        <v>1E-3</v>
      </c>
      <c r="O21" s="142">
        <v>120</v>
      </c>
      <c r="P21" s="366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1">
        <v>1E-3</v>
      </c>
      <c r="AA21" s="439">
        <v>25</v>
      </c>
      <c r="AB21" s="438">
        <v>2E-3</v>
      </c>
      <c r="AC21" s="437">
        <v>399</v>
      </c>
      <c r="AD21" s="436">
        <v>14033</v>
      </c>
      <c r="AE21" s="435">
        <v>0.98299999999999998</v>
      </c>
      <c r="AF21" s="428">
        <v>235</v>
      </c>
      <c r="AG21" s="427">
        <v>1.6E-2</v>
      </c>
      <c r="AI21" s="501">
        <v>278</v>
      </c>
      <c r="AJ21" s="500">
        <v>0.02</v>
      </c>
      <c r="AL21" s="534">
        <f t="shared" si="0"/>
        <v>-43</v>
      </c>
      <c r="AM21" s="533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7">
        <v>18673</v>
      </c>
      <c r="H22" s="282">
        <v>0.98599999999999999</v>
      </c>
      <c r="I22" s="146">
        <v>237</v>
      </c>
      <c r="J22" s="205">
        <v>1.2999999999999999E-2</v>
      </c>
      <c r="K22" s="204">
        <v>7</v>
      </c>
      <c r="L22" s="205">
        <v>0</v>
      </c>
      <c r="M22" s="204">
        <v>28</v>
      </c>
      <c r="N22" s="283">
        <v>1E-3</v>
      </c>
      <c r="O22" s="142">
        <v>57</v>
      </c>
      <c r="P22" s="366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1">
        <v>0</v>
      </c>
      <c r="AA22" s="439">
        <v>4</v>
      </c>
      <c r="AB22" s="438">
        <v>0</v>
      </c>
      <c r="AC22" s="437">
        <v>485</v>
      </c>
      <c r="AD22" s="436">
        <v>18621</v>
      </c>
      <c r="AE22" s="435">
        <v>0.98299999999999998</v>
      </c>
      <c r="AF22" s="428">
        <v>64</v>
      </c>
      <c r="AG22" s="427">
        <v>3.0000000000000001E-3</v>
      </c>
      <c r="AI22" s="501">
        <v>39</v>
      </c>
      <c r="AJ22" s="500">
        <v>2E-3</v>
      </c>
      <c r="AL22" s="534">
        <f t="shared" si="0"/>
        <v>25</v>
      </c>
      <c r="AM22" s="533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7">
        <v>8707</v>
      </c>
      <c r="H23" s="282">
        <v>0.97299999999999998</v>
      </c>
      <c r="I23" s="146">
        <v>215</v>
      </c>
      <c r="J23" s="205">
        <v>2.4E-2</v>
      </c>
      <c r="K23" s="204">
        <v>23</v>
      </c>
      <c r="L23" s="205">
        <v>3.0000000000000001E-3</v>
      </c>
      <c r="M23" s="204">
        <v>1</v>
      </c>
      <c r="N23" s="283">
        <v>0</v>
      </c>
      <c r="O23" s="142">
        <v>159</v>
      </c>
      <c r="P23" s="366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1">
        <v>1E-3</v>
      </c>
      <c r="AA23" s="439">
        <v>25</v>
      </c>
      <c r="AB23" s="438">
        <v>3.0000000000000001E-3</v>
      </c>
      <c r="AC23" s="437">
        <v>9325</v>
      </c>
      <c r="AD23" s="436">
        <v>0</v>
      </c>
      <c r="AE23" s="435">
        <v>0</v>
      </c>
      <c r="AF23" s="428">
        <v>182</v>
      </c>
      <c r="AG23" s="427">
        <v>0.02</v>
      </c>
      <c r="AI23" s="501">
        <v>160</v>
      </c>
      <c r="AJ23" s="500">
        <v>1.7999999999999999E-2</v>
      </c>
      <c r="AL23" s="534">
        <f t="shared" si="0"/>
        <v>22</v>
      </c>
      <c r="AM23" s="533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7">
        <v>41185</v>
      </c>
      <c r="H24" s="282">
        <v>0.94599999999999995</v>
      </c>
      <c r="I24" s="146">
        <v>2043</v>
      </c>
      <c r="J24" s="205">
        <v>4.7E-2</v>
      </c>
      <c r="K24" s="204">
        <v>91</v>
      </c>
      <c r="L24" s="205">
        <v>2E-3</v>
      </c>
      <c r="M24" s="204">
        <v>214</v>
      </c>
      <c r="N24" s="283">
        <v>5.0000000000000001E-3</v>
      </c>
      <c r="O24" s="142">
        <v>622</v>
      </c>
      <c r="P24" s="366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1">
        <v>2E-3</v>
      </c>
      <c r="AA24" s="439">
        <v>63</v>
      </c>
      <c r="AB24" s="438">
        <v>1E-3</v>
      </c>
      <c r="AC24" s="437">
        <v>2053</v>
      </c>
      <c r="AD24" s="436">
        <v>42733</v>
      </c>
      <c r="AE24" s="435">
        <v>0.98199999999999998</v>
      </c>
      <c r="AF24" s="428">
        <v>713</v>
      </c>
      <c r="AG24" s="427">
        <v>1.6E-2</v>
      </c>
      <c r="AI24" s="501">
        <v>729</v>
      </c>
      <c r="AJ24" s="500">
        <v>1.7000000000000001E-2</v>
      </c>
      <c r="AL24" s="534">
        <f t="shared" si="0"/>
        <v>-16</v>
      </c>
      <c r="AM24" s="533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7">
        <v>18166</v>
      </c>
      <c r="H25" s="282">
        <v>0.97699999999999998</v>
      </c>
      <c r="I25" s="146">
        <v>345</v>
      </c>
      <c r="J25" s="205">
        <v>1.9E-2</v>
      </c>
      <c r="K25" s="204">
        <v>48</v>
      </c>
      <c r="L25" s="205">
        <v>3.0000000000000001E-3</v>
      </c>
      <c r="M25" s="204">
        <v>32</v>
      </c>
      <c r="N25" s="283">
        <v>2E-3</v>
      </c>
      <c r="O25" s="142">
        <v>189</v>
      </c>
      <c r="P25" s="366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1">
        <v>0</v>
      </c>
      <c r="AA25" s="439">
        <v>37</v>
      </c>
      <c r="AB25" s="438">
        <v>2E-3</v>
      </c>
      <c r="AC25" s="437">
        <v>453</v>
      </c>
      <c r="AD25" s="436">
        <v>18347</v>
      </c>
      <c r="AE25" s="435">
        <v>0.98699999999999999</v>
      </c>
      <c r="AF25" s="428">
        <v>237</v>
      </c>
      <c r="AG25" s="427">
        <v>1.2999999999999999E-2</v>
      </c>
      <c r="AI25" s="501">
        <v>231</v>
      </c>
      <c r="AJ25" s="500">
        <v>1.2E-2</v>
      </c>
      <c r="AL25" s="534">
        <f t="shared" si="0"/>
        <v>6</v>
      </c>
      <c r="AM25" s="533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7">
        <v>42023</v>
      </c>
      <c r="H26" s="282">
        <v>0.99399999999999999</v>
      </c>
      <c r="I26" s="146">
        <v>225</v>
      </c>
      <c r="J26" s="205">
        <v>5.0000000000000001E-3</v>
      </c>
      <c r="K26" s="204">
        <v>12</v>
      </c>
      <c r="L26" s="205">
        <v>0</v>
      </c>
      <c r="M26" s="204">
        <v>0</v>
      </c>
      <c r="N26" s="283">
        <v>0</v>
      </c>
      <c r="O26" s="142">
        <v>87</v>
      </c>
      <c r="P26" s="366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1">
        <v>0</v>
      </c>
      <c r="AA26" s="439">
        <v>47</v>
      </c>
      <c r="AB26" s="438">
        <v>1E-3</v>
      </c>
      <c r="AC26" s="437">
        <v>357</v>
      </c>
      <c r="AD26" s="436">
        <v>42125</v>
      </c>
      <c r="AE26" s="435">
        <v>0.997</v>
      </c>
      <c r="AF26" s="428">
        <v>99</v>
      </c>
      <c r="AG26" s="427">
        <v>2E-3</v>
      </c>
      <c r="AI26" s="501">
        <v>39</v>
      </c>
      <c r="AJ26" s="500">
        <v>1E-3</v>
      </c>
      <c r="AL26" s="534">
        <f t="shared" si="0"/>
        <v>60</v>
      </c>
      <c r="AM26" s="533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7">
        <v>113389</v>
      </c>
      <c r="H27" s="282">
        <v>0.97399999999999998</v>
      </c>
      <c r="I27" s="146">
        <v>2677</v>
      </c>
      <c r="J27" s="205">
        <v>2.3E-2</v>
      </c>
      <c r="K27" s="204">
        <v>291</v>
      </c>
      <c r="L27" s="205">
        <v>3.0000000000000001E-3</v>
      </c>
      <c r="M27" s="204">
        <v>11</v>
      </c>
      <c r="N27" s="283">
        <v>0</v>
      </c>
      <c r="O27" s="142">
        <v>2342</v>
      </c>
      <c r="P27" s="366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1">
        <v>0</v>
      </c>
      <c r="AA27" s="439">
        <v>122</v>
      </c>
      <c r="AB27" s="438">
        <v>1E-3</v>
      </c>
      <c r="AC27" s="437">
        <v>4424</v>
      </c>
      <c r="AD27" s="436">
        <v>113547</v>
      </c>
      <c r="AE27" s="435">
        <v>0.97599999999999998</v>
      </c>
      <c r="AF27" s="428">
        <v>2633</v>
      </c>
      <c r="AG27" s="427">
        <v>2.3E-2</v>
      </c>
      <c r="AI27" s="501">
        <v>2021</v>
      </c>
      <c r="AJ27" s="500">
        <v>1.7000000000000001E-2</v>
      </c>
      <c r="AL27" s="534">
        <f t="shared" si="0"/>
        <v>612</v>
      </c>
      <c r="AM27" s="533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7">
        <v>9694</v>
      </c>
      <c r="H28" s="282">
        <v>0.95699999999999996</v>
      </c>
      <c r="I28" s="146">
        <v>384</v>
      </c>
      <c r="J28" s="205">
        <v>3.7999999999999999E-2</v>
      </c>
      <c r="K28" s="204">
        <v>14</v>
      </c>
      <c r="L28" s="205">
        <v>1E-3</v>
      </c>
      <c r="M28" s="204">
        <v>42</v>
      </c>
      <c r="N28" s="283">
        <v>4.0000000000000001E-3</v>
      </c>
      <c r="O28" s="142">
        <v>76</v>
      </c>
      <c r="P28" s="366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1">
        <v>1E-3</v>
      </c>
      <c r="AA28" s="439">
        <v>23</v>
      </c>
      <c r="AB28" s="438">
        <v>2E-3</v>
      </c>
      <c r="AC28" s="437">
        <v>283</v>
      </c>
      <c r="AD28" s="436">
        <v>10014</v>
      </c>
      <c r="AE28" s="435">
        <v>0.98799999999999999</v>
      </c>
      <c r="AF28" s="428">
        <v>90</v>
      </c>
      <c r="AG28" s="427">
        <v>8.9999999999999993E-3</v>
      </c>
      <c r="AI28" s="501">
        <v>66</v>
      </c>
      <c r="AJ28" s="500">
        <v>6.0000000000000001E-3</v>
      </c>
      <c r="AL28" s="534">
        <f t="shared" si="0"/>
        <v>24</v>
      </c>
      <c r="AM28" s="533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7">
        <v>10759</v>
      </c>
      <c r="H29" s="282">
        <v>0.89100000000000001</v>
      </c>
      <c r="I29" s="146">
        <v>1271</v>
      </c>
      <c r="J29" s="205">
        <v>0.105</v>
      </c>
      <c r="K29" s="204">
        <v>39</v>
      </c>
      <c r="L29" s="205">
        <v>3.0000000000000001E-3</v>
      </c>
      <c r="M29" s="204">
        <v>0</v>
      </c>
      <c r="N29" s="283">
        <v>0</v>
      </c>
      <c r="O29" s="142">
        <v>461</v>
      </c>
      <c r="P29" s="366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1">
        <v>3.0000000000000001E-3</v>
      </c>
      <c r="AA29" s="439">
        <v>46</v>
      </c>
      <c r="AB29" s="438">
        <v>4.0000000000000001E-3</v>
      </c>
      <c r="AC29" s="437">
        <v>1606</v>
      </c>
      <c r="AD29" s="436">
        <v>11086</v>
      </c>
      <c r="AE29" s="435">
        <v>0.91900000000000004</v>
      </c>
      <c r="AF29" s="428">
        <v>500</v>
      </c>
      <c r="AG29" s="427">
        <v>4.1000000000000002E-2</v>
      </c>
      <c r="AI29" s="501">
        <v>461</v>
      </c>
      <c r="AJ29" s="500">
        <v>3.7999999999999999E-2</v>
      </c>
      <c r="AL29" s="534">
        <f t="shared" si="0"/>
        <v>39</v>
      </c>
      <c r="AM29" s="533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7">
        <v>18477</v>
      </c>
      <c r="H30" s="282">
        <v>0.83799999999999997</v>
      </c>
      <c r="I30" s="146">
        <v>2836</v>
      </c>
      <c r="J30" s="205">
        <v>0.129</v>
      </c>
      <c r="K30" s="204">
        <v>712</v>
      </c>
      <c r="L30" s="205">
        <v>3.2000000000000001E-2</v>
      </c>
      <c r="M30" s="204">
        <v>17</v>
      </c>
      <c r="N30" s="283">
        <v>1E-3</v>
      </c>
      <c r="O30" s="142">
        <v>661</v>
      </c>
      <c r="P30" s="366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1">
        <v>2E-3</v>
      </c>
      <c r="AA30" s="439">
        <v>75</v>
      </c>
      <c r="AB30" s="438">
        <v>3.0000000000000001E-3</v>
      </c>
      <c r="AC30" s="437">
        <v>1576</v>
      </c>
      <c r="AD30" s="436">
        <v>20637</v>
      </c>
      <c r="AE30" s="435">
        <v>0.93600000000000005</v>
      </c>
      <c r="AF30" s="428">
        <v>1373</v>
      </c>
      <c r="AG30" s="427">
        <v>6.2E-2</v>
      </c>
      <c r="AI30" s="501">
        <v>1415</v>
      </c>
      <c r="AJ30" s="500">
        <v>6.4000000000000001E-2</v>
      </c>
      <c r="AL30" s="534">
        <f t="shared" si="0"/>
        <v>-42</v>
      </c>
      <c r="AM30" s="533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7">
        <v>33444</v>
      </c>
      <c r="H31" s="282">
        <v>0.91</v>
      </c>
      <c r="I31" s="146">
        <v>2950</v>
      </c>
      <c r="J31" s="205">
        <v>0.08</v>
      </c>
      <c r="K31" s="204">
        <v>85</v>
      </c>
      <c r="L31" s="205">
        <v>2E-3</v>
      </c>
      <c r="M31" s="204">
        <v>257</v>
      </c>
      <c r="N31" s="283">
        <v>7.0000000000000001E-3</v>
      </c>
      <c r="O31" s="142">
        <v>1121</v>
      </c>
      <c r="P31" s="366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1">
        <v>1E-3</v>
      </c>
      <c r="AA31" s="439">
        <v>26</v>
      </c>
      <c r="AB31" s="438">
        <v>1E-3</v>
      </c>
      <c r="AC31" s="437">
        <v>3151</v>
      </c>
      <c r="AD31" s="436">
        <v>35271</v>
      </c>
      <c r="AE31" s="435">
        <v>0.96</v>
      </c>
      <c r="AF31" s="428">
        <v>1206</v>
      </c>
      <c r="AG31" s="427">
        <v>3.3000000000000002E-2</v>
      </c>
      <c r="AI31" s="501">
        <v>1098</v>
      </c>
      <c r="AJ31" s="500">
        <v>0.03</v>
      </c>
      <c r="AL31" s="534">
        <f t="shared" si="0"/>
        <v>108</v>
      </c>
      <c r="AM31" s="533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7">
        <v>19584</v>
      </c>
      <c r="H32" s="282">
        <v>0.98</v>
      </c>
      <c r="I32" s="146">
        <v>302</v>
      </c>
      <c r="J32" s="205">
        <v>1.4999999999999999E-2</v>
      </c>
      <c r="K32" s="204">
        <v>6</v>
      </c>
      <c r="L32" s="205">
        <v>0</v>
      </c>
      <c r="M32" s="204">
        <v>85</v>
      </c>
      <c r="N32" s="283">
        <v>4.0000000000000001E-3</v>
      </c>
      <c r="O32" s="142">
        <v>95</v>
      </c>
      <c r="P32" s="366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1">
        <v>1E-3</v>
      </c>
      <c r="AA32" s="439">
        <v>20</v>
      </c>
      <c r="AB32" s="438">
        <v>1E-3</v>
      </c>
      <c r="AC32" s="437">
        <v>601</v>
      </c>
      <c r="AD32" s="436">
        <v>19697</v>
      </c>
      <c r="AE32" s="435">
        <v>0.98599999999999999</v>
      </c>
      <c r="AF32" s="428">
        <v>101</v>
      </c>
      <c r="AG32" s="427">
        <v>5.0000000000000001E-3</v>
      </c>
      <c r="AI32" s="501">
        <v>50</v>
      </c>
      <c r="AJ32" s="500">
        <v>3.0000000000000001E-3</v>
      </c>
      <c r="AL32" s="534">
        <f t="shared" si="0"/>
        <v>51</v>
      </c>
      <c r="AM32" s="533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7">
        <v>15315</v>
      </c>
      <c r="H33" s="282">
        <v>0.97499999999999998</v>
      </c>
      <c r="I33" s="146">
        <v>392</v>
      </c>
      <c r="J33" s="205">
        <v>2.5000000000000001E-2</v>
      </c>
      <c r="K33" s="204">
        <v>6</v>
      </c>
      <c r="L33" s="205">
        <v>0</v>
      </c>
      <c r="M33" s="204">
        <v>0</v>
      </c>
      <c r="N33" s="283">
        <v>0</v>
      </c>
      <c r="O33" s="142">
        <v>115</v>
      </c>
      <c r="P33" s="366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1">
        <v>1E-3</v>
      </c>
      <c r="AA33" s="439">
        <v>16</v>
      </c>
      <c r="AB33" s="438">
        <v>1E-3</v>
      </c>
      <c r="AC33" s="437">
        <v>307</v>
      </c>
      <c r="AD33" s="436">
        <v>15590</v>
      </c>
      <c r="AE33" s="435">
        <v>0.99199999999999999</v>
      </c>
      <c r="AF33" s="428">
        <v>121</v>
      </c>
      <c r="AG33" s="427">
        <v>8.0000000000000002E-3</v>
      </c>
      <c r="AI33" s="501">
        <v>97</v>
      </c>
      <c r="AJ33" s="500">
        <v>6.0000000000000001E-3</v>
      </c>
      <c r="AL33" s="534">
        <f t="shared" si="0"/>
        <v>24</v>
      </c>
      <c r="AM33" s="533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7">
        <v>9130</v>
      </c>
      <c r="H34" s="282">
        <v>0.78800000000000003</v>
      </c>
      <c r="I34" s="146">
        <v>1861</v>
      </c>
      <c r="J34" s="205">
        <v>0.161</v>
      </c>
      <c r="K34" s="204">
        <v>601</v>
      </c>
      <c r="L34" s="205">
        <v>5.1999999999999998E-2</v>
      </c>
      <c r="M34" s="204">
        <v>1</v>
      </c>
      <c r="N34" s="283">
        <v>0</v>
      </c>
      <c r="O34" s="142">
        <v>635</v>
      </c>
      <c r="P34" s="366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1">
        <v>2E-3</v>
      </c>
      <c r="AA34" s="439">
        <v>38</v>
      </c>
      <c r="AB34" s="438">
        <v>3.0000000000000001E-3</v>
      </c>
      <c r="AC34" s="437">
        <v>3837</v>
      </c>
      <c r="AD34" s="436">
        <v>7732</v>
      </c>
      <c r="AE34" s="435">
        <v>0.66700000000000004</v>
      </c>
      <c r="AF34" s="428">
        <v>1236</v>
      </c>
      <c r="AG34" s="427">
        <v>0.107</v>
      </c>
      <c r="AI34" s="501">
        <v>1316</v>
      </c>
      <c r="AJ34" s="500">
        <v>0.112</v>
      </c>
      <c r="AL34" s="534">
        <f t="shared" si="0"/>
        <v>-80</v>
      </c>
      <c r="AM34" s="533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7">
        <v>34365</v>
      </c>
      <c r="H35" s="282">
        <v>0.94799999999999995</v>
      </c>
      <c r="I35" s="146">
        <v>1755</v>
      </c>
      <c r="J35" s="205">
        <v>4.8000000000000001E-2</v>
      </c>
      <c r="K35" s="204">
        <v>123</v>
      </c>
      <c r="L35" s="205">
        <v>3.0000000000000001E-3</v>
      </c>
      <c r="M35" s="204">
        <v>7</v>
      </c>
      <c r="N35" s="283">
        <v>0</v>
      </c>
      <c r="O35" s="142">
        <v>405</v>
      </c>
      <c r="P35" s="366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1">
        <v>1E-3</v>
      </c>
      <c r="AA35" s="439">
        <v>60</v>
      </c>
      <c r="AB35" s="438">
        <v>2E-3</v>
      </c>
      <c r="AC35" s="437">
        <v>890</v>
      </c>
      <c r="AD35" s="436">
        <v>35689</v>
      </c>
      <c r="AE35" s="435">
        <v>0.98499999999999999</v>
      </c>
      <c r="AF35" s="428">
        <v>528</v>
      </c>
      <c r="AG35" s="427">
        <v>1.4999999999999999E-2</v>
      </c>
      <c r="AI35" s="501">
        <v>550</v>
      </c>
      <c r="AJ35" s="500">
        <v>1.4999999999999999E-2</v>
      </c>
      <c r="AL35" s="534">
        <f t="shared" si="0"/>
        <v>-22</v>
      </c>
      <c r="AM35" s="533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7">
        <v>17040</v>
      </c>
      <c r="H36" s="282">
        <v>0.94399999999999995</v>
      </c>
      <c r="I36" s="146">
        <v>883</v>
      </c>
      <c r="J36" s="205">
        <v>4.9000000000000002E-2</v>
      </c>
      <c r="K36" s="204">
        <v>127</v>
      </c>
      <c r="L36" s="205">
        <v>7.0000000000000001E-3</v>
      </c>
      <c r="M36" s="204">
        <v>0</v>
      </c>
      <c r="N36" s="283">
        <v>0</v>
      </c>
      <c r="O36" s="142">
        <v>275</v>
      </c>
      <c r="P36" s="366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1">
        <v>1E-3</v>
      </c>
      <c r="AA36" s="439">
        <v>16</v>
      </c>
      <c r="AB36" s="438">
        <v>1E-3</v>
      </c>
      <c r="AC36" s="437">
        <v>794</v>
      </c>
      <c r="AD36" s="436">
        <v>17648</v>
      </c>
      <c r="AE36" s="435">
        <v>0.97799999999999998</v>
      </c>
      <c r="AF36" s="428">
        <v>402</v>
      </c>
      <c r="AG36" s="427">
        <v>2.1999999999999999E-2</v>
      </c>
      <c r="AI36" s="501">
        <v>366</v>
      </c>
      <c r="AJ36" s="500">
        <v>2.1000000000000001E-2</v>
      </c>
      <c r="AL36" s="534">
        <f t="shared" si="0"/>
        <v>36</v>
      </c>
      <c r="AM36" s="533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7">
        <v>9509</v>
      </c>
      <c r="H37" s="282">
        <v>0.56599999999999995</v>
      </c>
      <c r="I37" s="146">
        <v>5756</v>
      </c>
      <c r="J37" s="205">
        <v>0.34200000000000003</v>
      </c>
      <c r="K37" s="204">
        <v>1545</v>
      </c>
      <c r="L37" s="205">
        <v>9.1999999999999998E-2</v>
      </c>
      <c r="M37" s="204">
        <v>0</v>
      </c>
      <c r="N37" s="283">
        <v>0</v>
      </c>
      <c r="O37" s="142">
        <v>1575</v>
      </c>
      <c r="P37" s="366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1">
        <v>5.0000000000000001E-3</v>
      </c>
      <c r="AA37" s="439">
        <v>88</v>
      </c>
      <c r="AB37" s="438">
        <v>5.0000000000000001E-3</v>
      </c>
      <c r="AC37" s="437">
        <v>3157</v>
      </c>
      <c r="AD37" s="436">
        <v>13686</v>
      </c>
      <c r="AE37" s="435">
        <v>0.81399999999999995</v>
      </c>
      <c r="AF37" s="428">
        <v>3120</v>
      </c>
      <c r="AG37" s="427">
        <v>0.186</v>
      </c>
      <c r="AI37" s="501">
        <v>3116</v>
      </c>
      <c r="AJ37" s="500">
        <v>0.188</v>
      </c>
      <c r="AL37" s="534">
        <f t="shared" si="0"/>
        <v>4</v>
      </c>
      <c r="AM37" s="533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7">
        <v>58584</v>
      </c>
      <c r="H38" s="282">
        <v>0.96299999999999997</v>
      </c>
      <c r="I38" s="146">
        <v>2224</v>
      </c>
      <c r="J38" s="205">
        <v>3.6999999999999998E-2</v>
      </c>
      <c r="K38" s="204">
        <v>53</v>
      </c>
      <c r="L38" s="205">
        <v>1E-3</v>
      </c>
      <c r="M38" s="204">
        <v>3</v>
      </c>
      <c r="N38" s="283">
        <v>0</v>
      </c>
      <c r="O38" s="142">
        <v>439</v>
      </c>
      <c r="P38" s="366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1">
        <v>0</v>
      </c>
      <c r="AA38" s="439">
        <v>23</v>
      </c>
      <c r="AB38" s="438">
        <v>0</v>
      </c>
      <c r="AC38" s="437">
        <v>1148</v>
      </c>
      <c r="AD38" s="436">
        <v>60297</v>
      </c>
      <c r="AE38" s="435">
        <v>0.99099999999999999</v>
      </c>
      <c r="AF38" s="428">
        <v>492</v>
      </c>
      <c r="AG38" s="427">
        <v>8.0000000000000002E-3</v>
      </c>
      <c r="AI38" s="501">
        <v>463</v>
      </c>
      <c r="AJ38" s="500">
        <v>7.0000000000000001E-3</v>
      </c>
      <c r="AL38" s="534">
        <f t="shared" si="0"/>
        <v>29</v>
      </c>
      <c r="AM38" s="533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7">
        <v>8359</v>
      </c>
      <c r="H39" s="282">
        <v>0.91300000000000003</v>
      </c>
      <c r="I39" s="146">
        <v>711</v>
      </c>
      <c r="J39" s="205">
        <v>7.8E-2</v>
      </c>
      <c r="K39" s="204">
        <v>89</v>
      </c>
      <c r="L39" s="205">
        <v>0.01</v>
      </c>
      <c r="M39" s="204">
        <v>0</v>
      </c>
      <c r="N39" s="283">
        <v>0</v>
      </c>
      <c r="O39" s="142">
        <v>105</v>
      </c>
      <c r="P39" s="366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1">
        <v>2E-3</v>
      </c>
      <c r="AA39" s="439">
        <v>25</v>
      </c>
      <c r="AB39" s="438">
        <v>3.0000000000000001E-3</v>
      </c>
      <c r="AC39" s="437">
        <v>323</v>
      </c>
      <c r="AD39" s="436">
        <v>8934</v>
      </c>
      <c r="AE39" s="435">
        <v>0.97499999999999998</v>
      </c>
      <c r="AF39" s="428">
        <v>194</v>
      </c>
      <c r="AG39" s="427">
        <v>2.1000000000000001E-2</v>
      </c>
      <c r="AI39" s="501">
        <v>177</v>
      </c>
      <c r="AJ39" s="500">
        <v>0.02</v>
      </c>
      <c r="AL39" s="534">
        <f t="shared" si="0"/>
        <v>17</v>
      </c>
      <c r="AM39" s="533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7">
        <v>12356</v>
      </c>
      <c r="H40" s="282">
        <v>0.95099999999999996</v>
      </c>
      <c r="I40" s="146">
        <v>597</v>
      </c>
      <c r="J40" s="205">
        <v>4.5999999999999999E-2</v>
      </c>
      <c r="K40" s="204">
        <v>35</v>
      </c>
      <c r="L40" s="205">
        <v>3.0000000000000001E-3</v>
      </c>
      <c r="M40" s="204">
        <v>9</v>
      </c>
      <c r="N40" s="283">
        <v>1E-3</v>
      </c>
      <c r="O40" s="142">
        <v>421</v>
      </c>
      <c r="P40" s="366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1">
        <v>3.0000000000000001E-3</v>
      </c>
      <c r="AA40" s="439">
        <v>17</v>
      </c>
      <c r="AB40" s="438">
        <v>1E-3</v>
      </c>
      <c r="AC40" s="437">
        <v>3429</v>
      </c>
      <c r="AD40" s="436">
        <v>10129</v>
      </c>
      <c r="AE40" s="435">
        <v>0.77900000000000003</v>
      </c>
      <c r="AF40" s="428">
        <v>456</v>
      </c>
      <c r="AG40" s="427">
        <v>3.5000000000000003E-2</v>
      </c>
      <c r="AI40" s="501">
        <v>400</v>
      </c>
      <c r="AJ40" s="500">
        <v>3.1E-2</v>
      </c>
      <c r="AL40" s="534">
        <f t="shared" ref="AL40:AL62" si="2" xml:space="preserve"> AF40-AI40</f>
        <v>56</v>
      </c>
      <c r="AM40" s="533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7">
        <v>9837</v>
      </c>
      <c r="H41" s="282">
        <v>0.63800000000000001</v>
      </c>
      <c r="I41" s="146">
        <v>5487</v>
      </c>
      <c r="J41" s="205">
        <v>0.35599999999999998</v>
      </c>
      <c r="K41" s="204">
        <v>93</v>
      </c>
      <c r="L41" s="205">
        <v>6.0000000000000001E-3</v>
      </c>
      <c r="M41" s="204">
        <v>0</v>
      </c>
      <c r="N41" s="283">
        <v>0</v>
      </c>
      <c r="O41" s="142">
        <v>174</v>
      </c>
      <c r="P41" s="366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5</v>
      </c>
      <c r="AB41" s="438">
        <v>0</v>
      </c>
      <c r="AC41" s="437">
        <v>378</v>
      </c>
      <c r="AD41" s="436">
        <v>15148</v>
      </c>
      <c r="AE41" s="435">
        <v>0.98299999999999998</v>
      </c>
      <c r="AF41" s="428">
        <v>267</v>
      </c>
      <c r="AG41" s="427">
        <v>1.7000000000000001E-2</v>
      </c>
      <c r="AI41" s="501">
        <v>227</v>
      </c>
      <c r="AJ41" s="500">
        <v>1.4999999999999999E-2</v>
      </c>
      <c r="AL41" s="534">
        <f t="shared" si="2"/>
        <v>40</v>
      </c>
      <c r="AM41" s="533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7">
        <v>26475</v>
      </c>
      <c r="H42" s="282">
        <v>0.98499999999999999</v>
      </c>
      <c r="I42" s="146">
        <v>387</v>
      </c>
      <c r="J42" s="205">
        <v>1.4E-2</v>
      </c>
      <c r="K42" s="204">
        <v>3</v>
      </c>
      <c r="L42" s="205">
        <v>0</v>
      </c>
      <c r="M42" s="204">
        <v>14</v>
      </c>
      <c r="N42" s="283">
        <v>1E-3</v>
      </c>
      <c r="O42" s="142">
        <v>2387</v>
      </c>
      <c r="P42" s="366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1">
        <v>0</v>
      </c>
      <c r="AA42" s="439">
        <v>26</v>
      </c>
      <c r="AB42" s="438">
        <v>1E-3</v>
      </c>
      <c r="AC42" s="437">
        <v>2812</v>
      </c>
      <c r="AD42" s="436">
        <v>24468</v>
      </c>
      <c r="AE42" s="435">
        <v>0.91</v>
      </c>
      <c r="AF42" s="428">
        <v>2390</v>
      </c>
      <c r="AG42" s="427">
        <v>8.8999999999999996E-2</v>
      </c>
      <c r="AI42" s="501">
        <v>2375</v>
      </c>
      <c r="AJ42" s="500">
        <v>8.7999999999999995E-2</v>
      </c>
      <c r="AL42" s="534">
        <f t="shared" si="2"/>
        <v>15</v>
      </c>
      <c r="AM42" s="533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7">
        <v>4679</v>
      </c>
      <c r="H43" s="282">
        <v>0.96399999999999997</v>
      </c>
      <c r="I43" s="146">
        <v>155</v>
      </c>
      <c r="J43" s="205">
        <v>3.2000000000000001E-2</v>
      </c>
      <c r="K43" s="204">
        <v>11</v>
      </c>
      <c r="L43" s="205">
        <v>2E-3</v>
      </c>
      <c r="M43" s="204">
        <v>11</v>
      </c>
      <c r="N43" s="283">
        <v>2E-3</v>
      </c>
      <c r="O43" s="142">
        <v>94</v>
      </c>
      <c r="P43" s="366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1">
        <v>0</v>
      </c>
      <c r="AA43" s="439">
        <v>1</v>
      </c>
      <c r="AB43" s="438">
        <v>0</v>
      </c>
      <c r="AC43" s="437">
        <v>122</v>
      </c>
      <c r="AD43" s="436">
        <v>4749</v>
      </c>
      <c r="AE43" s="435">
        <v>0.97799999999999998</v>
      </c>
      <c r="AF43" s="428">
        <v>105</v>
      </c>
      <c r="AG43" s="427">
        <v>2.1999999999999999E-2</v>
      </c>
      <c r="AI43" s="501">
        <v>104</v>
      </c>
      <c r="AJ43" s="500">
        <v>2.1000000000000001E-2</v>
      </c>
      <c r="AL43" s="534">
        <f t="shared" si="2"/>
        <v>1</v>
      </c>
      <c r="AM43" s="533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7">
        <v>4665</v>
      </c>
      <c r="H44" s="282">
        <v>0.96899999999999997</v>
      </c>
      <c r="I44" s="146">
        <v>141</v>
      </c>
      <c r="J44" s="205">
        <v>2.9000000000000001E-2</v>
      </c>
      <c r="K44" s="204">
        <v>9</v>
      </c>
      <c r="L44" s="205">
        <v>2E-3</v>
      </c>
      <c r="M44" s="204">
        <v>0</v>
      </c>
      <c r="N44" s="283">
        <v>0</v>
      </c>
      <c r="O44" s="142">
        <v>32</v>
      </c>
      <c r="P44" s="366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11</v>
      </c>
      <c r="AB44" s="438">
        <v>2E-3</v>
      </c>
      <c r="AC44" s="437">
        <v>127</v>
      </c>
      <c r="AD44" s="436">
        <v>4737</v>
      </c>
      <c r="AE44" s="435">
        <v>0.98399999999999999</v>
      </c>
      <c r="AF44" s="428">
        <v>41</v>
      </c>
      <c r="AG44" s="427">
        <v>8.9999999999999993E-3</v>
      </c>
      <c r="AI44" s="501">
        <v>45</v>
      </c>
      <c r="AJ44" s="500">
        <v>8.9999999999999993E-3</v>
      </c>
      <c r="AL44" s="534">
        <f t="shared" si="2"/>
        <v>-4</v>
      </c>
      <c r="AM44" s="533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7">
        <v>5141</v>
      </c>
      <c r="H45" s="282">
        <v>0.93799999999999994</v>
      </c>
      <c r="I45" s="146">
        <v>304</v>
      </c>
      <c r="J45" s="205">
        <v>5.5E-2</v>
      </c>
      <c r="K45" s="204">
        <v>29</v>
      </c>
      <c r="L45" s="205">
        <v>5.0000000000000001E-3</v>
      </c>
      <c r="M45" s="204">
        <v>9</v>
      </c>
      <c r="N45" s="283">
        <v>2E-3</v>
      </c>
      <c r="O45" s="142">
        <v>39</v>
      </c>
      <c r="P45" s="366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1">
        <v>1E-3</v>
      </c>
      <c r="AA45" s="439">
        <v>9</v>
      </c>
      <c r="AB45" s="438">
        <v>2E-3</v>
      </c>
      <c r="AC45" s="437">
        <v>320</v>
      </c>
      <c r="AD45" s="436">
        <v>5212</v>
      </c>
      <c r="AE45" s="435">
        <v>0.95099999999999996</v>
      </c>
      <c r="AF45" s="428">
        <v>68</v>
      </c>
      <c r="AG45" s="427">
        <v>1.2E-2</v>
      </c>
      <c r="AI45" s="501">
        <v>74</v>
      </c>
      <c r="AJ45" s="500">
        <v>1.4E-2</v>
      </c>
      <c r="AL45" s="534">
        <f t="shared" si="2"/>
        <v>-6</v>
      </c>
      <c r="AM45" s="533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7">
        <v>19011</v>
      </c>
      <c r="H46" s="282">
        <v>0.98599999999999999</v>
      </c>
      <c r="I46" s="146">
        <v>192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21</v>
      </c>
      <c r="P46" s="366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1189</v>
      </c>
      <c r="AD46" s="436">
        <v>18145</v>
      </c>
      <c r="AE46" s="435">
        <v>0.94099999999999995</v>
      </c>
      <c r="AF46" s="428">
        <v>22</v>
      </c>
      <c r="AG46" s="427">
        <v>1E-3</v>
      </c>
      <c r="AI46" s="501">
        <v>42</v>
      </c>
      <c r="AJ46" s="500">
        <v>2E-3</v>
      </c>
      <c r="AL46" s="534">
        <f t="shared" si="2"/>
        <v>-20</v>
      </c>
      <c r="AM46" s="533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7">
        <v>36435</v>
      </c>
      <c r="H47" s="282">
        <v>0.94699999999999995</v>
      </c>
      <c r="I47" s="146">
        <v>1879</v>
      </c>
      <c r="J47" s="205">
        <v>4.9000000000000002E-2</v>
      </c>
      <c r="K47" s="204">
        <v>45</v>
      </c>
      <c r="L47" s="205">
        <v>1E-3</v>
      </c>
      <c r="M47" s="204">
        <v>109</v>
      </c>
      <c r="N47" s="283">
        <v>3.0000000000000001E-3</v>
      </c>
      <c r="O47" s="142">
        <v>512</v>
      </c>
      <c r="P47" s="366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1">
        <v>0</v>
      </c>
      <c r="AA47" s="439">
        <v>36</v>
      </c>
      <c r="AB47" s="438">
        <v>1E-3</v>
      </c>
      <c r="AC47" s="437">
        <v>1291</v>
      </c>
      <c r="AD47" s="436">
        <v>37846</v>
      </c>
      <c r="AE47" s="435">
        <v>0.98399999999999999</v>
      </c>
      <c r="AF47" s="428">
        <v>557</v>
      </c>
      <c r="AG47" s="427">
        <v>1.4E-2</v>
      </c>
      <c r="AI47" s="501">
        <v>562</v>
      </c>
      <c r="AJ47" s="500">
        <v>1.4E-2</v>
      </c>
      <c r="AL47" s="534">
        <f t="shared" si="2"/>
        <v>-5</v>
      </c>
      <c r="AM47" s="533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7">
        <v>45657</v>
      </c>
      <c r="H48" s="282">
        <v>0.97</v>
      </c>
      <c r="I48" s="146">
        <v>1153</v>
      </c>
      <c r="J48" s="205">
        <v>2.5000000000000001E-2</v>
      </c>
      <c r="K48" s="204">
        <v>149</v>
      </c>
      <c r="L48" s="205">
        <v>3.0000000000000001E-3</v>
      </c>
      <c r="M48" s="204">
        <v>95</v>
      </c>
      <c r="N48" s="283">
        <v>2E-3</v>
      </c>
      <c r="O48" s="142">
        <v>1148</v>
      </c>
      <c r="P48" s="366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1">
        <v>0</v>
      </c>
      <c r="AA48" s="439">
        <v>60</v>
      </c>
      <c r="AB48" s="438">
        <v>1E-3</v>
      </c>
      <c r="AC48" s="437">
        <v>2643</v>
      </c>
      <c r="AD48" s="436">
        <v>45261</v>
      </c>
      <c r="AE48" s="435">
        <v>0.96199999999999997</v>
      </c>
      <c r="AF48" s="428">
        <v>1297</v>
      </c>
      <c r="AG48" s="427">
        <v>2.8000000000000001E-2</v>
      </c>
      <c r="AI48" s="501">
        <v>1345</v>
      </c>
      <c r="AJ48" s="500">
        <v>2.8000000000000001E-2</v>
      </c>
      <c r="AL48" s="534">
        <f t="shared" si="2"/>
        <v>-48</v>
      </c>
      <c r="AM48" s="533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7">
        <v>16121</v>
      </c>
      <c r="H49" s="282">
        <v>0.94899999999999995</v>
      </c>
      <c r="I49" s="146">
        <v>826</v>
      </c>
      <c r="J49" s="205">
        <v>4.9000000000000002E-2</v>
      </c>
      <c r="K49" s="204">
        <v>36</v>
      </c>
      <c r="L49" s="205">
        <v>2E-3</v>
      </c>
      <c r="M49" s="204">
        <v>0</v>
      </c>
      <c r="N49" s="283">
        <v>0</v>
      </c>
      <c r="O49" s="142">
        <v>1255</v>
      </c>
      <c r="P49" s="366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1">
        <v>0</v>
      </c>
      <c r="AA49" s="439">
        <v>27</v>
      </c>
      <c r="AB49" s="438">
        <v>2E-3</v>
      </c>
      <c r="AC49" s="437">
        <v>2627</v>
      </c>
      <c r="AD49" s="436">
        <v>15637</v>
      </c>
      <c r="AE49" s="435">
        <v>0.92100000000000004</v>
      </c>
      <c r="AF49" s="428">
        <v>1291</v>
      </c>
      <c r="AG49" s="427">
        <v>7.5999999999999998E-2</v>
      </c>
      <c r="AI49" s="501">
        <v>562</v>
      </c>
      <c r="AJ49" s="500">
        <v>3.3000000000000002E-2</v>
      </c>
      <c r="AL49" s="534">
        <f t="shared" si="2"/>
        <v>729</v>
      </c>
      <c r="AM49" s="533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7">
        <v>5126</v>
      </c>
      <c r="H50" s="282">
        <v>0.871</v>
      </c>
      <c r="I50" s="146">
        <v>720</v>
      </c>
      <c r="J50" s="205">
        <v>0.122</v>
      </c>
      <c r="K50" s="204">
        <v>37</v>
      </c>
      <c r="L50" s="205">
        <v>6.0000000000000001E-3</v>
      </c>
      <c r="M50" s="204">
        <v>0</v>
      </c>
      <c r="N50" s="283">
        <v>0</v>
      </c>
      <c r="O50" s="142">
        <v>347</v>
      </c>
      <c r="P50" s="366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1">
        <v>2E-3</v>
      </c>
      <c r="AA50" s="439">
        <v>30</v>
      </c>
      <c r="AB50" s="438">
        <v>5.0000000000000001E-3</v>
      </c>
      <c r="AC50" s="437">
        <v>647</v>
      </c>
      <c r="AD50" s="436">
        <v>5457</v>
      </c>
      <c r="AE50" s="435">
        <v>0.92800000000000005</v>
      </c>
      <c r="AF50" s="428">
        <v>384</v>
      </c>
      <c r="AG50" s="427">
        <v>6.5000000000000002E-2</v>
      </c>
      <c r="AI50" s="501">
        <v>384</v>
      </c>
      <c r="AJ50" s="500">
        <v>6.6000000000000003E-2</v>
      </c>
      <c r="AL50" s="534">
        <f t="shared" si="2"/>
        <v>0</v>
      </c>
      <c r="AM50" s="533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7">
        <v>6137</v>
      </c>
      <c r="H51" s="282">
        <v>0.72299999999999998</v>
      </c>
      <c r="I51" s="146">
        <v>2346</v>
      </c>
      <c r="J51" s="205">
        <v>0.27600000000000002</v>
      </c>
      <c r="K51" s="204">
        <v>10</v>
      </c>
      <c r="L51" s="205">
        <v>1E-3</v>
      </c>
      <c r="M51" s="204">
        <v>0</v>
      </c>
      <c r="N51" s="283">
        <v>0</v>
      </c>
      <c r="O51" s="142">
        <v>473</v>
      </c>
      <c r="P51" s="366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1">
        <v>0</v>
      </c>
      <c r="AA51" s="439">
        <v>10</v>
      </c>
      <c r="AB51" s="438">
        <v>1E-3</v>
      </c>
      <c r="AC51" s="437">
        <v>800</v>
      </c>
      <c r="AD51" s="436">
        <v>7998</v>
      </c>
      <c r="AE51" s="435">
        <v>0.94199999999999995</v>
      </c>
      <c r="AF51" s="428">
        <v>483</v>
      </c>
      <c r="AG51" s="427">
        <v>5.7000000000000002E-2</v>
      </c>
      <c r="AI51" s="501">
        <v>485</v>
      </c>
      <c r="AJ51" s="500">
        <v>5.6000000000000001E-2</v>
      </c>
      <c r="AL51" s="534">
        <f t="shared" si="2"/>
        <v>-2</v>
      </c>
      <c r="AM51" s="533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7">
        <v>7761</v>
      </c>
      <c r="H52" s="282">
        <v>0.95299999999999996</v>
      </c>
      <c r="I52" s="146">
        <v>352</v>
      </c>
      <c r="J52" s="205">
        <v>4.2999999999999997E-2</v>
      </c>
      <c r="K52" s="204">
        <v>20</v>
      </c>
      <c r="L52" s="205">
        <v>2E-3</v>
      </c>
      <c r="M52" s="204">
        <v>11</v>
      </c>
      <c r="N52" s="283">
        <v>1E-3</v>
      </c>
      <c r="O52" s="142">
        <v>71</v>
      </c>
      <c r="P52" s="366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216</v>
      </c>
      <c r="AD52" s="436">
        <v>8046</v>
      </c>
      <c r="AE52" s="435">
        <v>0.98799999999999999</v>
      </c>
      <c r="AF52" s="428">
        <v>91</v>
      </c>
      <c r="AG52" s="427">
        <v>1.0999999999999999E-2</v>
      </c>
      <c r="AI52" s="501">
        <v>65</v>
      </c>
      <c r="AJ52" s="500">
        <v>8.0000000000000002E-3</v>
      </c>
      <c r="AL52" s="534">
        <f t="shared" si="2"/>
        <v>26</v>
      </c>
      <c r="AM52" s="533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7">
        <v>9583</v>
      </c>
      <c r="H53" s="282">
        <v>0.94499999999999995</v>
      </c>
      <c r="I53" s="146">
        <v>518</v>
      </c>
      <c r="J53" s="205">
        <v>5.0999999999999997E-2</v>
      </c>
      <c r="K53" s="204">
        <v>21</v>
      </c>
      <c r="L53" s="205">
        <v>2E-3</v>
      </c>
      <c r="M53" s="204">
        <v>23</v>
      </c>
      <c r="N53" s="283">
        <v>2E-3</v>
      </c>
      <c r="O53" s="142">
        <v>170</v>
      </c>
      <c r="P53" s="366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1">
        <v>0.56399999999999995</v>
      </c>
      <c r="AA53" s="439">
        <v>24</v>
      </c>
      <c r="AB53" s="438">
        <v>2E-3</v>
      </c>
      <c r="AC53" s="437">
        <v>8030</v>
      </c>
      <c r="AD53" s="436">
        <v>4279</v>
      </c>
      <c r="AE53" s="435">
        <v>0.42199999999999999</v>
      </c>
      <c r="AF53" s="428">
        <v>191</v>
      </c>
      <c r="AG53" s="427">
        <v>1.9E-2</v>
      </c>
      <c r="AI53" s="501">
        <v>220</v>
      </c>
      <c r="AJ53" s="500">
        <v>2.1999999999999999E-2</v>
      </c>
      <c r="AL53" s="534">
        <f t="shared" si="2"/>
        <v>-29</v>
      </c>
      <c r="AM53" s="533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0.94099999999999995</v>
      </c>
      <c r="I54" s="146">
        <v>269</v>
      </c>
      <c r="J54" s="205">
        <v>5.2999999999999999E-2</v>
      </c>
      <c r="K54" s="204">
        <v>6</v>
      </c>
      <c r="L54" s="205">
        <v>1E-3</v>
      </c>
      <c r="M54" s="204">
        <v>24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4908</v>
      </c>
      <c r="AE54" s="435">
        <v>0.97599999999999998</v>
      </c>
      <c r="AF54" s="428">
        <v>12</v>
      </c>
      <c r="AG54" s="427">
        <v>2E-3</v>
      </c>
      <c r="AI54" s="501">
        <v>11</v>
      </c>
      <c r="AJ54" s="500">
        <v>2E-3</v>
      </c>
      <c r="AL54" s="534">
        <f t="shared" si="2"/>
        <v>1</v>
      </c>
      <c r="AM54" s="533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7">
        <v>4879</v>
      </c>
      <c r="H55" s="282">
        <v>0.88100000000000001</v>
      </c>
      <c r="I55" s="146">
        <v>626</v>
      </c>
      <c r="J55" s="205">
        <v>0.113</v>
      </c>
      <c r="K55" s="204">
        <v>34</v>
      </c>
      <c r="L55" s="205">
        <v>6.0000000000000001E-3</v>
      </c>
      <c r="M55" s="204">
        <v>0</v>
      </c>
      <c r="N55" s="283">
        <v>0</v>
      </c>
      <c r="O55" s="142">
        <v>172</v>
      </c>
      <c r="P55" s="366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1">
        <v>1E-3</v>
      </c>
      <c r="AA55" s="439">
        <v>31</v>
      </c>
      <c r="AB55" s="438">
        <v>6.0000000000000001E-3</v>
      </c>
      <c r="AC55" s="437">
        <v>439</v>
      </c>
      <c r="AD55" s="436">
        <v>5333</v>
      </c>
      <c r="AE55" s="435">
        <v>0.96299999999999997</v>
      </c>
      <c r="AF55" s="428">
        <v>206</v>
      </c>
      <c r="AG55" s="427">
        <v>3.6999999999999998E-2</v>
      </c>
      <c r="AI55" s="501">
        <v>204</v>
      </c>
      <c r="AJ55" s="500">
        <v>3.6999999999999998E-2</v>
      </c>
      <c r="AL55" s="534">
        <f t="shared" si="2"/>
        <v>2</v>
      </c>
      <c r="AM55" s="533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7">
        <v>14038</v>
      </c>
      <c r="H56" s="282">
        <v>0.997</v>
      </c>
      <c r="I56" s="146">
        <v>46</v>
      </c>
      <c r="J56" s="205">
        <v>3.0000000000000001E-3</v>
      </c>
      <c r="K56" s="204">
        <v>2</v>
      </c>
      <c r="L56" s="205">
        <v>0</v>
      </c>
      <c r="M56" s="204">
        <v>0</v>
      </c>
      <c r="N56" s="283">
        <v>0</v>
      </c>
      <c r="O56" s="142">
        <v>353</v>
      </c>
      <c r="P56" s="366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1">
        <v>0</v>
      </c>
      <c r="AA56" s="439">
        <v>6</v>
      </c>
      <c r="AB56" s="438">
        <v>0</v>
      </c>
      <c r="AC56" s="437">
        <v>633</v>
      </c>
      <c r="AD56" s="436">
        <v>13731</v>
      </c>
      <c r="AE56" s="435">
        <v>0.97499999999999998</v>
      </c>
      <c r="AF56" s="428">
        <v>355</v>
      </c>
      <c r="AG56" s="427">
        <v>2.5000000000000001E-2</v>
      </c>
      <c r="AI56" s="501">
        <v>35</v>
      </c>
      <c r="AJ56" s="500">
        <v>2E-3</v>
      </c>
      <c r="AL56" s="534">
        <f t="shared" si="2"/>
        <v>320</v>
      </c>
      <c r="AM56" s="533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7">
        <v>22937</v>
      </c>
      <c r="H57" s="282">
        <v>0.92400000000000004</v>
      </c>
      <c r="I57" s="146">
        <v>1715</v>
      </c>
      <c r="J57" s="205">
        <v>6.9000000000000006E-2</v>
      </c>
      <c r="K57" s="204">
        <v>160</v>
      </c>
      <c r="L57" s="205">
        <v>6.0000000000000001E-3</v>
      </c>
      <c r="M57" s="204">
        <v>0</v>
      </c>
      <c r="N57" s="283">
        <v>0</v>
      </c>
      <c r="O57" s="142">
        <v>820</v>
      </c>
      <c r="P57" s="366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1">
        <v>1E-3</v>
      </c>
      <c r="AA57" s="439">
        <v>117</v>
      </c>
      <c r="AB57" s="438">
        <v>5.0000000000000001E-3</v>
      </c>
      <c r="AC57" s="437">
        <v>8050</v>
      </c>
      <c r="AD57" s="436">
        <v>17620</v>
      </c>
      <c r="AE57" s="435">
        <v>0.71</v>
      </c>
      <c r="AF57" s="428">
        <v>980</v>
      </c>
      <c r="AG57" s="427">
        <v>3.9E-2</v>
      </c>
      <c r="AI57" s="501">
        <v>1048</v>
      </c>
      <c r="AJ57" s="500">
        <v>4.2000000000000003E-2</v>
      </c>
      <c r="AL57" s="534">
        <f t="shared" si="2"/>
        <v>-68</v>
      </c>
      <c r="AM57" s="533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7">
        <v>4228</v>
      </c>
      <c r="H58" s="282">
        <v>0.84799999999999998</v>
      </c>
      <c r="I58" s="146">
        <v>723</v>
      </c>
      <c r="J58" s="205">
        <v>0.14499999999999999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295</v>
      </c>
      <c r="P58" s="366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1">
        <v>1E-3</v>
      </c>
      <c r="AA58" s="439">
        <v>9</v>
      </c>
      <c r="AB58" s="438">
        <v>2E-3</v>
      </c>
      <c r="AC58" s="437">
        <v>6144</v>
      </c>
      <c r="AD58" s="436">
        <v>0</v>
      </c>
      <c r="AE58" s="435">
        <v>0</v>
      </c>
      <c r="AF58" s="428">
        <v>327</v>
      </c>
      <c r="AG58" s="427">
        <v>6.6000000000000003E-2</v>
      </c>
      <c r="AI58" s="501">
        <v>300</v>
      </c>
      <c r="AJ58" s="500">
        <v>0.06</v>
      </c>
      <c r="AL58" s="534">
        <f t="shared" si="2"/>
        <v>27</v>
      </c>
      <c r="AM58" s="533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7">
        <v>9339</v>
      </c>
      <c r="H59" s="282">
        <v>0.95299999999999996</v>
      </c>
      <c r="I59" s="146">
        <v>389</v>
      </c>
      <c r="J59" s="205">
        <v>0.04</v>
      </c>
      <c r="K59" s="204">
        <v>72</v>
      </c>
      <c r="L59" s="205">
        <v>7.0000000000000001E-3</v>
      </c>
      <c r="M59" s="204">
        <v>0</v>
      </c>
      <c r="N59" s="283">
        <v>0</v>
      </c>
      <c r="O59" s="142">
        <v>789</v>
      </c>
      <c r="P59" s="366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1">
        <v>1E-3</v>
      </c>
      <c r="AA59" s="439">
        <v>58</v>
      </c>
      <c r="AB59" s="438">
        <v>6.0000000000000001E-3</v>
      </c>
      <c r="AC59" s="437">
        <v>1352</v>
      </c>
      <c r="AD59" s="436">
        <v>8772</v>
      </c>
      <c r="AE59" s="435">
        <v>0.89500000000000002</v>
      </c>
      <c r="AF59" s="428">
        <v>861</v>
      </c>
      <c r="AG59" s="427">
        <v>8.7999999999999995E-2</v>
      </c>
      <c r="AI59" s="501">
        <v>854</v>
      </c>
      <c r="AJ59" s="500">
        <v>8.7999999999999995E-2</v>
      </c>
      <c r="AL59" s="534">
        <f t="shared" si="2"/>
        <v>7</v>
      </c>
      <c r="AM59" s="533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1800</v>
      </c>
      <c r="H60" s="282">
        <v>0.50600000000000001</v>
      </c>
      <c r="I60" s="146">
        <v>1758</v>
      </c>
      <c r="J60" s="205">
        <v>0.49399999999999999</v>
      </c>
      <c r="K60" s="204">
        <v>0</v>
      </c>
      <c r="L60" s="205">
        <v>0</v>
      </c>
      <c r="M60" s="204">
        <v>0</v>
      </c>
      <c r="N60" s="283">
        <v>0</v>
      </c>
      <c r="O60" s="142">
        <v>249</v>
      </c>
      <c r="P60" s="366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1">
        <v>1.7000000000000001E-2</v>
      </c>
      <c r="AA60" s="439">
        <v>19</v>
      </c>
      <c r="AB60" s="438">
        <v>5.0000000000000001E-3</v>
      </c>
      <c r="AC60" s="437">
        <v>770</v>
      </c>
      <c r="AD60" s="436">
        <v>3302</v>
      </c>
      <c r="AE60" s="435">
        <v>0.92800000000000005</v>
      </c>
      <c r="AF60" s="428">
        <v>249</v>
      </c>
      <c r="AG60" s="427">
        <v>7.0000000000000007E-2</v>
      </c>
      <c r="AI60" s="501">
        <v>255</v>
      </c>
      <c r="AJ60" s="500">
        <v>7.0999999999999994E-2</v>
      </c>
      <c r="AL60" s="534">
        <f t="shared" si="2"/>
        <v>-6</v>
      </c>
      <c r="AM60" s="533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7">
        <v>52739</v>
      </c>
      <c r="H61" s="282">
        <v>0.99099999999999999</v>
      </c>
      <c r="I61" s="146">
        <v>351</v>
      </c>
      <c r="J61" s="205">
        <v>7.0000000000000001E-3</v>
      </c>
      <c r="K61" s="204">
        <v>1</v>
      </c>
      <c r="L61" s="205">
        <v>0</v>
      </c>
      <c r="M61" s="204">
        <v>109</v>
      </c>
      <c r="N61" s="283">
        <v>2E-3</v>
      </c>
      <c r="O61" s="142">
        <v>64</v>
      </c>
      <c r="P61" s="366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1">
        <v>0</v>
      </c>
      <c r="AA61" s="439">
        <v>2</v>
      </c>
      <c r="AB61" s="438">
        <v>0</v>
      </c>
      <c r="AC61" s="437">
        <v>776</v>
      </c>
      <c r="AD61" s="436">
        <v>52567</v>
      </c>
      <c r="AE61" s="435">
        <v>0.98799999999999999</v>
      </c>
      <c r="AF61" s="428">
        <v>65</v>
      </c>
      <c r="AG61" s="427">
        <v>1E-3</v>
      </c>
      <c r="AI61" s="501">
        <v>138</v>
      </c>
      <c r="AJ61" s="500">
        <v>3.0000000000000001E-3</v>
      </c>
      <c r="AL61" s="534">
        <f t="shared" si="2"/>
        <v>-73</v>
      </c>
      <c r="AM61" s="533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7">
        <v>11330</v>
      </c>
      <c r="H62" s="282">
        <v>0.83199999999999996</v>
      </c>
      <c r="I62" s="146">
        <v>2091</v>
      </c>
      <c r="J62" s="205">
        <v>0.154</v>
      </c>
      <c r="K62" s="204">
        <v>167</v>
      </c>
      <c r="L62" s="205">
        <v>1.2E-2</v>
      </c>
      <c r="M62" s="204">
        <v>23</v>
      </c>
      <c r="N62" s="283">
        <v>2E-3</v>
      </c>
      <c r="O62" s="142">
        <v>985</v>
      </c>
      <c r="P62" s="366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1248</v>
      </c>
      <c r="AD62" s="436">
        <v>12440</v>
      </c>
      <c r="AE62" s="435">
        <v>0.91400000000000003</v>
      </c>
      <c r="AF62" s="428">
        <v>1152</v>
      </c>
      <c r="AG62" s="427">
        <v>8.5000000000000006E-2</v>
      </c>
      <c r="AI62" s="497">
        <v>1090</v>
      </c>
      <c r="AJ62" s="496">
        <v>7.9000000000000001E-2</v>
      </c>
      <c r="AL62" s="530">
        <f t="shared" si="2"/>
        <v>62</v>
      </c>
      <c r="AM62" s="529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23">
        <f>SUM(AA8:AA62)</f>
        <v>1656</v>
      </c>
      <c r="AB65" s="426">
        <f xml:space="preserve"> AA65 /  ($G$65 + $I$65)</f>
        <v>1.447859991239398E-3</v>
      </c>
      <c r="AC65" s="421">
        <f>SUM(AC8:AC62)</f>
        <v>167946</v>
      </c>
      <c r="AD65" s="421">
        <f>SUM(AD8:AD62)</f>
        <v>1014428</v>
      </c>
      <c r="AE65" s="425">
        <f xml:space="preserve"> AD65 /  ($G$65 + $I$65)</f>
        <v>0.88692615651751205</v>
      </c>
      <c r="AF65" s="419">
        <f>SUM(AF8:AF62)</f>
        <v>34031</v>
      </c>
      <c r="AG65" s="424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62</v>
      </c>
      <c r="AD66" s="421">
        <f t="shared" si="5"/>
        <v>0</v>
      </c>
      <c r="AE66" s="420">
        <f t="shared" si="5"/>
        <v>0</v>
      </c>
      <c r="AF66" s="419">
        <f t="shared" si="5"/>
        <v>12</v>
      </c>
      <c r="AG66" s="418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9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23">
        <f t="shared" si="6"/>
        <v>122</v>
      </c>
      <c r="AB67" s="422">
        <f t="shared" si="6"/>
        <v>6.0000000000000001E-3</v>
      </c>
      <c r="AC67" s="421">
        <f t="shared" si="6"/>
        <v>47950</v>
      </c>
      <c r="AD67" s="421">
        <f t="shared" si="6"/>
        <v>113547</v>
      </c>
      <c r="AE67" s="420">
        <f t="shared" si="6"/>
        <v>0.997</v>
      </c>
      <c r="AF67" s="419">
        <f t="shared" si="6"/>
        <v>3120</v>
      </c>
      <c r="AG67" s="418">
        <f t="shared" si="6"/>
        <v>0.28399999999999997</v>
      </c>
    </row>
    <row r="69" spans="1:33" x14ac:dyDescent="0.25">
      <c r="G69" s="528">
        <f xml:space="preserve"> G65 + I65</f>
        <v>1143757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34" width="8.7109375" style="136" customWidth="1"/>
    <col min="35" max="16384" width="9.140625" style="136"/>
  </cols>
  <sheetData>
    <row r="1" spans="1:40" x14ac:dyDescent="0.25">
      <c r="A1" s="259" t="s">
        <v>372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Q1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I6" s="673" t="s">
        <v>324</v>
      </c>
      <c r="AJ6" s="674"/>
      <c r="AL6" s="658" t="s">
        <v>324</v>
      </c>
      <c r="AM6" s="659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K7" s="7"/>
      <c r="AL7" s="543" t="s">
        <v>283</v>
      </c>
      <c r="AM7" s="542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7">
        <v>6604</v>
      </c>
      <c r="H8" s="282">
        <v>0.82</v>
      </c>
      <c r="I8" s="146">
        <v>1251</v>
      </c>
      <c r="J8" s="205">
        <v>0.155</v>
      </c>
      <c r="K8" s="204">
        <v>195</v>
      </c>
      <c r="L8" s="205">
        <v>2.4E-2</v>
      </c>
      <c r="M8" s="204">
        <v>1</v>
      </c>
      <c r="N8" s="283">
        <v>0</v>
      </c>
      <c r="O8" s="142">
        <v>2203</v>
      </c>
      <c r="P8" s="366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1">
        <v>1E-3</v>
      </c>
      <c r="AA8" s="439">
        <v>22</v>
      </c>
      <c r="AB8" s="438">
        <v>3.0000000000000001E-3</v>
      </c>
      <c r="AC8" s="437">
        <v>2985</v>
      </c>
      <c r="AD8" s="436">
        <v>5638</v>
      </c>
      <c r="AE8" s="435">
        <v>0.7</v>
      </c>
      <c r="AF8" s="428">
        <v>2398</v>
      </c>
      <c r="AG8" s="427">
        <v>0.29799999999999999</v>
      </c>
      <c r="AI8" s="540">
        <v>2400</v>
      </c>
      <c r="AJ8" s="539">
        <v>0.29799999999999999</v>
      </c>
      <c r="AL8" s="538">
        <f t="shared" ref="AL8:AL39" si="0" xml:space="preserve"> AF8-AI8</f>
        <v>-2</v>
      </c>
      <c r="AM8" s="537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7">
        <v>9246</v>
      </c>
      <c r="H9" s="282">
        <v>0.55800000000000005</v>
      </c>
      <c r="I9" s="146">
        <v>5465</v>
      </c>
      <c r="J9" s="205">
        <v>0.33</v>
      </c>
      <c r="K9" s="204">
        <v>1871</v>
      </c>
      <c r="L9" s="205">
        <v>0.113</v>
      </c>
      <c r="M9" s="204">
        <v>0</v>
      </c>
      <c r="N9" s="283">
        <v>0</v>
      </c>
      <c r="O9" s="142">
        <v>1245</v>
      </c>
      <c r="P9" s="366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1">
        <v>3.0000000000000001E-3</v>
      </c>
      <c r="AA9" s="439">
        <v>81</v>
      </c>
      <c r="AB9" s="438">
        <v>5.0000000000000001E-3</v>
      </c>
      <c r="AC9" s="437">
        <v>2359</v>
      </c>
      <c r="AD9" s="436">
        <v>13460</v>
      </c>
      <c r="AE9" s="435">
        <v>0.81200000000000006</v>
      </c>
      <c r="AF9" s="428">
        <v>3116</v>
      </c>
      <c r="AG9" s="427">
        <v>0.188</v>
      </c>
      <c r="AI9" s="536">
        <v>3179</v>
      </c>
      <c r="AJ9" s="535">
        <v>0.191</v>
      </c>
      <c r="AL9" s="534">
        <f t="shared" si="0"/>
        <v>-63</v>
      </c>
      <c r="AM9" s="533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7">
        <v>3937</v>
      </c>
      <c r="H10" s="282">
        <v>0.91200000000000003</v>
      </c>
      <c r="I10" s="146">
        <v>342</v>
      </c>
      <c r="J10" s="205">
        <v>7.9000000000000001E-2</v>
      </c>
      <c r="K10" s="204">
        <v>37</v>
      </c>
      <c r="L10" s="205">
        <v>8.9999999999999993E-3</v>
      </c>
      <c r="M10" s="204">
        <v>0</v>
      </c>
      <c r="N10" s="283">
        <v>0</v>
      </c>
      <c r="O10" s="142">
        <v>666</v>
      </c>
      <c r="P10" s="366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1">
        <v>0</v>
      </c>
      <c r="AA10" s="439">
        <v>21</v>
      </c>
      <c r="AB10" s="438">
        <v>5.0000000000000001E-3</v>
      </c>
      <c r="AC10" s="437">
        <v>5370</v>
      </c>
      <c r="AD10" s="436">
        <v>0</v>
      </c>
      <c r="AE10" s="435">
        <v>0</v>
      </c>
      <c r="AF10" s="428">
        <v>703</v>
      </c>
      <c r="AG10" s="427">
        <v>0.16300000000000001</v>
      </c>
      <c r="AI10" s="536">
        <v>716</v>
      </c>
      <c r="AJ10" s="535">
        <v>0.16700000000000001</v>
      </c>
      <c r="AL10" s="534">
        <f t="shared" si="0"/>
        <v>-13</v>
      </c>
      <c r="AM10" s="533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7">
        <v>9118</v>
      </c>
      <c r="H11" s="282">
        <v>0.77700000000000002</v>
      </c>
      <c r="I11" s="146">
        <v>1956</v>
      </c>
      <c r="J11" s="205">
        <v>0.16700000000000001</v>
      </c>
      <c r="K11" s="204">
        <v>661</v>
      </c>
      <c r="L11" s="205">
        <v>5.6000000000000001E-2</v>
      </c>
      <c r="M11" s="204">
        <v>1</v>
      </c>
      <c r="N11" s="283">
        <v>0</v>
      </c>
      <c r="O11" s="142">
        <v>655</v>
      </c>
      <c r="P11" s="366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1">
        <v>1E-3</v>
      </c>
      <c r="AA11" s="439">
        <v>36</v>
      </c>
      <c r="AB11" s="438">
        <v>3.0000000000000001E-3</v>
      </c>
      <c r="AC11" s="437">
        <v>3855</v>
      </c>
      <c r="AD11" s="436">
        <v>7768</v>
      </c>
      <c r="AE11" s="435">
        <v>0.66200000000000003</v>
      </c>
      <c r="AF11" s="428">
        <v>1316</v>
      </c>
      <c r="AG11" s="427">
        <v>0.112</v>
      </c>
      <c r="AI11" s="536">
        <v>1353</v>
      </c>
      <c r="AJ11" s="535">
        <v>0.11600000000000001</v>
      </c>
      <c r="AL11" s="534">
        <f t="shared" si="0"/>
        <v>-37</v>
      </c>
      <c r="AM11" s="533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7">
        <v>19425</v>
      </c>
      <c r="H12" s="282">
        <v>0.878</v>
      </c>
      <c r="I12" s="146">
        <v>2086</v>
      </c>
      <c r="J12" s="205">
        <v>9.4E-2</v>
      </c>
      <c r="K12" s="204">
        <v>605</v>
      </c>
      <c r="L12" s="205">
        <v>2.7E-2</v>
      </c>
      <c r="M12" s="204">
        <v>0</v>
      </c>
      <c r="N12" s="283">
        <v>0</v>
      </c>
      <c r="O12" s="142">
        <v>1361</v>
      </c>
      <c r="P12" s="366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1">
        <v>0</v>
      </c>
      <c r="AA12" s="439">
        <v>68</v>
      </c>
      <c r="AB12" s="438">
        <v>3.0000000000000001E-3</v>
      </c>
      <c r="AC12" s="437">
        <v>2698</v>
      </c>
      <c r="AD12" s="436">
        <v>20138</v>
      </c>
      <c r="AE12" s="435">
        <v>0.91100000000000003</v>
      </c>
      <c r="AF12" s="428">
        <v>1966</v>
      </c>
      <c r="AG12" s="427">
        <v>8.8999999999999996E-2</v>
      </c>
      <c r="AI12" s="536">
        <v>1987</v>
      </c>
      <c r="AJ12" s="535">
        <v>0.09</v>
      </c>
      <c r="AL12" s="534">
        <f t="shared" si="0"/>
        <v>-21</v>
      </c>
      <c r="AM12" s="533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7">
        <v>26655</v>
      </c>
      <c r="H13" s="282">
        <v>0.98499999999999999</v>
      </c>
      <c r="I13" s="146">
        <v>387</v>
      </c>
      <c r="J13" s="205">
        <v>1.4E-2</v>
      </c>
      <c r="K13" s="204">
        <v>5</v>
      </c>
      <c r="L13" s="205">
        <v>0</v>
      </c>
      <c r="M13" s="204">
        <v>14</v>
      </c>
      <c r="N13" s="283">
        <v>1E-3</v>
      </c>
      <c r="O13" s="142">
        <v>2370</v>
      </c>
      <c r="P13" s="366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1">
        <v>0</v>
      </c>
      <c r="AA13" s="439">
        <v>18</v>
      </c>
      <c r="AB13" s="438">
        <v>1E-3</v>
      </c>
      <c r="AC13" s="437">
        <v>2734</v>
      </c>
      <c r="AD13" s="436">
        <v>24669</v>
      </c>
      <c r="AE13" s="435">
        <v>0.91200000000000003</v>
      </c>
      <c r="AF13" s="428">
        <v>2375</v>
      </c>
      <c r="AG13" s="427">
        <v>8.7999999999999995E-2</v>
      </c>
      <c r="AI13" s="536">
        <v>2364</v>
      </c>
      <c r="AJ13" s="535">
        <v>8.7999999999999995E-2</v>
      </c>
      <c r="AL13" s="534">
        <f t="shared" si="0"/>
        <v>11</v>
      </c>
      <c r="AM13" s="533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7">
        <v>9289</v>
      </c>
      <c r="H14" s="282">
        <v>0.95299999999999996</v>
      </c>
      <c r="I14" s="146">
        <v>376</v>
      </c>
      <c r="J14" s="205">
        <v>3.9E-2</v>
      </c>
      <c r="K14" s="204">
        <v>87</v>
      </c>
      <c r="L14" s="205">
        <v>8.9999999999999993E-3</v>
      </c>
      <c r="M14" s="204">
        <v>0</v>
      </c>
      <c r="N14" s="283">
        <v>0</v>
      </c>
      <c r="O14" s="142">
        <v>767</v>
      </c>
      <c r="P14" s="366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1">
        <v>0</v>
      </c>
      <c r="AA14" s="439">
        <v>45</v>
      </c>
      <c r="AB14" s="438">
        <v>5.0000000000000001E-3</v>
      </c>
      <c r="AC14" s="437">
        <v>1224</v>
      </c>
      <c r="AD14" s="436">
        <v>8731</v>
      </c>
      <c r="AE14" s="435">
        <v>0.89500000000000002</v>
      </c>
      <c r="AF14" s="428">
        <v>854</v>
      </c>
      <c r="AG14" s="427">
        <v>8.7999999999999995E-2</v>
      </c>
      <c r="AI14" s="536">
        <v>846</v>
      </c>
      <c r="AJ14" s="535">
        <v>8.6999999999999994E-2</v>
      </c>
      <c r="AL14" s="534">
        <f t="shared" si="0"/>
        <v>8</v>
      </c>
      <c r="AM14" s="533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7">
        <v>2801</v>
      </c>
      <c r="H15" s="282">
        <v>0.75900000000000001</v>
      </c>
      <c r="I15" s="146">
        <v>551</v>
      </c>
      <c r="J15" s="205">
        <v>0.14899999999999999</v>
      </c>
      <c r="K15" s="204">
        <v>292</v>
      </c>
      <c r="L15" s="205">
        <v>7.9000000000000001E-2</v>
      </c>
      <c r="M15" s="204">
        <v>47</v>
      </c>
      <c r="N15" s="283">
        <v>1.2999999999999999E-2</v>
      </c>
      <c r="O15" s="142">
        <v>24</v>
      </c>
      <c r="P15" s="366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1">
        <v>3.0000000000000001E-3</v>
      </c>
      <c r="AA15" s="439">
        <v>11</v>
      </c>
      <c r="AB15" s="438">
        <v>3.0000000000000001E-3</v>
      </c>
      <c r="AC15" s="437">
        <v>220</v>
      </c>
      <c r="AD15" s="436">
        <v>3326</v>
      </c>
      <c r="AE15" s="435">
        <v>0.90100000000000002</v>
      </c>
      <c r="AF15" s="428">
        <v>316</v>
      </c>
      <c r="AG15" s="427">
        <v>8.5999999999999993E-2</v>
      </c>
      <c r="AI15" s="536">
        <v>311</v>
      </c>
      <c r="AJ15" s="535">
        <v>8.4000000000000005E-2</v>
      </c>
      <c r="AL15" s="534">
        <f t="shared" si="0"/>
        <v>5</v>
      </c>
      <c r="AM15" s="533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7">
        <v>11383</v>
      </c>
      <c r="H16" s="282">
        <v>0.82899999999999996</v>
      </c>
      <c r="I16" s="146">
        <v>2141</v>
      </c>
      <c r="J16" s="205">
        <v>0.156</v>
      </c>
      <c r="K16" s="204">
        <v>182</v>
      </c>
      <c r="L16" s="205">
        <v>1.2999999999999999E-2</v>
      </c>
      <c r="M16" s="204">
        <v>23</v>
      </c>
      <c r="N16" s="283">
        <v>2E-3</v>
      </c>
      <c r="O16" s="142">
        <v>908</v>
      </c>
      <c r="P16" s="366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1">
        <v>0</v>
      </c>
      <c r="AA16" s="439">
        <v>8</v>
      </c>
      <c r="AB16" s="438">
        <v>1E-3</v>
      </c>
      <c r="AC16" s="437">
        <v>1135</v>
      </c>
      <c r="AD16" s="436">
        <v>12615</v>
      </c>
      <c r="AE16" s="435">
        <v>0.91900000000000004</v>
      </c>
      <c r="AF16" s="428">
        <v>1090</v>
      </c>
      <c r="AG16" s="427">
        <v>7.9000000000000001E-2</v>
      </c>
      <c r="AI16" s="536">
        <v>1171</v>
      </c>
      <c r="AJ16" s="535">
        <v>8.5000000000000006E-2</v>
      </c>
      <c r="AL16" s="534">
        <f t="shared" si="0"/>
        <v>-81</v>
      </c>
      <c r="AM16" s="533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7">
        <v>1800</v>
      </c>
      <c r="H17" s="282">
        <v>0.498</v>
      </c>
      <c r="I17" s="146">
        <v>1811</v>
      </c>
      <c r="J17" s="205">
        <v>0.501</v>
      </c>
      <c r="K17" s="204">
        <v>1</v>
      </c>
      <c r="L17" s="205">
        <v>0</v>
      </c>
      <c r="M17" s="204">
        <v>0</v>
      </c>
      <c r="N17" s="283">
        <v>0</v>
      </c>
      <c r="O17" s="142">
        <v>254</v>
      </c>
      <c r="P17" s="366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1">
        <v>6.0000000000000001E-3</v>
      </c>
      <c r="AA17" s="439">
        <v>19</v>
      </c>
      <c r="AB17" s="438">
        <v>5.0000000000000001E-3</v>
      </c>
      <c r="AC17" s="437">
        <v>650</v>
      </c>
      <c r="AD17" s="436">
        <v>3352</v>
      </c>
      <c r="AE17" s="435">
        <v>0.92800000000000005</v>
      </c>
      <c r="AF17" s="428">
        <v>255</v>
      </c>
      <c r="AG17" s="427">
        <v>7.0999999999999994E-2</v>
      </c>
      <c r="AI17" s="536">
        <v>249</v>
      </c>
      <c r="AJ17" s="535">
        <v>6.9000000000000006E-2</v>
      </c>
      <c r="AL17" s="534">
        <f t="shared" si="0"/>
        <v>6</v>
      </c>
      <c r="AM17" s="533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7">
        <v>5068</v>
      </c>
      <c r="H18" s="282">
        <v>0.86699999999999999</v>
      </c>
      <c r="I18" s="146">
        <v>737</v>
      </c>
      <c r="J18" s="205">
        <v>0.126</v>
      </c>
      <c r="K18" s="204">
        <v>41</v>
      </c>
      <c r="L18" s="205">
        <v>7.0000000000000001E-3</v>
      </c>
      <c r="M18" s="204">
        <v>0</v>
      </c>
      <c r="N18" s="283">
        <v>0</v>
      </c>
      <c r="O18" s="142">
        <v>343</v>
      </c>
      <c r="P18" s="366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1">
        <v>3.0000000000000001E-3</v>
      </c>
      <c r="AA18" s="439">
        <v>28</v>
      </c>
      <c r="AB18" s="438">
        <v>5.0000000000000001E-3</v>
      </c>
      <c r="AC18" s="437">
        <v>654</v>
      </c>
      <c r="AD18" s="436">
        <v>5419</v>
      </c>
      <c r="AE18" s="435">
        <v>0.92700000000000005</v>
      </c>
      <c r="AF18" s="428">
        <v>384</v>
      </c>
      <c r="AG18" s="427">
        <v>6.6000000000000003E-2</v>
      </c>
      <c r="AI18" s="536">
        <v>386</v>
      </c>
      <c r="AJ18" s="535">
        <v>6.6000000000000003E-2</v>
      </c>
      <c r="AL18" s="534">
        <f t="shared" si="0"/>
        <v>-2</v>
      </c>
      <c r="AM18" s="533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7">
        <v>18600</v>
      </c>
      <c r="H19" s="282">
        <v>0.83499999999999996</v>
      </c>
      <c r="I19" s="146">
        <v>2869</v>
      </c>
      <c r="J19" s="205">
        <v>0.129</v>
      </c>
      <c r="K19" s="204">
        <v>785</v>
      </c>
      <c r="L19" s="205">
        <v>3.5000000000000003E-2</v>
      </c>
      <c r="M19" s="204">
        <v>17</v>
      </c>
      <c r="N19" s="283">
        <v>1E-3</v>
      </c>
      <c r="O19" s="142">
        <v>630</v>
      </c>
      <c r="P19" s="366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1">
        <v>1E-3</v>
      </c>
      <c r="AA19" s="439">
        <v>73</v>
      </c>
      <c r="AB19" s="438">
        <v>3.0000000000000001E-3</v>
      </c>
      <c r="AC19" s="437">
        <v>1444</v>
      </c>
      <c r="AD19" s="436">
        <v>20818</v>
      </c>
      <c r="AE19" s="435">
        <v>0.93500000000000005</v>
      </c>
      <c r="AF19" s="428">
        <v>1415</v>
      </c>
      <c r="AG19" s="427">
        <v>6.4000000000000001E-2</v>
      </c>
      <c r="AI19" s="536">
        <v>1430</v>
      </c>
      <c r="AJ19" s="535">
        <v>6.4000000000000001E-2</v>
      </c>
      <c r="AL19" s="534">
        <f t="shared" si="0"/>
        <v>-15</v>
      </c>
      <c r="AM19" s="533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7">
        <v>4303</v>
      </c>
      <c r="H20" s="282">
        <v>0.86199999999999999</v>
      </c>
      <c r="I20" s="146">
        <v>657</v>
      </c>
      <c r="J20" s="205">
        <v>0.13200000000000001</v>
      </c>
      <c r="K20" s="204">
        <v>29</v>
      </c>
      <c r="L20" s="205">
        <v>6.0000000000000001E-3</v>
      </c>
      <c r="M20" s="204">
        <v>1</v>
      </c>
      <c r="N20" s="283">
        <v>0</v>
      </c>
      <c r="O20" s="142">
        <v>271</v>
      </c>
      <c r="P20" s="366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1">
        <v>1E-3</v>
      </c>
      <c r="AA20" s="439">
        <v>9</v>
      </c>
      <c r="AB20" s="438">
        <v>2E-3</v>
      </c>
      <c r="AC20" s="437">
        <v>6085</v>
      </c>
      <c r="AD20" s="436">
        <v>0</v>
      </c>
      <c r="AE20" s="435">
        <v>0</v>
      </c>
      <c r="AF20" s="428">
        <v>300</v>
      </c>
      <c r="AG20" s="427">
        <v>0.06</v>
      </c>
      <c r="AI20" s="536">
        <v>297</v>
      </c>
      <c r="AJ20" s="535">
        <v>0.06</v>
      </c>
      <c r="AL20" s="534">
        <f t="shared" si="0"/>
        <v>3</v>
      </c>
      <c r="AM20" s="533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7">
        <v>6126</v>
      </c>
      <c r="H21" s="282">
        <v>0.71299999999999997</v>
      </c>
      <c r="I21" s="146">
        <v>2455</v>
      </c>
      <c r="J21" s="205">
        <v>0.28599999999999998</v>
      </c>
      <c r="K21" s="204">
        <v>6</v>
      </c>
      <c r="L21" s="205">
        <v>1E-3</v>
      </c>
      <c r="M21" s="204">
        <v>0</v>
      </c>
      <c r="N21" s="283">
        <v>0</v>
      </c>
      <c r="O21" s="142">
        <v>479</v>
      </c>
      <c r="P21" s="366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1">
        <v>0</v>
      </c>
      <c r="AA21" s="439">
        <v>11</v>
      </c>
      <c r="AB21" s="438">
        <v>1E-3</v>
      </c>
      <c r="AC21" s="437">
        <v>800</v>
      </c>
      <c r="AD21" s="436">
        <v>8089</v>
      </c>
      <c r="AE21" s="435">
        <v>0.94199999999999995</v>
      </c>
      <c r="AF21" s="428">
        <v>485</v>
      </c>
      <c r="AG21" s="427">
        <v>5.6000000000000001E-2</v>
      </c>
      <c r="AI21" s="536">
        <v>487</v>
      </c>
      <c r="AJ21" s="535">
        <v>5.7000000000000002E-2</v>
      </c>
      <c r="AL21" s="534">
        <f t="shared" si="0"/>
        <v>-2</v>
      </c>
      <c r="AM21" s="533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7">
        <v>3724</v>
      </c>
      <c r="H22" s="282">
        <v>0.872</v>
      </c>
      <c r="I22" s="146">
        <v>533</v>
      </c>
      <c r="J22" s="205">
        <v>0.125</v>
      </c>
      <c r="K22" s="204">
        <v>13</v>
      </c>
      <c r="L22" s="205">
        <v>3.0000000000000001E-3</v>
      </c>
      <c r="M22" s="204">
        <v>0</v>
      </c>
      <c r="N22" s="283">
        <v>0</v>
      </c>
      <c r="O22" s="142">
        <v>219</v>
      </c>
      <c r="P22" s="366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1">
        <v>2E-3</v>
      </c>
      <c r="AA22" s="439">
        <v>20</v>
      </c>
      <c r="AB22" s="438">
        <v>5.0000000000000001E-3</v>
      </c>
      <c r="AC22" s="437">
        <v>559</v>
      </c>
      <c r="AD22" s="436">
        <v>4033</v>
      </c>
      <c r="AE22" s="435">
        <v>0.94399999999999995</v>
      </c>
      <c r="AF22" s="428">
        <v>232</v>
      </c>
      <c r="AG22" s="427">
        <v>5.3999999999999999E-2</v>
      </c>
      <c r="AI22" s="536">
        <v>230</v>
      </c>
      <c r="AJ22" s="535">
        <v>5.3999999999999999E-2</v>
      </c>
      <c r="AL22" s="534">
        <f t="shared" si="0"/>
        <v>2</v>
      </c>
      <c r="AM22" s="533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7">
        <v>22997</v>
      </c>
      <c r="H23" s="282">
        <v>0.92100000000000004</v>
      </c>
      <c r="I23" s="146">
        <v>1781</v>
      </c>
      <c r="J23" s="205">
        <v>7.0999999999999994E-2</v>
      </c>
      <c r="K23" s="204">
        <v>193</v>
      </c>
      <c r="L23" s="205">
        <v>8.0000000000000002E-3</v>
      </c>
      <c r="M23" s="204">
        <v>0</v>
      </c>
      <c r="N23" s="283">
        <v>0</v>
      </c>
      <c r="O23" s="142">
        <v>855</v>
      </c>
      <c r="P23" s="366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1">
        <v>1E-3</v>
      </c>
      <c r="AA23" s="439">
        <v>118</v>
      </c>
      <c r="AB23" s="438">
        <v>5.0000000000000001E-3</v>
      </c>
      <c r="AC23" s="437">
        <v>8182</v>
      </c>
      <c r="AD23" s="436">
        <v>17655</v>
      </c>
      <c r="AE23" s="435">
        <v>0.70699999999999996</v>
      </c>
      <c r="AF23" s="428">
        <v>1048</v>
      </c>
      <c r="AG23" s="427">
        <v>4.2000000000000003E-2</v>
      </c>
      <c r="AI23" s="536">
        <v>1044</v>
      </c>
      <c r="AJ23" s="535">
        <v>4.2000000000000003E-2</v>
      </c>
      <c r="AL23" s="534">
        <f t="shared" si="0"/>
        <v>4</v>
      </c>
      <c r="AM23" s="533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7">
        <v>10697</v>
      </c>
      <c r="H24" s="282">
        <v>0.89200000000000002</v>
      </c>
      <c r="I24" s="146">
        <v>1259</v>
      </c>
      <c r="J24" s="205">
        <v>0.105</v>
      </c>
      <c r="K24" s="204">
        <v>41</v>
      </c>
      <c r="L24" s="205">
        <v>3.0000000000000001E-3</v>
      </c>
      <c r="M24" s="204">
        <v>0</v>
      </c>
      <c r="N24" s="283">
        <v>0</v>
      </c>
      <c r="O24" s="142">
        <v>420</v>
      </c>
      <c r="P24" s="366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1">
        <v>0</v>
      </c>
      <c r="AA24" s="439">
        <v>41</v>
      </c>
      <c r="AB24" s="438">
        <v>3.0000000000000001E-3</v>
      </c>
      <c r="AC24" s="437">
        <v>1404</v>
      </c>
      <c r="AD24" s="436">
        <v>11054</v>
      </c>
      <c r="AE24" s="435">
        <v>0.92100000000000004</v>
      </c>
      <c r="AF24" s="428">
        <v>461</v>
      </c>
      <c r="AG24" s="427">
        <v>3.7999999999999999E-2</v>
      </c>
      <c r="AI24" s="536">
        <v>454</v>
      </c>
      <c r="AJ24" s="535">
        <v>3.7999999999999999E-2</v>
      </c>
      <c r="AL24" s="534">
        <f t="shared" si="0"/>
        <v>7</v>
      </c>
      <c r="AM24" s="533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7">
        <v>4792</v>
      </c>
      <c r="H25" s="282">
        <v>0.877</v>
      </c>
      <c r="I25" s="146">
        <v>618</v>
      </c>
      <c r="J25" s="205">
        <v>0.113</v>
      </c>
      <c r="K25" s="204">
        <v>53</v>
      </c>
      <c r="L25" s="205">
        <v>0.01</v>
      </c>
      <c r="M25" s="204">
        <v>0</v>
      </c>
      <c r="N25" s="283">
        <v>0</v>
      </c>
      <c r="O25" s="142">
        <v>151</v>
      </c>
      <c r="P25" s="366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1">
        <v>0</v>
      </c>
      <c r="AA25" s="439">
        <v>30</v>
      </c>
      <c r="AB25" s="438">
        <v>5.0000000000000001E-3</v>
      </c>
      <c r="AC25" s="437">
        <v>384</v>
      </c>
      <c r="AD25" s="436">
        <v>5257</v>
      </c>
      <c r="AE25" s="435">
        <v>0.96199999999999997</v>
      </c>
      <c r="AF25" s="428">
        <v>204</v>
      </c>
      <c r="AG25" s="427">
        <v>3.6999999999999998E-2</v>
      </c>
      <c r="AI25" s="536">
        <v>212</v>
      </c>
      <c r="AJ25" s="535">
        <v>3.9E-2</v>
      </c>
      <c r="AL25" s="534">
        <f t="shared" si="0"/>
        <v>-8</v>
      </c>
      <c r="AM25" s="533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7">
        <v>15102</v>
      </c>
      <c r="H26" s="282">
        <v>0.88100000000000001</v>
      </c>
      <c r="I26" s="146">
        <v>1916</v>
      </c>
      <c r="J26" s="205">
        <v>0.112</v>
      </c>
      <c r="K26" s="204">
        <v>126</v>
      </c>
      <c r="L26" s="205">
        <v>7.0000000000000001E-3</v>
      </c>
      <c r="M26" s="204">
        <v>0</v>
      </c>
      <c r="N26" s="283">
        <v>0</v>
      </c>
      <c r="O26" s="142">
        <v>436</v>
      </c>
      <c r="P26" s="366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1">
        <v>0</v>
      </c>
      <c r="AA26" s="439">
        <v>26</v>
      </c>
      <c r="AB26" s="438">
        <v>2E-3</v>
      </c>
      <c r="AC26" s="437">
        <v>914</v>
      </c>
      <c r="AD26" s="436">
        <v>16523</v>
      </c>
      <c r="AE26" s="435">
        <v>0.96399999999999997</v>
      </c>
      <c r="AF26" s="428">
        <v>562</v>
      </c>
      <c r="AG26" s="427">
        <v>3.3000000000000002E-2</v>
      </c>
      <c r="AI26" s="536">
        <v>578</v>
      </c>
      <c r="AJ26" s="535">
        <v>3.4000000000000002E-2</v>
      </c>
      <c r="AL26" s="534">
        <f t="shared" si="0"/>
        <v>-16</v>
      </c>
      <c r="AM26" s="533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7">
        <v>22561</v>
      </c>
      <c r="H27" s="282">
        <v>0.89100000000000001</v>
      </c>
      <c r="I27" s="146">
        <v>2274</v>
      </c>
      <c r="J27" s="205">
        <v>0.09</v>
      </c>
      <c r="K27" s="204">
        <v>384</v>
      </c>
      <c r="L27" s="205">
        <v>1.4999999999999999E-2</v>
      </c>
      <c r="M27" s="204">
        <v>92</v>
      </c>
      <c r="N27" s="283">
        <v>4.0000000000000001E-3</v>
      </c>
      <c r="O27" s="142">
        <v>420</v>
      </c>
      <c r="P27" s="366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1">
        <v>0</v>
      </c>
      <c r="AA27" s="439">
        <v>34</v>
      </c>
      <c r="AB27" s="438">
        <v>1E-3</v>
      </c>
      <c r="AC27" s="437">
        <v>11193</v>
      </c>
      <c r="AD27" s="436">
        <v>18359</v>
      </c>
      <c r="AE27" s="435">
        <v>0.72499999999999998</v>
      </c>
      <c r="AF27" s="428">
        <v>804</v>
      </c>
      <c r="AG27" s="427">
        <v>3.2000000000000001E-2</v>
      </c>
      <c r="AI27" s="536">
        <v>806</v>
      </c>
      <c r="AJ27" s="535">
        <v>3.2000000000000001E-2</v>
      </c>
      <c r="AL27" s="534">
        <f t="shared" si="0"/>
        <v>-2</v>
      </c>
      <c r="AM27" s="533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7">
        <v>12305</v>
      </c>
      <c r="H28" s="282">
        <v>0.95799999999999996</v>
      </c>
      <c r="I28" s="146">
        <v>497</v>
      </c>
      <c r="J28" s="205">
        <v>3.9E-2</v>
      </c>
      <c r="K28" s="204">
        <v>31</v>
      </c>
      <c r="L28" s="205">
        <v>2E-3</v>
      </c>
      <c r="M28" s="204">
        <v>9</v>
      </c>
      <c r="N28" s="283">
        <v>1E-3</v>
      </c>
      <c r="O28" s="142">
        <v>369</v>
      </c>
      <c r="P28" s="366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1">
        <v>3.0000000000000001E-3</v>
      </c>
      <c r="AA28" s="439">
        <v>14</v>
      </c>
      <c r="AB28" s="438">
        <v>1E-3</v>
      </c>
      <c r="AC28" s="437">
        <v>3182</v>
      </c>
      <c r="AD28" s="436">
        <v>10068</v>
      </c>
      <c r="AE28" s="435">
        <v>0.78400000000000003</v>
      </c>
      <c r="AF28" s="428">
        <v>400</v>
      </c>
      <c r="AG28" s="427">
        <v>3.1E-2</v>
      </c>
      <c r="AI28" s="536">
        <v>404</v>
      </c>
      <c r="AJ28" s="535">
        <v>3.2000000000000001E-2</v>
      </c>
      <c r="AL28" s="534">
        <f t="shared" si="0"/>
        <v>-4</v>
      </c>
      <c r="AM28" s="533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7">
        <v>33045</v>
      </c>
      <c r="H29" s="282">
        <v>0.90600000000000003</v>
      </c>
      <c r="I29" s="146">
        <v>2879</v>
      </c>
      <c r="J29" s="205">
        <v>7.9000000000000001E-2</v>
      </c>
      <c r="K29" s="204">
        <v>296</v>
      </c>
      <c r="L29" s="205">
        <v>8.0000000000000002E-3</v>
      </c>
      <c r="M29" s="204">
        <v>256</v>
      </c>
      <c r="N29" s="283">
        <v>7.0000000000000001E-3</v>
      </c>
      <c r="O29" s="142">
        <v>802</v>
      </c>
      <c r="P29" s="366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1">
        <v>2E-3</v>
      </c>
      <c r="AA29" s="439">
        <v>15</v>
      </c>
      <c r="AB29" s="438">
        <v>0</v>
      </c>
      <c r="AC29" s="437">
        <v>2793</v>
      </c>
      <c r="AD29" s="436">
        <v>35060</v>
      </c>
      <c r="AE29" s="435">
        <v>0.96099999999999997</v>
      </c>
      <c r="AF29" s="428">
        <v>1098</v>
      </c>
      <c r="AG29" s="427">
        <v>0.03</v>
      </c>
      <c r="AI29" s="536">
        <v>1220</v>
      </c>
      <c r="AJ29" s="535">
        <v>3.4000000000000002E-2</v>
      </c>
      <c r="AL29" s="534">
        <f t="shared" si="0"/>
        <v>-122</v>
      </c>
      <c r="AM29" s="533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7">
        <v>45790</v>
      </c>
      <c r="H30" s="282">
        <v>0.96799999999999997</v>
      </c>
      <c r="I30" s="146">
        <v>1228</v>
      </c>
      <c r="J30" s="205">
        <v>2.5999999999999999E-2</v>
      </c>
      <c r="K30" s="204">
        <v>173</v>
      </c>
      <c r="L30" s="205">
        <v>4.0000000000000001E-3</v>
      </c>
      <c r="M30" s="204">
        <v>102</v>
      </c>
      <c r="N30" s="283">
        <v>2E-3</v>
      </c>
      <c r="O30" s="142">
        <v>1172</v>
      </c>
      <c r="P30" s="366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1">
        <v>0</v>
      </c>
      <c r="AA30" s="439">
        <v>57</v>
      </c>
      <c r="AB30" s="438">
        <v>1E-3</v>
      </c>
      <c r="AC30" s="437">
        <v>2549</v>
      </c>
      <c r="AD30" s="436">
        <v>45530</v>
      </c>
      <c r="AE30" s="435">
        <v>0.96299999999999997</v>
      </c>
      <c r="AF30" s="428">
        <v>1345</v>
      </c>
      <c r="AG30" s="427">
        <v>2.8000000000000001E-2</v>
      </c>
      <c r="AI30" s="536">
        <v>1413</v>
      </c>
      <c r="AJ30" s="535">
        <v>0.03</v>
      </c>
      <c r="AL30" s="534">
        <f t="shared" si="0"/>
        <v>-68</v>
      </c>
      <c r="AM30" s="533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7">
        <v>52462</v>
      </c>
      <c r="H31" s="282">
        <v>0.94199999999999995</v>
      </c>
      <c r="I31" s="146">
        <v>2843</v>
      </c>
      <c r="J31" s="205">
        <v>5.0999999999999997E-2</v>
      </c>
      <c r="K31" s="204">
        <v>135</v>
      </c>
      <c r="L31" s="205">
        <v>2E-3</v>
      </c>
      <c r="M31" s="204">
        <v>227</v>
      </c>
      <c r="N31" s="283">
        <v>4.0000000000000001E-3</v>
      </c>
      <c r="O31" s="142">
        <v>1154</v>
      </c>
      <c r="P31" s="366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1">
        <v>0</v>
      </c>
      <c r="AA31" s="439">
        <v>32</v>
      </c>
      <c r="AB31" s="438">
        <v>1E-3</v>
      </c>
      <c r="AC31" s="437">
        <v>48238</v>
      </c>
      <c r="AD31" s="436">
        <v>8892</v>
      </c>
      <c r="AE31" s="435">
        <v>0.16</v>
      </c>
      <c r="AF31" s="428">
        <v>1289</v>
      </c>
      <c r="AG31" s="427">
        <v>2.3E-2</v>
      </c>
      <c r="AI31" s="536">
        <v>1242</v>
      </c>
      <c r="AJ31" s="535">
        <v>2.1999999999999999E-2</v>
      </c>
      <c r="AL31" s="534">
        <f t="shared" si="0"/>
        <v>47</v>
      </c>
      <c r="AM31" s="533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7">
        <v>9515</v>
      </c>
      <c r="H32" s="282">
        <v>0.94399999999999995</v>
      </c>
      <c r="I32" s="146">
        <v>481</v>
      </c>
      <c r="J32" s="205">
        <v>4.8000000000000001E-2</v>
      </c>
      <c r="K32" s="204">
        <v>60</v>
      </c>
      <c r="L32" s="205">
        <v>6.0000000000000001E-3</v>
      </c>
      <c r="M32" s="204">
        <v>20</v>
      </c>
      <c r="N32" s="283">
        <v>2E-3</v>
      </c>
      <c r="O32" s="142">
        <v>160</v>
      </c>
      <c r="P32" s="366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1">
        <v>0.56399999999999995</v>
      </c>
      <c r="AA32" s="439">
        <v>23</v>
      </c>
      <c r="AB32" s="438">
        <v>2E-3</v>
      </c>
      <c r="AC32" s="437">
        <v>7901</v>
      </c>
      <c r="AD32" s="436">
        <v>4230</v>
      </c>
      <c r="AE32" s="435">
        <v>0.42</v>
      </c>
      <c r="AF32" s="428">
        <v>220</v>
      </c>
      <c r="AG32" s="427">
        <v>2.1999999999999999E-2</v>
      </c>
      <c r="AI32" s="536">
        <v>226</v>
      </c>
      <c r="AJ32" s="535">
        <v>2.3E-2</v>
      </c>
      <c r="AL32" s="534">
        <f t="shared" si="0"/>
        <v>-6</v>
      </c>
      <c r="AM32" s="533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7">
        <v>16905</v>
      </c>
      <c r="H33" s="282">
        <v>0.94899999999999995</v>
      </c>
      <c r="I33" s="146">
        <v>738</v>
      </c>
      <c r="J33" s="205">
        <v>4.1000000000000002E-2</v>
      </c>
      <c r="K33" s="204">
        <v>179</v>
      </c>
      <c r="L33" s="205">
        <v>0.01</v>
      </c>
      <c r="M33" s="204">
        <v>0</v>
      </c>
      <c r="N33" s="283">
        <v>0</v>
      </c>
      <c r="O33" s="142">
        <v>187</v>
      </c>
      <c r="P33" s="366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1">
        <v>1E-3</v>
      </c>
      <c r="AA33" s="439">
        <v>19</v>
      </c>
      <c r="AB33" s="438">
        <v>1E-3</v>
      </c>
      <c r="AC33" s="437">
        <v>449</v>
      </c>
      <c r="AD33" s="436">
        <v>17456</v>
      </c>
      <c r="AE33" s="435">
        <v>0.97899999999999998</v>
      </c>
      <c r="AF33" s="428">
        <v>366</v>
      </c>
      <c r="AG33" s="427">
        <v>2.1000000000000001E-2</v>
      </c>
      <c r="AI33" s="536">
        <v>375</v>
      </c>
      <c r="AJ33" s="535">
        <v>2.1000000000000001E-2</v>
      </c>
      <c r="AL33" s="534">
        <f t="shared" si="0"/>
        <v>-9</v>
      </c>
      <c r="AM33" s="533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7">
        <v>4687</v>
      </c>
      <c r="H34" s="282">
        <v>0.95199999999999996</v>
      </c>
      <c r="I34" s="146">
        <v>215</v>
      </c>
      <c r="J34" s="205">
        <v>4.3999999999999997E-2</v>
      </c>
      <c r="K34" s="204">
        <v>11</v>
      </c>
      <c r="L34" s="205">
        <v>2E-3</v>
      </c>
      <c r="M34" s="204">
        <v>12</v>
      </c>
      <c r="N34" s="283">
        <v>2E-3</v>
      </c>
      <c r="O34" s="142">
        <v>93</v>
      </c>
      <c r="P34" s="366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1">
        <v>1E-3</v>
      </c>
      <c r="AA34" s="439">
        <v>2</v>
      </c>
      <c r="AB34" s="438">
        <v>0</v>
      </c>
      <c r="AC34" s="437">
        <v>137</v>
      </c>
      <c r="AD34" s="436">
        <v>4818</v>
      </c>
      <c r="AE34" s="435">
        <v>0.97799999999999998</v>
      </c>
      <c r="AF34" s="428">
        <v>104</v>
      </c>
      <c r="AG34" s="427">
        <v>2.1000000000000001E-2</v>
      </c>
      <c r="AI34" s="536">
        <v>107</v>
      </c>
      <c r="AJ34" s="535">
        <v>2.1999999999999999E-2</v>
      </c>
      <c r="AL34" s="534">
        <f t="shared" si="0"/>
        <v>-3</v>
      </c>
      <c r="AM34" s="533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7">
        <v>13570</v>
      </c>
      <c r="H35" s="282">
        <v>0.95699999999999996</v>
      </c>
      <c r="I35" s="146">
        <v>463</v>
      </c>
      <c r="J35" s="205">
        <v>3.3000000000000002E-2</v>
      </c>
      <c r="K35" s="204">
        <v>135</v>
      </c>
      <c r="L35" s="205">
        <v>0.01</v>
      </c>
      <c r="M35" s="204">
        <v>8</v>
      </c>
      <c r="N35" s="283">
        <v>1E-3</v>
      </c>
      <c r="O35" s="142">
        <v>143</v>
      </c>
      <c r="P35" s="366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1">
        <v>1E-3</v>
      </c>
      <c r="AA35" s="439">
        <v>26</v>
      </c>
      <c r="AB35" s="438">
        <v>2E-3</v>
      </c>
      <c r="AC35" s="437">
        <v>391</v>
      </c>
      <c r="AD35" s="436">
        <v>13883</v>
      </c>
      <c r="AE35" s="435">
        <v>0.97899999999999998</v>
      </c>
      <c r="AF35" s="428">
        <v>278</v>
      </c>
      <c r="AG35" s="427">
        <v>0.02</v>
      </c>
      <c r="AI35" s="536">
        <v>285</v>
      </c>
      <c r="AJ35" s="535">
        <v>0.02</v>
      </c>
      <c r="AL35" s="534">
        <f t="shared" si="0"/>
        <v>-7</v>
      </c>
      <c r="AM35" s="533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7">
        <v>8218</v>
      </c>
      <c r="H36" s="282">
        <v>0.91300000000000003</v>
      </c>
      <c r="I36" s="146">
        <v>698</v>
      </c>
      <c r="J36" s="205">
        <v>7.8E-2</v>
      </c>
      <c r="K36" s="204">
        <v>89</v>
      </c>
      <c r="L36" s="205">
        <v>0.01</v>
      </c>
      <c r="M36" s="204">
        <v>0</v>
      </c>
      <c r="N36" s="283">
        <v>0</v>
      </c>
      <c r="O36" s="142">
        <v>88</v>
      </c>
      <c r="P36" s="366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1">
        <v>2E-3</v>
      </c>
      <c r="AA36" s="439">
        <v>22</v>
      </c>
      <c r="AB36" s="438">
        <v>2E-3</v>
      </c>
      <c r="AC36" s="437">
        <v>248</v>
      </c>
      <c r="AD36" s="436">
        <v>8815</v>
      </c>
      <c r="AE36" s="435">
        <v>0.97899999999999998</v>
      </c>
      <c r="AF36" s="428">
        <v>177</v>
      </c>
      <c r="AG36" s="427">
        <v>0.02</v>
      </c>
      <c r="AI36" s="536">
        <v>173</v>
      </c>
      <c r="AJ36" s="535">
        <v>1.9E-2</v>
      </c>
      <c r="AL36" s="534">
        <f t="shared" si="0"/>
        <v>4</v>
      </c>
      <c r="AM36" s="533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7">
        <v>8558</v>
      </c>
      <c r="H37" s="282">
        <v>0.97099999999999997</v>
      </c>
      <c r="I37" s="146">
        <v>237</v>
      </c>
      <c r="J37" s="205">
        <v>2.7E-2</v>
      </c>
      <c r="K37" s="204">
        <v>17</v>
      </c>
      <c r="L37" s="205">
        <v>2E-3</v>
      </c>
      <c r="M37" s="204">
        <v>1</v>
      </c>
      <c r="N37" s="283">
        <v>0</v>
      </c>
      <c r="O37" s="142">
        <v>143</v>
      </c>
      <c r="P37" s="366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1">
        <v>0</v>
      </c>
      <c r="AA37" s="439">
        <v>23</v>
      </c>
      <c r="AB37" s="438">
        <v>3.0000000000000001E-3</v>
      </c>
      <c r="AC37" s="437">
        <v>9149</v>
      </c>
      <c r="AD37" s="436">
        <v>0</v>
      </c>
      <c r="AE37" s="435">
        <v>0</v>
      </c>
      <c r="AF37" s="428">
        <v>160</v>
      </c>
      <c r="AG37" s="427">
        <v>1.7999999999999999E-2</v>
      </c>
      <c r="AI37" s="536">
        <v>160</v>
      </c>
      <c r="AJ37" s="535">
        <v>1.7999999999999999E-2</v>
      </c>
      <c r="AL37" s="534">
        <f t="shared" si="0"/>
        <v>0</v>
      </c>
      <c r="AM37" s="533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7">
        <v>41699</v>
      </c>
      <c r="H38" s="282">
        <v>0.94599999999999995</v>
      </c>
      <c r="I38" s="146">
        <v>2146</v>
      </c>
      <c r="J38" s="205">
        <v>4.9000000000000002E-2</v>
      </c>
      <c r="K38" s="204">
        <v>213</v>
      </c>
      <c r="L38" s="205">
        <v>5.0000000000000001E-3</v>
      </c>
      <c r="M38" s="204">
        <v>22</v>
      </c>
      <c r="N38" s="283">
        <v>0</v>
      </c>
      <c r="O38" s="142">
        <v>516</v>
      </c>
      <c r="P38" s="366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1">
        <v>0</v>
      </c>
      <c r="AA38" s="439">
        <v>84</v>
      </c>
      <c r="AB38" s="438">
        <v>2E-3</v>
      </c>
      <c r="AC38" s="437">
        <v>1315</v>
      </c>
      <c r="AD38" s="436">
        <v>43331</v>
      </c>
      <c r="AE38" s="435">
        <v>0.98299999999999998</v>
      </c>
      <c r="AF38" s="428">
        <v>729</v>
      </c>
      <c r="AG38" s="427">
        <v>1.7000000000000001E-2</v>
      </c>
      <c r="AI38" s="536">
        <v>722</v>
      </c>
      <c r="AJ38" s="535">
        <v>1.6E-2</v>
      </c>
      <c r="AL38" s="534">
        <f t="shared" si="0"/>
        <v>7</v>
      </c>
      <c r="AM38" s="533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7">
        <v>115245</v>
      </c>
      <c r="H39" s="282">
        <v>0.97399999999999998</v>
      </c>
      <c r="I39" s="146">
        <v>2697</v>
      </c>
      <c r="J39" s="205">
        <v>2.3E-2</v>
      </c>
      <c r="K39" s="204">
        <v>344</v>
      </c>
      <c r="L39" s="205">
        <v>3.0000000000000001E-3</v>
      </c>
      <c r="M39" s="204">
        <v>10</v>
      </c>
      <c r="N39" s="283">
        <v>0</v>
      </c>
      <c r="O39" s="142">
        <v>1677</v>
      </c>
      <c r="P39" s="366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1">
        <v>0</v>
      </c>
      <c r="AA39" s="439">
        <v>115</v>
      </c>
      <c r="AB39" s="438">
        <v>1E-3</v>
      </c>
      <c r="AC39" s="437">
        <v>3629</v>
      </c>
      <c r="AD39" s="436">
        <v>116082</v>
      </c>
      <c r="AE39" s="435">
        <v>0.98099999999999998</v>
      </c>
      <c r="AF39" s="428">
        <v>2021</v>
      </c>
      <c r="AG39" s="427">
        <v>1.7000000000000001E-2</v>
      </c>
      <c r="AI39" s="536">
        <v>2026</v>
      </c>
      <c r="AJ39" s="535">
        <v>1.7000000000000001E-2</v>
      </c>
      <c r="AL39" s="534">
        <f t="shared" si="0"/>
        <v>-5</v>
      </c>
      <c r="AM39" s="533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7">
        <v>4772</v>
      </c>
      <c r="H40" s="282">
        <v>0.93100000000000005</v>
      </c>
      <c r="I40" s="146">
        <v>339</v>
      </c>
      <c r="J40" s="205">
        <v>6.6000000000000003E-2</v>
      </c>
      <c r="K40" s="204">
        <v>12</v>
      </c>
      <c r="L40" s="205">
        <v>2E-3</v>
      </c>
      <c r="M40" s="204">
        <v>0</v>
      </c>
      <c r="N40" s="283">
        <v>0</v>
      </c>
      <c r="O40" s="142">
        <v>67</v>
      </c>
      <c r="P40" s="366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1">
        <v>0</v>
      </c>
      <c r="AA40" s="439">
        <v>27</v>
      </c>
      <c r="AB40" s="438">
        <v>5.0000000000000001E-3</v>
      </c>
      <c r="AC40" s="437">
        <v>261</v>
      </c>
      <c r="AD40" s="436">
        <v>5044</v>
      </c>
      <c r="AE40" s="435">
        <v>0.98499999999999999</v>
      </c>
      <c r="AF40" s="428">
        <v>79</v>
      </c>
      <c r="AG40" s="427">
        <v>1.4999999999999999E-2</v>
      </c>
      <c r="AI40" s="536">
        <v>85</v>
      </c>
      <c r="AJ40" s="535">
        <v>1.7000000000000001E-2</v>
      </c>
      <c r="AL40" s="534">
        <f t="shared" ref="AL40:AL62" si="2" xml:space="preserve"> AF40-AI40</f>
        <v>-6</v>
      </c>
      <c r="AM40" s="533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7">
        <v>34504</v>
      </c>
      <c r="H41" s="282">
        <v>0.94599999999999995</v>
      </c>
      <c r="I41" s="146">
        <v>1800</v>
      </c>
      <c r="J41" s="205">
        <v>4.9000000000000002E-2</v>
      </c>
      <c r="K41" s="204">
        <v>150</v>
      </c>
      <c r="L41" s="205">
        <v>4.0000000000000001E-3</v>
      </c>
      <c r="M41" s="204">
        <v>5</v>
      </c>
      <c r="N41" s="283">
        <v>0</v>
      </c>
      <c r="O41" s="142">
        <v>400</v>
      </c>
      <c r="P41" s="366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1">
        <v>0</v>
      </c>
      <c r="AA41" s="439">
        <v>59</v>
      </c>
      <c r="AB41" s="438">
        <v>2E-3</v>
      </c>
      <c r="AC41" s="437">
        <v>819</v>
      </c>
      <c r="AD41" s="436">
        <v>35876</v>
      </c>
      <c r="AE41" s="435">
        <v>0.98399999999999999</v>
      </c>
      <c r="AF41" s="428">
        <v>550</v>
      </c>
      <c r="AG41" s="427">
        <v>1.4999999999999999E-2</v>
      </c>
      <c r="AI41" s="536">
        <v>550</v>
      </c>
      <c r="AJ41" s="535">
        <v>1.4999999999999999E-2</v>
      </c>
      <c r="AL41" s="534">
        <f t="shared" si="2"/>
        <v>0</v>
      </c>
      <c r="AM41" s="533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7">
        <v>9924</v>
      </c>
      <c r="H42" s="282">
        <v>0.63400000000000001</v>
      </c>
      <c r="I42" s="146">
        <v>5623</v>
      </c>
      <c r="J42" s="205">
        <v>0.35899999999999999</v>
      </c>
      <c r="K42" s="204">
        <v>96</v>
      </c>
      <c r="L42" s="205">
        <v>6.0000000000000001E-3</v>
      </c>
      <c r="M42" s="204">
        <v>0</v>
      </c>
      <c r="N42" s="283">
        <v>0</v>
      </c>
      <c r="O42" s="142">
        <v>131</v>
      </c>
      <c r="P42" s="366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1">
        <v>0</v>
      </c>
      <c r="AA42" s="439">
        <v>4</v>
      </c>
      <c r="AB42" s="438">
        <v>0</v>
      </c>
      <c r="AC42" s="437">
        <v>317</v>
      </c>
      <c r="AD42" s="436">
        <v>15414</v>
      </c>
      <c r="AE42" s="435">
        <v>0.98499999999999999</v>
      </c>
      <c r="AF42" s="428">
        <v>227</v>
      </c>
      <c r="AG42" s="427">
        <v>1.4999999999999999E-2</v>
      </c>
      <c r="AI42" s="536">
        <v>218</v>
      </c>
      <c r="AJ42" s="535">
        <v>1.4E-2</v>
      </c>
      <c r="AL42" s="534">
        <f t="shared" si="2"/>
        <v>9</v>
      </c>
      <c r="AM42" s="533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7">
        <v>5118</v>
      </c>
      <c r="H43" s="282">
        <v>0.93400000000000005</v>
      </c>
      <c r="I43" s="146">
        <v>320</v>
      </c>
      <c r="J43" s="205">
        <v>5.8000000000000003E-2</v>
      </c>
      <c r="K43" s="204">
        <v>31</v>
      </c>
      <c r="L43" s="205">
        <v>6.0000000000000001E-3</v>
      </c>
      <c r="M43" s="204">
        <v>11</v>
      </c>
      <c r="N43" s="283">
        <v>2E-3</v>
      </c>
      <c r="O43" s="142">
        <v>43</v>
      </c>
      <c r="P43" s="366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1">
        <v>1E-3</v>
      </c>
      <c r="AA43" s="439">
        <v>10</v>
      </c>
      <c r="AB43" s="438">
        <v>2E-3</v>
      </c>
      <c r="AC43" s="437">
        <v>315</v>
      </c>
      <c r="AD43" s="436">
        <v>5193</v>
      </c>
      <c r="AE43" s="435">
        <v>0.94799999999999995</v>
      </c>
      <c r="AF43" s="428">
        <v>74</v>
      </c>
      <c r="AG43" s="427">
        <v>1.4E-2</v>
      </c>
      <c r="AI43" s="536">
        <v>70</v>
      </c>
      <c r="AJ43" s="535">
        <v>1.2999999999999999E-2</v>
      </c>
      <c r="AL43" s="534">
        <f t="shared" si="2"/>
        <v>4</v>
      </c>
      <c r="AM43" s="533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7">
        <v>36804</v>
      </c>
      <c r="H44" s="282">
        <v>0.94599999999999995</v>
      </c>
      <c r="I44" s="146">
        <v>1924</v>
      </c>
      <c r="J44" s="205">
        <v>4.9000000000000002E-2</v>
      </c>
      <c r="K44" s="204">
        <v>75</v>
      </c>
      <c r="L44" s="205">
        <v>2E-3</v>
      </c>
      <c r="M44" s="204">
        <v>115</v>
      </c>
      <c r="N44" s="283">
        <v>3.0000000000000001E-3</v>
      </c>
      <c r="O44" s="142">
        <v>487</v>
      </c>
      <c r="P44" s="366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1">
        <v>0</v>
      </c>
      <c r="AA44" s="439">
        <v>49</v>
      </c>
      <c r="AB44" s="438">
        <v>1E-3</v>
      </c>
      <c r="AC44" s="437">
        <v>1190</v>
      </c>
      <c r="AD44" s="436">
        <v>38296</v>
      </c>
      <c r="AE44" s="435">
        <v>0.98399999999999999</v>
      </c>
      <c r="AF44" s="428">
        <v>562</v>
      </c>
      <c r="AG44" s="427">
        <v>1.4E-2</v>
      </c>
      <c r="AI44" s="536">
        <v>557</v>
      </c>
      <c r="AJ44" s="535">
        <v>1.4E-2</v>
      </c>
      <c r="AL44" s="534">
        <f t="shared" si="2"/>
        <v>5</v>
      </c>
      <c r="AM44" s="533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7">
        <v>9079</v>
      </c>
      <c r="H45" s="282">
        <v>0.94899999999999995</v>
      </c>
      <c r="I45" s="146">
        <v>449</v>
      </c>
      <c r="J45" s="205">
        <v>4.7E-2</v>
      </c>
      <c r="K45" s="204">
        <v>40</v>
      </c>
      <c r="L45" s="205">
        <v>4.0000000000000001E-3</v>
      </c>
      <c r="M45" s="204">
        <v>0</v>
      </c>
      <c r="N45" s="283">
        <v>0</v>
      </c>
      <c r="O45" s="142">
        <v>88</v>
      </c>
      <c r="P45" s="366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1">
        <v>2E-3</v>
      </c>
      <c r="AA45" s="439">
        <v>18</v>
      </c>
      <c r="AB45" s="438">
        <v>2E-3</v>
      </c>
      <c r="AC45" s="437">
        <v>774</v>
      </c>
      <c r="AD45" s="436">
        <v>8968</v>
      </c>
      <c r="AE45" s="435">
        <v>0.93700000000000006</v>
      </c>
      <c r="AF45" s="428">
        <v>128</v>
      </c>
      <c r="AG45" s="427">
        <v>1.2999999999999999E-2</v>
      </c>
      <c r="AI45" s="536">
        <v>125</v>
      </c>
      <c r="AJ45" s="535">
        <v>1.2999999999999999E-2</v>
      </c>
      <c r="AL45" s="534">
        <f t="shared" si="2"/>
        <v>3</v>
      </c>
      <c r="AM45" s="533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7">
        <v>18250</v>
      </c>
      <c r="H46" s="282">
        <v>0.97499999999999998</v>
      </c>
      <c r="I46" s="146">
        <v>359</v>
      </c>
      <c r="J46" s="205">
        <v>1.9E-2</v>
      </c>
      <c r="K46" s="204">
        <v>72</v>
      </c>
      <c r="L46" s="205">
        <v>4.0000000000000001E-3</v>
      </c>
      <c r="M46" s="204">
        <v>33</v>
      </c>
      <c r="N46" s="283">
        <v>2E-3</v>
      </c>
      <c r="O46" s="142">
        <v>159</v>
      </c>
      <c r="P46" s="366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1">
        <v>0</v>
      </c>
      <c r="AA46" s="439">
        <v>31</v>
      </c>
      <c r="AB46" s="438">
        <v>2E-3</v>
      </c>
      <c r="AC46" s="437">
        <v>366</v>
      </c>
      <c r="AD46" s="436">
        <v>18476</v>
      </c>
      <c r="AE46" s="435">
        <v>0.98699999999999999</v>
      </c>
      <c r="AF46" s="428">
        <v>231</v>
      </c>
      <c r="AG46" s="427">
        <v>1.2E-2</v>
      </c>
      <c r="AI46" s="536">
        <v>236</v>
      </c>
      <c r="AJ46" s="535">
        <v>1.2999999999999999E-2</v>
      </c>
      <c r="AL46" s="534">
        <f t="shared" si="2"/>
        <v>-5</v>
      </c>
      <c r="AM46" s="533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7">
        <v>13592</v>
      </c>
      <c r="H47" s="282">
        <v>0.96199999999999997</v>
      </c>
      <c r="I47" s="146">
        <v>451</v>
      </c>
      <c r="J47" s="205">
        <v>3.2000000000000001E-2</v>
      </c>
      <c r="K47" s="204">
        <v>55</v>
      </c>
      <c r="L47" s="205">
        <v>4.0000000000000001E-3</v>
      </c>
      <c r="M47" s="204">
        <v>32</v>
      </c>
      <c r="N47" s="283">
        <v>2E-3</v>
      </c>
      <c r="O47" s="142">
        <v>71</v>
      </c>
      <c r="P47" s="366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1">
        <v>1E-3</v>
      </c>
      <c r="AA47" s="439">
        <v>32</v>
      </c>
      <c r="AB47" s="438">
        <v>2E-3</v>
      </c>
      <c r="AC47" s="437">
        <v>12499</v>
      </c>
      <c r="AD47" s="436">
        <v>1820</v>
      </c>
      <c r="AE47" s="435">
        <v>0.129</v>
      </c>
      <c r="AF47" s="428">
        <v>126</v>
      </c>
      <c r="AG47" s="427">
        <v>8.9999999999999993E-3</v>
      </c>
      <c r="AI47" s="536">
        <v>177</v>
      </c>
      <c r="AJ47" s="535">
        <v>1.2999999999999999E-2</v>
      </c>
      <c r="AL47" s="534">
        <f t="shared" si="2"/>
        <v>-51</v>
      </c>
      <c r="AM47" s="533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7">
        <v>4614</v>
      </c>
      <c r="H48" s="282">
        <v>0.96699999999999997</v>
      </c>
      <c r="I48" s="146">
        <v>151</v>
      </c>
      <c r="J48" s="205">
        <v>3.2000000000000001E-2</v>
      </c>
      <c r="K48" s="204">
        <v>8</v>
      </c>
      <c r="L48" s="205">
        <v>2E-3</v>
      </c>
      <c r="M48" s="204">
        <v>0</v>
      </c>
      <c r="N48" s="283">
        <v>0</v>
      </c>
      <c r="O48" s="142">
        <v>37</v>
      </c>
      <c r="P48" s="366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1">
        <v>1E-3</v>
      </c>
      <c r="AA48" s="439">
        <v>12</v>
      </c>
      <c r="AB48" s="438">
        <v>3.0000000000000001E-3</v>
      </c>
      <c r="AC48" s="437">
        <v>144</v>
      </c>
      <c r="AD48" s="436">
        <v>4690</v>
      </c>
      <c r="AE48" s="435">
        <v>0.98299999999999998</v>
      </c>
      <c r="AF48" s="428">
        <v>45</v>
      </c>
      <c r="AG48" s="427">
        <v>8.9999999999999993E-3</v>
      </c>
      <c r="AI48" s="536">
        <v>50</v>
      </c>
      <c r="AJ48" s="535">
        <v>1.0999999999999999E-2</v>
      </c>
      <c r="AL48" s="534">
        <f t="shared" si="2"/>
        <v>-5</v>
      </c>
      <c r="AM48" s="533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7">
        <v>7708</v>
      </c>
      <c r="H49" s="282">
        <v>0.95399999999999996</v>
      </c>
      <c r="I49" s="146">
        <v>346</v>
      </c>
      <c r="J49" s="205">
        <v>4.2999999999999997E-2</v>
      </c>
      <c r="K49" s="204">
        <v>16</v>
      </c>
      <c r="L49" s="205">
        <v>2E-3</v>
      </c>
      <c r="M49" s="204">
        <v>12</v>
      </c>
      <c r="N49" s="283">
        <v>1E-3</v>
      </c>
      <c r="O49" s="142">
        <v>49</v>
      </c>
      <c r="P49" s="366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1">
        <v>0</v>
      </c>
      <c r="AA49" s="439">
        <v>17</v>
      </c>
      <c r="AB49" s="438">
        <v>2E-3</v>
      </c>
      <c r="AC49" s="437">
        <v>165</v>
      </c>
      <c r="AD49" s="436">
        <v>8008</v>
      </c>
      <c r="AE49" s="435">
        <v>0.99099999999999999</v>
      </c>
      <c r="AF49" s="428">
        <v>65</v>
      </c>
      <c r="AG49" s="427">
        <v>8.0000000000000002E-3</v>
      </c>
      <c r="AI49" s="536">
        <v>74</v>
      </c>
      <c r="AJ49" s="535">
        <v>8.9999999999999993E-3</v>
      </c>
      <c r="AL49" s="534">
        <f t="shared" si="2"/>
        <v>-9</v>
      </c>
      <c r="AM49" s="533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7">
        <v>59851</v>
      </c>
      <c r="H50" s="282">
        <v>0.96399999999999997</v>
      </c>
      <c r="I50" s="146">
        <v>2163</v>
      </c>
      <c r="J50" s="205">
        <v>3.5000000000000003E-2</v>
      </c>
      <c r="K50" s="204">
        <v>56</v>
      </c>
      <c r="L50" s="205">
        <v>1E-3</v>
      </c>
      <c r="M50" s="204">
        <v>2</v>
      </c>
      <c r="N50" s="283">
        <v>0</v>
      </c>
      <c r="O50" s="142">
        <v>407</v>
      </c>
      <c r="P50" s="366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1">
        <v>0</v>
      </c>
      <c r="AA50" s="439">
        <v>23</v>
      </c>
      <c r="AB50" s="438">
        <v>0</v>
      </c>
      <c r="AC50" s="437">
        <v>1095</v>
      </c>
      <c r="AD50" s="436">
        <v>61541</v>
      </c>
      <c r="AE50" s="435">
        <v>0.99099999999999999</v>
      </c>
      <c r="AF50" s="428">
        <v>463</v>
      </c>
      <c r="AG50" s="427">
        <v>7.0000000000000001E-3</v>
      </c>
      <c r="AI50" s="536">
        <v>443</v>
      </c>
      <c r="AJ50" s="535">
        <v>7.0000000000000001E-3</v>
      </c>
      <c r="AL50" s="534">
        <f t="shared" si="2"/>
        <v>20</v>
      </c>
      <c r="AM50" s="533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7">
        <v>9727</v>
      </c>
      <c r="H51" s="282">
        <v>0.94699999999999995</v>
      </c>
      <c r="I51" s="146">
        <v>474</v>
      </c>
      <c r="J51" s="205">
        <v>4.5999999999999999E-2</v>
      </c>
      <c r="K51" s="204">
        <v>25</v>
      </c>
      <c r="L51" s="205">
        <v>2E-3</v>
      </c>
      <c r="M51" s="204">
        <v>40</v>
      </c>
      <c r="N51" s="283">
        <v>4.0000000000000001E-3</v>
      </c>
      <c r="O51" s="142">
        <v>41</v>
      </c>
      <c r="P51" s="366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1">
        <v>1E-3</v>
      </c>
      <c r="AA51" s="439">
        <v>12</v>
      </c>
      <c r="AB51" s="438">
        <v>1E-3</v>
      </c>
      <c r="AC51" s="437">
        <v>203</v>
      </c>
      <c r="AD51" s="436">
        <v>10166</v>
      </c>
      <c r="AE51" s="435">
        <v>0.99</v>
      </c>
      <c r="AF51" s="428">
        <v>66</v>
      </c>
      <c r="AG51" s="427">
        <v>6.0000000000000001E-3</v>
      </c>
      <c r="AI51" s="536">
        <v>78</v>
      </c>
      <c r="AJ51" s="535">
        <v>8.0000000000000002E-3</v>
      </c>
      <c r="AL51" s="534">
        <f t="shared" si="2"/>
        <v>-12</v>
      </c>
      <c r="AM51" s="533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7">
        <v>15583</v>
      </c>
      <c r="H52" s="282">
        <v>0.97399999999999998</v>
      </c>
      <c r="I52" s="146">
        <v>417</v>
      </c>
      <c r="J52" s="205">
        <v>2.5999999999999999E-2</v>
      </c>
      <c r="K52" s="204">
        <v>6</v>
      </c>
      <c r="L52" s="205">
        <v>0</v>
      </c>
      <c r="M52" s="204">
        <v>0</v>
      </c>
      <c r="N52" s="283">
        <v>0</v>
      </c>
      <c r="O52" s="142">
        <v>91</v>
      </c>
      <c r="P52" s="366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1">
        <v>0</v>
      </c>
      <c r="AA52" s="439">
        <v>7</v>
      </c>
      <c r="AB52" s="438">
        <v>0</v>
      </c>
      <c r="AC52" s="437">
        <v>208</v>
      </c>
      <c r="AD52" s="436">
        <v>15907</v>
      </c>
      <c r="AE52" s="435">
        <v>0.99399999999999999</v>
      </c>
      <c r="AF52" s="428">
        <v>97</v>
      </c>
      <c r="AG52" s="427">
        <v>6.0000000000000001E-3</v>
      </c>
      <c r="AI52" s="536">
        <v>97</v>
      </c>
      <c r="AJ52" s="535">
        <v>6.0000000000000001E-3</v>
      </c>
      <c r="AL52" s="534">
        <f t="shared" si="2"/>
        <v>0</v>
      </c>
      <c r="AM52" s="533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7">
        <v>84040</v>
      </c>
      <c r="H53" s="282">
        <v>0.99099999999999999</v>
      </c>
      <c r="I53" s="146">
        <v>666</v>
      </c>
      <c r="J53" s="205">
        <v>8.0000000000000002E-3</v>
      </c>
      <c r="K53" s="204">
        <v>52</v>
      </c>
      <c r="L53" s="205">
        <v>1E-3</v>
      </c>
      <c r="M53" s="204">
        <v>5</v>
      </c>
      <c r="N53" s="283">
        <v>0</v>
      </c>
      <c r="O53" s="142">
        <v>375</v>
      </c>
      <c r="P53" s="366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1">
        <v>2E-3</v>
      </c>
      <c r="AA53" s="439">
        <v>9</v>
      </c>
      <c r="AB53" s="438">
        <v>0</v>
      </c>
      <c r="AC53" s="437">
        <v>2693</v>
      </c>
      <c r="AD53" s="436">
        <v>82966</v>
      </c>
      <c r="AE53" s="435">
        <v>0.97899999999999998</v>
      </c>
      <c r="AF53" s="428">
        <v>427</v>
      </c>
      <c r="AG53" s="427">
        <v>5.0000000000000001E-3</v>
      </c>
      <c r="AI53" s="536">
        <v>271</v>
      </c>
      <c r="AJ53" s="535">
        <v>3.0000000000000001E-3</v>
      </c>
      <c r="AL53" s="534">
        <f t="shared" si="2"/>
        <v>156</v>
      </c>
      <c r="AM53" s="533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7">
        <v>7300</v>
      </c>
      <c r="H54" s="282">
        <v>0.99399999999999999</v>
      </c>
      <c r="I54" s="146">
        <v>42</v>
      </c>
      <c r="J54" s="205">
        <v>6.0000000000000001E-3</v>
      </c>
      <c r="K54" s="204">
        <v>4</v>
      </c>
      <c r="L54" s="205">
        <v>1E-3</v>
      </c>
      <c r="M54" s="204">
        <v>0</v>
      </c>
      <c r="N54" s="283">
        <v>0</v>
      </c>
      <c r="O54" s="142">
        <v>26</v>
      </c>
      <c r="P54" s="366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1">
        <v>0</v>
      </c>
      <c r="AA54" s="439">
        <v>0</v>
      </c>
      <c r="AB54" s="438">
        <v>0</v>
      </c>
      <c r="AC54" s="437">
        <v>47</v>
      </c>
      <c r="AD54" s="436">
        <v>7316</v>
      </c>
      <c r="AE54" s="435">
        <v>0.996</v>
      </c>
      <c r="AF54" s="428">
        <v>30</v>
      </c>
      <c r="AG54" s="427">
        <v>4.0000000000000001E-3</v>
      </c>
      <c r="AI54" s="536">
        <v>31</v>
      </c>
      <c r="AJ54" s="535">
        <v>4.0000000000000001E-3</v>
      </c>
      <c r="AL54" s="534">
        <f t="shared" si="2"/>
        <v>-1</v>
      </c>
      <c r="AM54" s="533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7">
        <v>19390</v>
      </c>
      <c r="H55" s="282">
        <v>0.97799999999999998</v>
      </c>
      <c r="I55" s="146">
        <v>346</v>
      </c>
      <c r="J55" s="205">
        <v>1.7000000000000001E-2</v>
      </c>
      <c r="K55" s="204">
        <v>10</v>
      </c>
      <c r="L55" s="205">
        <v>1E-3</v>
      </c>
      <c r="M55" s="204">
        <v>86</v>
      </c>
      <c r="N55" s="283">
        <v>4.0000000000000001E-3</v>
      </c>
      <c r="O55" s="142">
        <v>40</v>
      </c>
      <c r="P55" s="366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1">
        <v>0</v>
      </c>
      <c r="AA55" s="439">
        <v>19</v>
      </c>
      <c r="AB55" s="438">
        <v>1E-3</v>
      </c>
      <c r="AC55" s="437">
        <v>502</v>
      </c>
      <c r="AD55" s="436">
        <v>19594</v>
      </c>
      <c r="AE55" s="435">
        <v>0.98799999999999999</v>
      </c>
      <c r="AF55" s="428">
        <v>50</v>
      </c>
      <c r="AG55" s="427">
        <v>3.0000000000000001E-3</v>
      </c>
      <c r="AI55" s="536">
        <v>22</v>
      </c>
      <c r="AJ55" s="535">
        <v>1E-3</v>
      </c>
      <c r="AL55" s="534">
        <f t="shared" si="2"/>
        <v>28</v>
      </c>
      <c r="AM55" s="533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7">
        <v>53506</v>
      </c>
      <c r="H56" s="282">
        <v>0.99299999999999999</v>
      </c>
      <c r="I56" s="146">
        <v>359</v>
      </c>
      <c r="J56" s="205">
        <v>7.0000000000000001E-3</v>
      </c>
      <c r="K56" s="204">
        <v>4</v>
      </c>
      <c r="L56" s="205">
        <v>0</v>
      </c>
      <c r="M56" s="204">
        <v>24</v>
      </c>
      <c r="N56" s="283">
        <v>0</v>
      </c>
      <c r="O56" s="142">
        <v>134</v>
      </c>
      <c r="P56" s="366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1">
        <v>0</v>
      </c>
      <c r="AA56" s="439">
        <v>8</v>
      </c>
      <c r="AB56" s="438">
        <v>0</v>
      </c>
      <c r="AC56" s="437">
        <v>743</v>
      </c>
      <c r="AD56" s="436">
        <v>53240</v>
      </c>
      <c r="AE56" s="435">
        <v>0.98799999999999999</v>
      </c>
      <c r="AF56" s="428">
        <v>138</v>
      </c>
      <c r="AG56" s="427">
        <v>3.0000000000000001E-3</v>
      </c>
      <c r="AI56" s="536">
        <v>146</v>
      </c>
      <c r="AJ56" s="535">
        <v>3.0000000000000001E-3</v>
      </c>
      <c r="AL56" s="534">
        <f t="shared" si="2"/>
        <v>-8</v>
      </c>
      <c r="AM56" s="533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7">
        <v>14236</v>
      </c>
      <c r="H57" s="282">
        <v>0.97699999999999998</v>
      </c>
      <c r="I57" s="146">
        <v>188</v>
      </c>
      <c r="J57" s="205">
        <v>1.2999999999999999E-2</v>
      </c>
      <c r="K57" s="204">
        <v>0</v>
      </c>
      <c r="L57" s="205">
        <v>0</v>
      </c>
      <c r="M57" s="204">
        <v>149</v>
      </c>
      <c r="N57" s="283">
        <v>0.01</v>
      </c>
      <c r="O57" s="142">
        <v>30</v>
      </c>
      <c r="P57" s="366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1">
        <v>2E-3</v>
      </c>
      <c r="AA57" s="439">
        <v>18</v>
      </c>
      <c r="AB57" s="438">
        <v>1E-3</v>
      </c>
      <c r="AC57" s="437">
        <v>473</v>
      </c>
      <c r="AD57" s="436">
        <v>14409</v>
      </c>
      <c r="AE57" s="435">
        <v>0.98899999999999999</v>
      </c>
      <c r="AF57" s="428">
        <v>30</v>
      </c>
      <c r="AG57" s="427">
        <v>2E-3</v>
      </c>
      <c r="AI57" s="536">
        <v>28</v>
      </c>
      <c r="AJ57" s="535">
        <v>2E-3</v>
      </c>
      <c r="AL57" s="534">
        <f t="shared" si="2"/>
        <v>2</v>
      </c>
      <c r="AM57" s="533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7">
        <v>18511</v>
      </c>
      <c r="H58" s="282">
        <v>0.98499999999999999</v>
      </c>
      <c r="I58" s="146">
        <v>247</v>
      </c>
      <c r="J58" s="205">
        <v>1.2999999999999999E-2</v>
      </c>
      <c r="K58" s="204">
        <v>8</v>
      </c>
      <c r="L58" s="205">
        <v>0</v>
      </c>
      <c r="M58" s="204">
        <v>28</v>
      </c>
      <c r="N58" s="283">
        <v>1E-3</v>
      </c>
      <c r="O58" s="142">
        <v>31</v>
      </c>
      <c r="P58" s="366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1">
        <v>0</v>
      </c>
      <c r="AA58" s="439">
        <v>2</v>
      </c>
      <c r="AB58" s="438">
        <v>0</v>
      </c>
      <c r="AC58" s="437">
        <v>379</v>
      </c>
      <c r="AD58" s="436">
        <v>18482</v>
      </c>
      <c r="AE58" s="435">
        <v>0.98299999999999998</v>
      </c>
      <c r="AF58" s="428">
        <v>39</v>
      </c>
      <c r="AG58" s="427">
        <v>2E-3</v>
      </c>
      <c r="AI58" s="536">
        <v>33</v>
      </c>
      <c r="AJ58" s="535">
        <v>2E-3</v>
      </c>
      <c r="AL58" s="534">
        <f t="shared" si="2"/>
        <v>6</v>
      </c>
      <c r="AM58" s="533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7">
        <v>19112</v>
      </c>
      <c r="H59" s="282">
        <v>0.98599999999999999</v>
      </c>
      <c r="I59" s="146">
        <v>155</v>
      </c>
      <c r="J59" s="205">
        <v>8.0000000000000002E-3</v>
      </c>
      <c r="K59" s="204">
        <v>27</v>
      </c>
      <c r="L59" s="205">
        <v>1E-3</v>
      </c>
      <c r="M59" s="204">
        <v>80</v>
      </c>
      <c r="N59" s="283">
        <v>4.0000000000000001E-3</v>
      </c>
      <c r="O59" s="142">
        <v>15</v>
      </c>
      <c r="P59" s="366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1">
        <v>0</v>
      </c>
      <c r="AA59" s="439">
        <v>0</v>
      </c>
      <c r="AB59" s="438">
        <v>0</v>
      </c>
      <c r="AC59" s="437">
        <v>1192</v>
      </c>
      <c r="AD59" s="436">
        <v>18202</v>
      </c>
      <c r="AE59" s="435">
        <v>0.94</v>
      </c>
      <c r="AF59" s="428">
        <v>42</v>
      </c>
      <c r="AG59" s="427">
        <v>2E-3</v>
      </c>
      <c r="AI59" s="536">
        <v>41</v>
      </c>
      <c r="AJ59" s="535">
        <v>2E-3</v>
      </c>
      <c r="AL59" s="534">
        <f t="shared" si="2"/>
        <v>1</v>
      </c>
      <c r="AM59" s="533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7">
        <v>4751</v>
      </c>
      <c r="H60" s="282">
        <v>0.93899999999999995</v>
      </c>
      <c r="I60" s="146">
        <v>277</v>
      </c>
      <c r="J60" s="205">
        <v>5.5E-2</v>
      </c>
      <c r="K60" s="204">
        <v>5</v>
      </c>
      <c r="L60" s="205">
        <v>1E-3</v>
      </c>
      <c r="M60" s="204">
        <v>25</v>
      </c>
      <c r="N60" s="283">
        <v>5.0000000000000001E-3</v>
      </c>
      <c r="O60" s="142">
        <v>6</v>
      </c>
      <c r="P60" s="366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1">
        <v>0</v>
      </c>
      <c r="AA60" s="439">
        <v>0</v>
      </c>
      <c r="AB60" s="438">
        <v>0</v>
      </c>
      <c r="AC60" s="437">
        <v>142</v>
      </c>
      <c r="AD60" s="436">
        <v>4937</v>
      </c>
      <c r="AE60" s="435">
        <v>0.97599999999999998</v>
      </c>
      <c r="AF60" s="428">
        <v>11</v>
      </c>
      <c r="AG60" s="427">
        <v>2E-3</v>
      </c>
      <c r="AI60" s="536">
        <v>11</v>
      </c>
      <c r="AJ60" s="535">
        <v>2E-3</v>
      </c>
      <c r="AL60" s="534">
        <f t="shared" si="2"/>
        <v>0</v>
      </c>
      <c r="AM60" s="533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7">
        <v>13875</v>
      </c>
      <c r="H61" s="282">
        <v>0.97399999999999998</v>
      </c>
      <c r="I61" s="146">
        <v>366</v>
      </c>
      <c r="J61" s="205">
        <v>2.5999999999999999E-2</v>
      </c>
      <c r="K61" s="204">
        <v>3</v>
      </c>
      <c r="L61" s="205">
        <v>0</v>
      </c>
      <c r="M61" s="204">
        <v>0</v>
      </c>
      <c r="N61" s="283">
        <v>0</v>
      </c>
      <c r="O61" s="142">
        <v>32</v>
      </c>
      <c r="P61" s="366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1">
        <v>0</v>
      </c>
      <c r="AA61" s="439">
        <v>1</v>
      </c>
      <c r="AB61" s="438">
        <v>0</v>
      </c>
      <c r="AC61" s="437">
        <v>57</v>
      </c>
      <c r="AD61" s="436">
        <v>14209</v>
      </c>
      <c r="AE61" s="435">
        <v>0.998</v>
      </c>
      <c r="AF61" s="428">
        <v>35</v>
      </c>
      <c r="AG61" s="427">
        <v>2E-3</v>
      </c>
      <c r="AI61" s="536">
        <v>32</v>
      </c>
      <c r="AJ61" s="535">
        <v>2E-3</v>
      </c>
      <c r="AL61" s="534">
        <f t="shared" si="2"/>
        <v>3</v>
      </c>
      <c r="AM61" s="533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7">
        <v>41371</v>
      </c>
      <c r="H62" s="282">
        <v>0.996</v>
      </c>
      <c r="I62" s="146">
        <v>156</v>
      </c>
      <c r="J62" s="205">
        <v>4.0000000000000001E-3</v>
      </c>
      <c r="K62" s="204">
        <v>5</v>
      </c>
      <c r="L62" s="205">
        <v>0</v>
      </c>
      <c r="M62" s="204">
        <v>0</v>
      </c>
      <c r="N62" s="283">
        <v>0</v>
      </c>
      <c r="O62" s="142">
        <v>34</v>
      </c>
      <c r="P62" s="366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1">
        <v>0</v>
      </c>
      <c r="AA62" s="439">
        <v>43</v>
      </c>
      <c r="AB62" s="438">
        <v>1E-3</v>
      </c>
      <c r="AC62" s="437">
        <v>194</v>
      </c>
      <c r="AD62" s="436">
        <v>41458</v>
      </c>
      <c r="AE62" s="435">
        <v>0.998</v>
      </c>
      <c r="AF62" s="428">
        <v>39</v>
      </c>
      <c r="AG62" s="427">
        <v>1E-3</v>
      </c>
      <c r="AI62" s="532">
        <v>40</v>
      </c>
      <c r="AJ62" s="531">
        <v>1E-3</v>
      </c>
      <c r="AL62" s="530">
        <f t="shared" si="2"/>
        <v>-1</v>
      </c>
      <c r="AM62" s="529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23">
        <f>SUM(AA8:AA62)</f>
        <v>1552</v>
      </c>
      <c r="AB65" s="426">
        <f xml:space="preserve"> AA65 /  ($G$65 + $I$65)</f>
        <v>1.3542166572139086E-3</v>
      </c>
      <c r="AC65" s="421">
        <f>SUM(AC8:AC62)</f>
        <v>159608</v>
      </c>
      <c r="AD65" s="421">
        <f>SUM(AD8:AD62)</f>
        <v>1019281</v>
      </c>
      <c r="AE65" s="425">
        <f xml:space="preserve"> AD65 /  ($G$65 + $I$65)</f>
        <v>0.88938615243663022</v>
      </c>
      <c r="AF65" s="419">
        <f>SUM(AF8:AF62)</f>
        <v>32025</v>
      </c>
      <c r="AG65" s="424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9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23">
        <f t="shared" si="6"/>
        <v>118</v>
      </c>
      <c r="AB67" s="422">
        <f t="shared" si="6"/>
        <v>5.0000000000000001E-3</v>
      </c>
      <c r="AC67" s="421">
        <f t="shared" si="6"/>
        <v>48238</v>
      </c>
      <c r="AD67" s="421">
        <f t="shared" si="6"/>
        <v>116082</v>
      </c>
      <c r="AE67" s="420">
        <f t="shared" si="6"/>
        <v>0.998</v>
      </c>
      <c r="AF67" s="419">
        <f t="shared" si="6"/>
        <v>3116</v>
      </c>
      <c r="AG67" s="418">
        <f t="shared" si="6"/>
        <v>0.29799999999999999</v>
      </c>
    </row>
    <row r="68" spans="1:34" x14ac:dyDescent="0.25">
      <c r="H68" s="136"/>
      <c r="I68" s="1"/>
      <c r="J68" s="136"/>
      <c r="K68" s="1"/>
      <c r="L68" s="136"/>
      <c r="M68" s="1"/>
      <c r="N68" s="136"/>
      <c r="O68" s="1"/>
      <c r="P68" s="136"/>
      <c r="Q68" s="1"/>
      <c r="R68" s="136"/>
      <c r="S68" s="1"/>
      <c r="T68" s="136"/>
      <c r="U68" s="1"/>
      <c r="V68" s="136"/>
      <c r="W68" s="1"/>
      <c r="X68" s="136"/>
      <c r="Y68" s="1"/>
      <c r="Z68" s="136"/>
      <c r="AA68" s="1"/>
      <c r="AB68" s="136"/>
      <c r="AC68" s="1"/>
      <c r="AE68" s="136"/>
      <c r="AF68" s="1"/>
      <c r="AG68" s="136"/>
      <c r="AH68" s="1"/>
    </row>
    <row r="69" spans="1:34" x14ac:dyDescent="0.25">
      <c r="G69" s="528">
        <f xml:space="preserve"> G65 + I65</f>
        <v>1146050</v>
      </c>
      <c r="H69" s="136"/>
      <c r="I69" s="1"/>
      <c r="J69" s="136"/>
      <c r="K69" s="1"/>
      <c r="L69" s="136"/>
      <c r="M69" s="1"/>
      <c r="N69" s="136"/>
      <c r="O69" s="1"/>
      <c r="P69" s="136"/>
      <c r="Q69" s="1"/>
      <c r="R69" s="136"/>
      <c r="S69" s="1"/>
      <c r="T69" s="136"/>
      <c r="U69" s="1"/>
      <c r="V69" s="136"/>
      <c r="W69" s="1"/>
      <c r="X69" s="136"/>
      <c r="Y69" s="1"/>
      <c r="Z69" s="136"/>
      <c r="AA69" s="1"/>
      <c r="AB69" s="136"/>
      <c r="AC69" s="1"/>
      <c r="AE69" s="136"/>
      <c r="AF69" s="1"/>
      <c r="AG69" s="136"/>
      <c r="AH69" s="1"/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96" t="s">
        <v>368</v>
      </c>
      <c r="C4" s="106" t="s">
        <v>97</v>
      </c>
      <c r="D4" s="597" t="s">
        <v>98</v>
      </c>
      <c r="E4" s="598" t="s">
        <v>99</v>
      </c>
      <c r="F4" s="599" t="s">
        <v>342</v>
      </c>
    </row>
    <row r="5" spans="2:6" x14ac:dyDescent="0.2">
      <c r="B5" s="580" t="s">
        <v>109</v>
      </c>
      <c r="C5" s="600">
        <v>1155610</v>
      </c>
      <c r="D5" s="549"/>
      <c r="E5" s="209"/>
      <c r="F5" s="547"/>
    </row>
    <row r="6" spans="2:6" x14ac:dyDescent="0.2">
      <c r="B6" s="382" t="s">
        <v>256</v>
      </c>
      <c r="C6" s="381">
        <v>1146050</v>
      </c>
      <c r="D6" s="380">
        <f xml:space="preserve"> C6 / C5</f>
        <v>0.99172731284776006</v>
      </c>
      <c r="E6" s="548"/>
      <c r="F6" s="547"/>
    </row>
    <row r="7" spans="2:6" x14ac:dyDescent="0.2">
      <c r="B7" s="378" t="s">
        <v>255</v>
      </c>
      <c r="C7" s="377">
        <v>23975</v>
      </c>
      <c r="D7" s="376">
        <f xml:space="preserve"> C7 / $C$6</f>
        <v>2.0919680642205837E-2</v>
      </c>
      <c r="E7" s="546" t="s">
        <v>304</v>
      </c>
      <c r="F7" s="208" t="s">
        <v>337</v>
      </c>
    </row>
    <row r="8" spans="2:6" x14ac:dyDescent="0.2">
      <c r="B8" s="378" t="s">
        <v>254</v>
      </c>
      <c r="C8" s="377">
        <v>32025</v>
      </c>
      <c r="D8" s="376">
        <f xml:space="preserve"> C8 / $C$5</f>
        <v>2.7712636616159431E-2</v>
      </c>
      <c r="E8" s="546" t="s">
        <v>306</v>
      </c>
      <c r="F8" s="208" t="s">
        <v>337</v>
      </c>
    </row>
    <row r="9" spans="2:6" x14ac:dyDescent="0.2">
      <c r="B9" s="378" t="s">
        <v>102</v>
      </c>
      <c r="C9" s="377">
        <v>11546</v>
      </c>
      <c r="D9" s="376">
        <f xml:space="preserve"> C9 / $C$6</f>
        <v>1.0074604074865844E-2</v>
      </c>
      <c r="E9" s="546" t="s">
        <v>341</v>
      </c>
      <c r="F9" s="208" t="s">
        <v>337</v>
      </c>
    </row>
    <row r="10" spans="2:6" x14ac:dyDescent="0.2">
      <c r="B10" s="378" t="s">
        <v>103</v>
      </c>
      <c r="C10" s="377">
        <v>45366</v>
      </c>
      <c r="D10" s="376">
        <f xml:space="preserve"> C10 / $C$6</f>
        <v>3.9584660355132847E-2</v>
      </c>
      <c r="E10" s="546" t="s">
        <v>222</v>
      </c>
      <c r="F10" s="208" t="s">
        <v>337</v>
      </c>
    </row>
    <row r="11" spans="2:6" x14ac:dyDescent="0.2">
      <c r="B11" s="378" t="s">
        <v>104</v>
      </c>
      <c r="C11" s="377">
        <v>7727</v>
      </c>
      <c r="D11" s="376">
        <f xml:space="preserve"> C11 / $C$6</f>
        <v>6.7422887308581647E-3</v>
      </c>
      <c r="E11" s="546" t="s">
        <v>340</v>
      </c>
      <c r="F11" s="208" t="s">
        <v>337</v>
      </c>
    </row>
    <row r="12" spans="2:6" x14ac:dyDescent="0.2">
      <c r="B12" s="378" t="s">
        <v>106</v>
      </c>
      <c r="C12" s="377">
        <v>6401</v>
      </c>
      <c r="D12" s="376">
        <f xml:space="preserve"> C12 / $C$6</f>
        <v>5.5852711487282408E-3</v>
      </c>
      <c r="E12" s="546" t="s">
        <v>339</v>
      </c>
      <c r="F12" s="208" t="s">
        <v>337</v>
      </c>
    </row>
    <row r="13" spans="2:6" ht="25.5" x14ac:dyDescent="0.2">
      <c r="B13" s="374" t="s">
        <v>108</v>
      </c>
      <c r="C13" s="373">
        <v>1552</v>
      </c>
      <c r="D13" s="372">
        <v>1E-3</v>
      </c>
      <c r="E13" s="545" t="s">
        <v>338</v>
      </c>
      <c r="F13" s="208" t="s">
        <v>337</v>
      </c>
    </row>
    <row r="14" spans="2:6" ht="26.25" thickBot="1" x14ac:dyDescent="0.25">
      <c r="B14" s="370" t="s">
        <v>223</v>
      </c>
      <c r="C14" s="369">
        <v>1019281</v>
      </c>
      <c r="D14" s="368">
        <f xml:space="preserve"> C14 / $C$6</f>
        <v>0.88938615243663022</v>
      </c>
      <c r="E14" s="544" t="s">
        <v>243</v>
      </c>
      <c r="F14" s="197" t="s">
        <v>336</v>
      </c>
    </row>
    <row r="15" spans="2:6" s="136" customFormat="1" ht="15" x14ac:dyDescent="0.25">
      <c r="D15" s="83"/>
    </row>
    <row r="16" spans="2:6" ht="10.5" customHeight="1" thickBot="1" x14ac:dyDescent="0.3">
      <c r="F16" s="13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 s="136"/>
    </row>
    <row r="18" spans="2:6" ht="15" x14ac:dyDescent="0.25">
      <c r="B18" s="581" t="s">
        <v>109</v>
      </c>
      <c r="C18" s="582">
        <f xml:space="preserve"> C5</f>
        <v>1155610</v>
      </c>
      <c r="D18" s="583"/>
      <c r="E18" s="601" t="s">
        <v>110</v>
      </c>
      <c r="F18" s="136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 s="136"/>
    </row>
    <row r="20" spans="2:6" ht="15" x14ac:dyDescent="0.25">
      <c r="B20" s="584" t="s">
        <v>364</v>
      </c>
      <c r="C20" s="585">
        <v>64205</v>
      </c>
      <c r="D20" s="586">
        <f xml:space="preserve"> C20 / $C$18</f>
        <v>5.555940152819723E-2</v>
      </c>
      <c r="E20" s="587" t="s">
        <v>361</v>
      </c>
      <c r="F20" s="136"/>
    </row>
    <row r="21" spans="2:6" ht="28.5" customHeight="1" x14ac:dyDescent="0.25">
      <c r="B21" s="588" t="s">
        <v>365</v>
      </c>
      <c r="C21" s="589">
        <v>8050</v>
      </c>
      <c r="D21" s="590">
        <f xml:space="preserve"> C21 / $C$18</f>
        <v>6.9660179472313321E-3</v>
      </c>
      <c r="E21" s="591" t="s">
        <v>362</v>
      </c>
      <c r="F21" s="136"/>
    </row>
    <row r="22" spans="2:6" ht="15" x14ac:dyDescent="0.25">
      <c r="B22" s="584" t="s">
        <v>335</v>
      </c>
      <c r="C22" s="585">
        <v>1510</v>
      </c>
      <c r="D22" s="586">
        <v>1.3066692050086102E-3</v>
      </c>
      <c r="E22" s="587" t="s">
        <v>366</v>
      </c>
      <c r="F22" s="136"/>
    </row>
    <row r="23" spans="2:6" ht="15" x14ac:dyDescent="0.25">
      <c r="B23" s="592"/>
      <c r="C23" s="593"/>
      <c r="D23" s="594"/>
      <c r="E23" s="595"/>
      <c r="F23" s="136"/>
    </row>
    <row r="24" spans="2:6" ht="15" x14ac:dyDescent="0.25">
      <c r="B24" s="85" t="s">
        <v>116</v>
      </c>
      <c r="C24" s="86"/>
      <c r="D24" s="87"/>
      <c r="E24" s="88" t="s">
        <v>117</v>
      </c>
      <c r="F24" s="136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 s="136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 s="13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11"/>
    </row>
    <row r="47" spans="2:5" x14ac:dyDescent="0.2">
      <c r="D47" s="3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2" spans="1:12" x14ac:dyDescent="0.25">
      <c r="B2" s="136" t="s">
        <v>351</v>
      </c>
    </row>
    <row r="3" spans="1:12" x14ac:dyDescent="0.25">
      <c r="B3" s="136" t="s">
        <v>359</v>
      </c>
    </row>
    <row r="4" spans="1:12" ht="15.75" thickBot="1" x14ac:dyDescent="0.3"/>
    <row r="5" spans="1:12" x14ac:dyDescent="0.25">
      <c r="A5" s="19" t="s">
        <v>206</v>
      </c>
      <c r="B5" s="417" t="s">
        <v>192</v>
      </c>
      <c r="C5" s="416">
        <v>1</v>
      </c>
      <c r="D5" s="416">
        <v>2</v>
      </c>
      <c r="E5" s="416">
        <v>3</v>
      </c>
      <c r="F5" s="416">
        <v>4</v>
      </c>
      <c r="G5" s="416">
        <v>5</v>
      </c>
      <c r="H5" s="416">
        <v>6</v>
      </c>
      <c r="I5" s="416">
        <v>7</v>
      </c>
      <c r="J5" s="416">
        <v>8</v>
      </c>
      <c r="K5" s="416">
        <v>9</v>
      </c>
      <c r="L5" s="415">
        <v>10</v>
      </c>
    </row>
    <row r="6" spans="1:12" ht="15.75" thickBot="1" x14ac:dyDescent="0.3">
      <c r="B6" s="256"/>
      <c r="C6" s="254"/>
      <c r="D6" s="254"/>
      <c r="E6" s="254"/>
      <c r="F6" s="254"/>
      <c r="G6" s="254"/>
      <c r="H6" s="254"/>
      <c r="I6" s="254"/>
      <c r="J6" s="254"/>
      <c r="K6" s="254"/>
      <c r="L6" s="255"/>
    </row>
    <row r="7" spans="1:12" ht="15" customHeight="1" x14ac:dyDescent="0.25">
      <c r="A7" s="19" t="s">
        <v>258</v>
      </c>
      <c r="B7" s="690" t="s">
        <v>370</v>
      </c>
      <c r="C7" s="302" t="s">
        <v>31</v>
      </c>
      <c r="D7" s="302" t="s">
        <v>57</v>
      </c>
      <c r="E7" s="302" t="s">
        <v>36</v>
      </c>
      <c r="F7" s="302" t="s">
        <v>54</v>
      </c>
      <c r="G7" s="302" t="s">
        <v>40</v>
      </c>
      <c r="H7" s="302" t="s">
        <v>62</v>
      </c>
      <c r="I7" s="302" t="s">
        <v>291</v>
      </c>
      <c r="J7" s="302" t="s">
        <v>290</v>
      </c>
      <c r="K7" s="302" t="s">
        <v>82</v>
      </c>
      <c r="L7" s="303" t="s">
        <v>80</v>
      </c>
    </row>
    <row r="8" spans="1:12" ht="26.25" customHeight="1" thickBot="1" x14ac:dyDescent="0.3">
      <c r="B8" s="691"/>
      <c r="C8" s="408">
        <v>0.29799999999999999</v>
      </c>
      <c r="D8" s="408">
        <v>0.188</v>
      </c>
      <c r="E8" s="408">
        <v>0.16300000000000001</v>
      </c>
      <c r="F8" s="408">
        <v>0.112</v>
      </c>
      <c r="G8" s="408">
        <v>8.8999999999999996E-2</v>
      </c>
      <c r="H8" s="408">
        <v>8.7999999999999995E-2</v>
      </c>
      <c r="I8" s="408">
        <v>8.7999999999999995E-2</v>
      </c>
      <c r="J8" s="408">
        <v>8.5999999999999993E-2</v>
      </c>
      <c r="K8" s="408">
        <v>7.9000000000000001E-2</v>
      </c>
      <c r="L8" s="407">
        <v>7.0999999999999994E-2</v>
      </c>
    </row>
    <row r="9" spans="1:12" ht="15.75" thickBot="1" x14ac:dyDescent="0.3">
      <c r="B9" s="511"/>
      <c r="L9" s="576"/>
    </row>
    <row r="10" spans="1:12" ht="15" customHeight="1" x14ac:dyDescent="0.25">
      <c r="A10" s="508" t="s">
        <v>264</v>
      </c>
      <c r="B10" s="690" t="s">
        <v>371</v>
      </c>
      <c r="C10" s="397" t="s">
        <v>57</v>
      </c>
      <c r="D10" s="397" t="s">
        <v>31</v>
      </c>
      <c r="E10" s="397" t="s">
        <v>62</v>
      </c>
      <c r="F10" s="397" t="s">
        <v>47</v>
      </c>
      <c r="G10" s="397" t="s">
        <v>40</v>
      </c>
      <c r="H10" s="397" t="s">
        <v>50</v>
      </c>
      <c r="I10" s="397" t="s">
        <v>68</v>
      </c>
      <c r="J10" s="397" t="s">
        <v>54</v>
      </c>
      <c r="K10" s="397" t="s">
        <v>295</v>
      </c>
      <c r="L10" s="396" t="s">
        <v>293</v>
      </c>
    </row>
    <row r="11" spans="1:12" ht="23.25" customHeight="1" thickBot="1" x14ac:dyDescent="0.3">
      <c r="B11" s="691"/>
      <c r="C11" s="602">
        <v>3116</v>
      </c>
      <c r="D11" s="603">
        <v>2398</v>
      </c>
      <c r="E11" s="603">
        <v>2375</v>
      </c>
      <c r="F11" s="603">
        <v>2021</v>
      </c>
      <c r="G11" s="603">
        <v>1966</v>
      </c>
      <c r="H11" s="603">
        <v>1415</v>
      </c>
      <c r="I11" s="603">
        <v>1345</v>
      </c>
      <c r="J11" s="603">
        <v>1316</v>
      </c>
      <c r="K11" s="603">
        <v>1289</v>
      </c>
      <c r="L11" s="604">
        <v>1098</v>
      </c>
    </row>
    <row r="12" spans="1:12" ht="15.75" thickBot="1" x14ac:dyDescent="0.3">
      <c r="B12" s="479"/>
      <c r="L12" s="576"/>
    </row>
    <row r="13" spans="1:12" x14ac:dyDescent="0.25">
      <c r="A13" s="19" t="s">
        <v>207</v>
      </c>
      <c r="B13" s="684" t="s">
        <v>190</v>
      </c>
      <c r="C13" s="397" t="s">
        <v>31</v>
      </c>
      <c r="D13" s="397" t="s">
        <v>36</v>
      </c>
      <c r="E13" s="397" t="s">
        <v>62</v>
      </c>
      <c r="F13" s="397" t="s">
        <v>291</v>
      </c>
      <c r="G13" s="397" t="s">
        <v>57</v>
      </c>
      <c r="H13" s="397" t="s">
        <v>80</v>
      </c>
      <c r="I13" s="397" t="s">
        <v>82</v>
      </c>
      <c r="J13" s="397" t="s">
        <v>40</v>
      </c>
      <c r="K13" s="397" t="s">
        <v>70</v>
      </c>
      <c r="L13" s="396" t="s">
        <v>54</v>
      </c>
    </row>
    <row r="14" spans="1:12" ht="15.75" thickBot="1" x14ac:dyDescent="0.3">
      <c r="B14" s="685"/>
      <c r="C14" s="258">
        <v>0.27400000000000002</v>
      </c>
      <c r="D14" s="258">
        <v>0.154</v>
      </c>
      <c r="E14" s="258">
        <v>8.7999999999999995E-2</v>
      </c>
      <c r="F14" s="258">
        <v>7.9000000000000001E-2</v>
      </c>
      <c r="G14" s="258">
        <v>7.4999999999999997E-2</v>
      </c>
      <c r="H14" s="258">
        <v>7.0000000000000007E-2</v>
      </c>
      <c r="I14" s="258">
        <v>6.6000000000000003E-2</v>
      </c>
      <c r="J14" s="258">
        <v>6.2E-2</v>
      </c>
      <c r="K14" s="258">
        <v>5.8999999999999997E-2</v>
      </c>
      <c r="L14" s="304">
        <v>5.6000000000000001E-2</v>
      </c>
    </row>
    <row r="15" spans="1:12" ht="15.75" thickBot="1" x14ac:dyDescent="0.3">
      <c r="B15" s="482"/>
      <c r="C15" s="483"/>
      <c r="D15" s="483"/>
      <c r="E15" s="483"/>
      <c r="F15" s="483"/>
      <c r="G15" s="483"/>
      <c r="H15" s="483"/>
      <c r="I15" s="483"/>
      <c r="J15" s="483"/>
      <c r="K15" s="483"/>
      <c r="L15" s="484"/>
    </row>
    <row r="16" spans="1:12" x14ac:dyDescent="0.25">
      <c r="A16" s="19" t="s">
        <v>208</v>
      </c>
      <c r="B16" s="684" t="s">
        <v>13</v>
      </c>
      <c r="C16" s="397" t="s">
        <v>62</v>
      </c>
      <c r="D16" s="397" t="s">
        <v>31</v>
      </c>
      <c r="E16" s="397" t="s">
        <v>47</v>
      </c>
      <c r="F16" s="397" t="s">
        <v>40</v>
      </c>
      <c r="G16" s="397" t="s">
        <v>57</v>
      </c>
      <c r="H16" s="397" t="s">
        <v>68</v>
      </c>
      <c r="I16" s="397" t="s">
        <v>295</v>
      </c>
      <c r="J16" s="397" t="s">
        <v>82</v>
      </c>
      <c r="K16" s="397" t="s">
        <v>77</v>
      </c>
      <c r="L16" s="396" t="s">
        <v>293</v>
      </c>
    </row>
    <row r="17" spans="1:12" ht="15.75" thickBot="1" x14ac:dyDescent="0.3">
      <c r="B17" s="685"/>
      <c r="C17" s="605">
        <v>2370</v>
      </c>
      <c r="D17" s="605">
        <v>2203</v>
      </c>
      <c r="E17" s="605">
        <v>1677</v>
      </c>
      <c r="F17" s="605">
        <v>1361</v>
      </c>
      <c r="G17" s="605">
        <v>1245</v>
      </c>
      <c r="H17" s="605">
        <v>1172</v>
      </c>
      <c r="I17" s="605">
        <v>1154</v>
      </c>
      <c r="J17" s="605">
        <v>908</v>
      </c>
      <c r="K17" s="605">
        <v>855</v>
      </c>
      <c r="L17" s="606">
        <v>802</v>
      </c>
    </row>
    <row r="18" spans="1:12" ht="15.75" thickBot="1" x14ac:dyDescent="0.3"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4"/>
    </row>
    <row r="19" spans="1:12" x14ac:dyDescent="0.25">
      <c r="A19" s="19" t="s">
        <v>209</v>
      </c>
      <c r="B19" s="684" t="s">
        <v>18</v>
      </c>
      <c r="C19" s="302" t="s">
        <v>295</v>
      </c>
      <c r="D19" s="302" t="s">
        <v>77</v>
      </c>
      <c r="E19" s="302" t="s">
        <v>54</v>
      </c>
      <c r="F19" s="302" t="s">
        <v>292</v>
      </c>
      <c r="G19" s="302" t="s">
        <v>78</v>
      </c>
      <c r="H19" s="302" t="s">
        <v>37</v>
      </c>
      <c r="I19" s="302" t="s">
        <v>36</v>
      </c>
      <c r="J19" s="302" t="s">
        <v>31</v>
      </c>
      <c r="K19" s="302" t="s">
        <v>49</v>
      </c>
      <c r="L19" s="303" t="s">
        <v>80</v>
      </c>
    </row>
    <row r="20" spans="1:12" ht="15.75" thickBot="1" x14ac:dyDescent="0.3">
      <c r="B20" s="685"/>
      <c r="C20" s="305">
        <v>0.80400000000000005</v>
      </c>
      <c r="D20" s="305">
        <v>0.26900000000000002</v>
      </c>
      <c r="E20" s="305">
        <v>0.253</v>
      </c>
      <c r="F20" s="305">
        <v>0.20399999999999999</v>
      </c>
      <c r="G20" s="305">
        <v>0.161</v>
      </c>
      <c r="H20" s="305">
        <v>0.113</v>
      </c>
      <c r="I20" s="305">
        <v>8.1000000000000003E-2</v>
      </c>
      <c r="J20" s="305">
        <v>7.3999999999999996E-2</v>
      </c>
      <c r="K20" s="305">
        <v>6.6000000000000003E-2</v>
      </c>
      <c r="L20" s="306">
        <v>5.5E-2</v>
      </c>
    </row>
    <row r="21" spans="1:12" ht="15.75" thickBot="1" x14ac:dyDescent="0.3"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4"/>
    </row>
    <row r="22" spans="1:12" x14ac:dyDescent="0.25">
      <c r="A22" s="19" t="s">
        <v>211</v>
      </c>
      <c r="B22" s="684" t="s">
        <v>210</v>
      </c>
      <c r="C22" s="397" t="s">
        <v>43</v>
      </c>
      <c r="D22" s="397" t="s">
        <v>78</v>
      </c>
      <c r="E22" s="397" t="s">
        <v>36</v>
      </c>
      <c r="F22" s="397" t="s">
        <v>30</v>
      </c>
      <c r="G22" s="397" t="s">
        <v>37</v>
      </c>
      <c r="H22" s="397" t="s">
        <v>66</v>
      </c>
      <c r="I22" s="397" t="s">
        <v>80</v>
      </c>
      <c r="J22" s="397" t="s">
        <v>40</v>
      </c>
      <c r="K22" s="397" t="s">
        <v>29</v>
      </c>
      <c r="L22" s="396" t="s">
        <v>293</v>
      </c>
    </row>
    <row r="23" spans="1:12" ht="15.75" thickBot="1" x14ac:dyDescent="0.3">
      <c r="B23" s="685"/>
      <c r="C23" s="305">
        <v>0.998</v>
      </c>
      <c r="D23" s="305">
        <v>0.99399999999999999</v>
      </c>
      <c r="E23" s="305">
        <v>0.99099999999999999</v>
      </c>
      <c r="F23" s="305">
        <v>0.86699999999999999</v>
      </c>
      <c r="G23" s="305">
        <v>0.252</v>
      </c>
      <c r="H23" s="305">
        <v>0.03</v>
      </c>
      <c r="I23" s="305">
        <v>2.7E-2</v>
      </c>
      <c r="J23" s="305">
        <v>2.7E-2</v>
      </c>
      <c r="K23" s="305">
        <v>1.9E-2</v>
      </c>
      <c r="L23" s="306">
        <v>1.7999999999999999E-2</v>
      </c>
    </row>
    <row r="24" spans="1:12" ht="15.75" thickBot="1" x14ac:dyDescent="0.3">
      <c r="B24" s="485"/>
      <c r="C24" s="483"/>
      <c r="D24" s="483"/>
      <c r="E24" s="483"/>
      <c r="F24" s="483"/>
      <c r="G24" s="483"/>
      <c r="H24" s="483"/>
      <c r="I24" s="483"/>
      <c r="J24" s="483"/>
      <c r="K24" s="483"/>
      <c r="L24" s="484"/>
    </row>
    <row r="25" spans="1:12" x14ac:dyDescent="0.25">
      <c r="A25" s="19" t="s">
        <v>213</v>
      </c>
      <c r="B25" s="684" t="s">
        <v>212</v>
      </c>
      <c r="C25" s="302" t="s">
        <v>294</v>
      </c>
      <c r="D25" s="302" t="s">
        <v>37</v>
      </c>
      <c r="E25" s="302" t="s">
        <v>295</v>
      </c>
      <c r="F25" s="302" t="s">
        <v>34</v>
      </c>
      <c r="G25" s="302" t="s">
        <v>293</v>
      </c>
      <c r="H25" s="302" t="s">
        <v>35</v>
      </c>
      <c r="I25" s="302" t="s">
        <v>80</v>
      </c>
      <c r="J25" s="302" t="s">
        <v>70</v>
      </c>
      <c r="K25" s="302" t="s">
        <v>77</v>
      </c>
      <c r="L25" s="303" t="s">
        <v>31</v>
      </c>
    </row>
    <row r="26" spans="1:12" ht="15.75" thickBot="1" x14ac:dyDescent="0.3">
      <c r="B26" s="685"/>
      <c r="C26" s="258">
        <v>0.16800000000000001</v>
      </c>
      <c r="D26" s="258">
        <v>5.7000000000000002E-2</v>
      </c>
      <c r="E26" s="258">
        <v>3.5000000000000003E-2</v>
      </c>
      <c r="F26" s="258">
        <v>0.01</v>
      </c>
      <c r="G26" s="258">
        <v>8.9999999999999993E-3</v>
      </c>
      <c r="H26" s="258">
        <v>8.9999999999999993E-3</v>
      </c>
      <c r="I26" s="258">
        <v>7.0000000000000001E-3</v>
      </c>
      <c r="J26" s="258">
        <v>7.0000000000000001E-3</v>
      </c>
      <c r="K26" s="258">
        <v>7.0000000000000001E-3</v>
      </c>
      <c r="L26" s="304">
        <v>7.0000000000000001E-3</v>
      </c>
    </row>
    <row r="27" spans="1:12" ht="15.75" thickBot="1" x14ac:dyDescent="0.3">
      <c r="B27" s="607"/>
      <c r="C27" s="608"/>
      <c r="D27" s="608"/>
      <c r="E27" s="608"/>
      <c r="F27" s="608"/>
      <c r="G27" s="608"/>
      <c r="H27" s="608"/>
      <c r="I27" s="608"/>
      <c r="J27" s="608"/>
      <c r="K27" s="608"/>
      <c r="L27" s="609"/>
    </row>
    <row r="28" spans="1:12" x14ac:dyDescent="0.25">
      <c r="A28" s="19" t="s">
        <v>214</v>
      </c>
      <c r="B28" s="684" t="s">
        <v>24</v>
      </c>
      <c r="C28" s="578" t="s">
        <v>294</v>
      </c>
      <c r="D28" s="578" t="s">
        <v>80</v>
      </c>
      <c r="E28" s="578" t="s">
        <v>70</v>
      </c>
      <c r="F28" s="578" t="s">
        <v>57</v>
      </c>
      <c r="G28" s="578" t="s">
        <v>290</v>
      </c>
      <c r="H28" s="578" t="s">
        <v>292</v>
      </c>
      <c r="I28" s="578" t="s">
        <v>34</v>
      </c>
      <c r="J28" s="578" t="s">
        <v>293</v>
      </c>
      <c r="K28" s="578" t="s">
        <v>29</v>
      </c>
      <c r="L28" s="577" t="s">
        <v>28</v>
      </c>
    </row>
    <row r="29" spans="1:12" ht="15.75" thickBot="1" x14ac:dyDescent="0.3">
      <c r="B29" s="685"/>
      <c r="C29" s="258">
        <v>0.56399999999999995</v>
      </c>
      <c r="D29" s="258">
        <v>6.0000000000000001E-3</v>
      </c>
      <c r="E29" s="258">
        <v>3.0000000000000001E-3</v>
      </c>
      <c r="F29" s="258">
        <v>3.0000000000000001E-3</v>
      </c>
      <c r="G29" s="258">
        <v>3.0000000000000001E-3</v>
      </c>
      <c r="H29" s="258">
        <v>3.0000000000000001E-3</v>
      </c>
      <c r="I29" s="258">
        <v>2E-3</v>
      </c>
      <c r="J29" s="258">
        <v>2E-3</v>
      </c>
      <c r="K29" s="258">
        <v>2E-3</v>
      </c>
      <c r="L29" s="304">
        <v>2E-3</v>
      </c>
    </row>
    <row r="30" spans="1:12" ht="15.75" thickBot="1" x14ac:dyDescent="0.3">
      <c r="B30" s="482"/>
      <c r="L30" s="576"/>
    </row>
    <row r="31" spans="1:12" ht="15" customHeight="1" x14ac:dyDescent="0.25">
      <c r="A31" s="19" t="s">
        <v>215</v>
      </c>
      <c r="B31" s="684" t="s">
        <v>263</v>
      </c>
      <c r="C31" s="575" t="s">
        <v>77</v>
      </c>
      <c r="D31" s="575" t="s">
        <v>47</v>
      </c>
      <c r="E31" s="575" t="s">
        <v>44</v>
      </c>
      <c r="F31" s="575" t="s">
        <v>57</v>
      </c>
      <c r="G31" s="575" t="s">
        <v>50</v>
      </c>
      <c r="H31" s="575" t="s">
        <v>40</v>
      </c>
      <c r="I31" s="575" t="s">
        <v>298</v>
      </c>
      <c r="J31" s="575" t="s">
        <v>68</v>
      </c>
      <c r="K31" s="575" t="s">
        <v>297</v>
      </c>
      <c r="L31" s="574" t="s">
        <v>291</v>
      </c>
    </row>
    <row r="32" spans="1:12" ht="24" customHeight="1" thickBot="1" x14ac:dyDescent="0.3">
      <c r="B32" s="685"/>
      <c r="C32" s="573">
        <v>118</v>
      </c>
      <c r="D32" s="573">
        <v>115</v>
      </c>
      <c r="E32" s="573">
        <v>84</v>
      </c>
      <c r="F32" s="573">
        <v>81</v>
      </c>
      <c r="G32" s="573">
        <v>73</v>
      </c>
      <c r="H32" s="573">
        <v>68</v>
      </c>
      <c r="I32" s="573">
        <v>59</v>
      </c>
      <c r="J32" s="573">
        <v>57</v>
      </c>
      <c r="K32" s="573">
        <v>49</v>
      </c>
      <c r="L32" s="572">
        <v>45</v>
      </c>
    </row>
    <row r="33" spans="1:12" ht="15.75" thickBot="1" x14ac:dyDescent="0.3">
      <c r="B33" s="482"/>
      <c r="C33" s="483"/>
      <c r="D33" s="483"/>
      <c r="E33" s="483"/>
      <c r="F33" s="483"/>
      <c r="G33" s="483"/>
      <c r="H33" s="483"/>
      <c r="I33" s="483"/>
      <c r="J33" s="483"/>
      <c r="K33" s="483"/>
      <c r="L33" s="484"/>
    </row>
    <row r="34" spans="1:12" s="44" customFormat="1" x14ac:dyDescent="0.25">
      <c r="A34" s="19" t="s">
        <v>217</v>
      </c>
      <c r="B34" s="684" t="s">
        <v>216</v>
      </c>
      <c r="C34" s="575" t="s">
        <v>33</v>
      </c>
      <c r="D34" s="575" t="s">
        <v>29</v>
      </c>
      <c r="E34" s="575" t="s">
        <v>30</v>
      </c>
      <c r="F34" s="575" t="s">
        <v>37</v>
      </c>
      <c r="G34" s="575" t="s">
        <v>43</v>
      </c>
      <c r="H34" s="575" t="s">
        <v>77</v>
      </c>
      <c r="I34" s="575" t="s">
        <v>73</v>
      </c>
      <c r="J34" s="575" t="s">
        <v>54</v>
      </c>
      <c r="K34" s="575" t="s">
        <v>78</v>
      </c>
      <c r="L34" s="574" t="s">
        <v>36</v>
      </c>
    </row>
    <row r="35" spans="1:12" ht="15.75" thickBot="1" x14ac:dyDescent="0.3">
      <c r="B35" s="685"/>
      <c r="C35" s="410">
        <v>48238</v>
      </c>
      <c r="D35" s="410">
        <v>12499</v>
      </c>
      <c r="E35" s="410">
        <v>11193</v>
      </c>
      <c r="F35" s="410">
        <v>9149</v>
      </c>
      <c r="G35" s="410">
        <v>8182</v>
      </c>
      <c r="H35" s="410">
        <v>7901</v>
      </c>
      <c r="I35" s="410">
        <v>6085</v>
      </c>
      <c r="J35" s="410">
        <v>5370</v>
      </c>
      <c r="K35" s="410">
        <v>3855</v>
      </c>
      <c r="L35" s="409">
        <v>3629</v>
      </c>
    </row>
    <row r="36" spans="1:12" ht="15.75" thickBot="1" x14ac:dyDescent="0.3"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4"/>
    </row>
    <row r="37" spans="1:12" s="44" customFormat="1" ht="15" customHeight="1" x14ac:dyDescent="0.25">
      <c r="A37" s="19" t="s">
        <v>219</v>
      </c>
      <c r="B37" s="684" t="s">
        <v>218</v>
      </c>
      <c r="C37" s="575" t="s">
        <v>295</v>
      </c>
      <c r="D37" s="575" t="s">
        <v>30</v>
      </c>
      <c r="E37" s="575" t="s">
        <v>37</v>
      </c>
      <c r="F37" s="575" t="s">
        <v>43</v>
      </c>
      <c r="G37" s="575" t="s">
        <v>77</v>
      </c>
      <c r="H37" s="575" t="s">
        <v>294</v>
      </c>
      <c r="I37" s="575" t="s">
        <v>78</v>
      </c>
      <c r="J37" s="575" t="s">
        <v>36</v>
      </c>
      <c r="K37" s="575" t="s">
        <v>54</v>
      </c>
      <c r="L37" s="574" t="s">
        <v>47</v>
      </c>
    </row>
    <row r="38" spans="1:12" ht="15.75" thickBot="1" x14ac:dyDescent="0.3">
      <c r="B38" s="685"/>
      <c r="C38" s="258">
        <v>0</v>
      </c>
      <c r="D38" s="258">
        <v>0</v>
      </c>
      <c r="E38" s="258">
        <v>0</v>
      </c>
      <c r="F38" s="258">
        <v>0.129</v>
      </c>
      <c r="G38" s="258">
        <v>0.16</v>
      </c>
      <c r="H38" s="258">
        <v>0.42</v>
      </c>
      <c r="I38" s="258">
        <v>0.66200000000000003</v>
      </c>
      <c r="J38" s="258">
        <v>0.7</v>
      </c>
      <c r="K38" s="258">
        <v>0.70699999999999996</v>
      </c>
      <c r="L38" s="304">
        <v>0.72499999999999998</v>
      </c>
    </row>
    <row r="39" spans="1:12" ht="15.75" thickBot="1" x14ac:dyDescent="0.3">
      <c r="B39" s="482"/>
      <c r="C39" s="483"/>
      <c r="D39" s="483"/>
      <c r="E39" s="483"/>
      <c r="F39" s="483"/>
      <c r="G39" s="483"/>
      <c r="H39" s="483"/>
      <c r="I39" s="483"/>
      <c r="J39" s="483"/>
      <c r="K39" s="483"/>
      <c r="L39" s="484"/>
    </row>
    <row r="40" spans="1:12" x14ac:dyDescent="0.25">
      <c r="A40" s="19" t="s">
        <v>353</v>
      </c>
      <c r="B40" s="684" t="s">
        <v>358</v>
      </c>
      <c r="C40" s="575" t="s">
        <v>36</v>
      </c>
      <c r="D40" s="575" t="s">
        <v>78</v>
      </c>
      <c r="E40" s="575" t="s">
        <v>43</v>
      </c>
      <c r="F40" s="575" t="s">
        <v>30</v>
      </c>
      <c r="G40" s="575" t="s">
        <v>290</v>
      </c>
      <c r="H40" s="575" t="s">
        <v>80</v>
      </c>
      <c r="I40" s="575" t="s">
        <v>34</v>
      </c>
      <c r="J40" s="575" t="s">
        <v>294</v>
      </c>
      <c r="K40" s="575" t="s">
        <v>64</v>
      </c>
      <c r="L40" s="574" t="s">
        <v>63</v>
      </c>
    </row>
    <row r="41" spans="1:12" ht="15.75" thickBot="1" x14ac:dyDescent="0.3">
      <c r="B41" s="685"/>
      <c r="C41" s="571">
        <v>0</v>
      </c>
      <c r="D41" s="571">
        <v>0</v>
      </c>
      <c r="E41" s="571">
        <v>0</v>
      </c>
      <c r="F41" s="571">
        <v>1820</v>
      </c>
      <c r="G41" s="571">
        <v>3326</v>
      </c>
      <c r="H41" s="571">
        <v>3352</v>
      </c>
      <c r="I41" s="571">
        <v>4033</v>
      </c>
      <c r="J41" s="571">
        <v>4230</v>
      </c>
      <c r="K41" s="571">
        <v>4690</v>
      </c>
      <c r="L41" s="570">
        <v>4818</v>
      </c>
    </row>
    <row r="42" spans="1:12" ht="15.75" thickBot="1" x14ac:dyDescent="0.3">
      <c r="B42" s="482"/>
      <c r="C42" s="483"/>
      <c r="D42" s="483"/>
      <c r="E42" s="483"/>
      <c r="F42" s="483"/>
      <c r="G42" s="483"/>
      <c r="H42" s="483"/>
      <c r="I42" s="483"/>
      <c r="J42" s="483"/>
      <c r="K42" s="483"/>
      <c r="L42" s="484"/>
    </row>
    <row r="43" spans="1:12" x14ac:dyDescent="0.25">
      <c r="A43" s="19" t="s">
        <v>221</v>
      </c>
      <c r="B43" s="692" t="s">
        <v>220</v>
      </c>
      <c r="C43" s="302" t="s">
        <v>80</v>
      </c>
      <c r="D43" s="302" t="s">
        <v>57</v>
      </c>
      <c r="E43" s="302" t="s">
        <v>61</v>
      </c>
      <c r="F43" s="302" t="s">
        <v>71</v>
      </c>
      <c r="G43" s="302" t="s">
        <v>290</v>
      </c>
      <c r="H43" s="302" t="s">
        <v>54</v>
      </c>
      <c r="I43" s="302" t="s">
        <v>31</v>
      </c>
      <c r="J43" s="302" t="s">
        <v>82</v>
      </c>
      <c r="K43" s="302" t="s">
        <v>50</v>
      </c>
      <c r="L43" s="303" t="s">
        <v>78</v>
      </c>
    </row>
    <row r="44" spans="1:12" ht="15.75" thickBot="1" x14ac:dyDescent="0.3">
      <c r="B44" s="693"/>
      <c r="C44" s="566">
        <v>0.498</v>
      </c>
      <c r="D44" s="566">
        <v>0.55800000000000005</v>
      </c>
      <c r="E44" s="566">
        <v>0.63400000000000001</v>
      </c>
      <c r="F44" s="566">
        <v>0.71299999999999997</v>
      </c>
      <c r="G44" s="566">
        <v>0.75900000000000001</v>
      </c>
      <c r="H44" s="566">
        <v>0.77700000000000002</v>
      </c>
      <c r="I44" s="566">
        <v>0.82</v>
      </c>
      <c r="J44" s="566">
        <v>0.82899999999999996</v>
      </c>
      <c r="K44" s="566">
        <v>0.83499999999999996</v>
      </c>
      <c r="L44" s="565">
        <v>0.86199999999999999</v>
      </c>
    </row>
    <row r="45" spans="1:12" ht="15.75" thickBot="1" x14ac:dyDescent="0.3">
      <c r="A45" s="44"/>
      <c r="B45" s="569"/>
      <c r="C45" s="568"/>
      <c r="D45" s="568"/>
      <c r="E45" s="568"/>
      <c r="F45" s="568"/>
      <c r="G45" s="568"/>
      <c r="H45" s="568"/>
      <c r="I45" s="568"/>
      <c r="J45" s="568"/>
      <c r="K45" s="568"/>
      <c r="L45" s="567"/>
    </row>
    <row r="46" spans="1:12" x14ac:dyDescent="0.25">
      <c r="A46" s="19" t="s">
        <v>262</v>
      </c>
      <c r="B46" s="686" t="s">
        <v>261</v>
      </c>
      <c r="C46" s="302" t="s">
        <v>57</v>
      </c>
      <c r="D46" s="302" t="s">
        <v>290</v>
      </c>
      <c r="E46" s="302" t="s">
        <v>54</v>
      </c>
      <c r="F46" s="302" t="s">
        <v>50</v>
      </c>
      <c r="G46" s="302" t="s">
        <v>40</v>
      </c>
      <c r="H46" s="302" t="s">
        <v>31</v>
      </c>
      <c r="I46" s="302" t="s">
        <v>37</v>
      </c>
      <c r="J46" s="302" t="s">
        <v>82</v>
      </c>
      <c r="K46" s="302" t="s">
        <v>75</v>
      </c>
      <c r="L46" s="303" t="s">
        <v>296</v>
      </c>
    </row>
    <row r="47" spans="1:12" ht="15.75" thickBot="1" x14ac:dyDescent="0.3">
      <c r="A47" s="44"/>
      <c r="B47" s="687"/>
      <c r="C47" s="566">
        <v>0.113</v>
      </c>
      <c r="D47" s="566">
        <v>7.9000000000000001E-2</v>
      </c>
      <c r="E47" s="566">
        <v>5.6000000000000001E-2</v>
      </c>
      <c r="F47" s="566">
        <v>3.5000000000000003E-2</v>
      </c>
      <c r="G47" s="566">
        <v>2.7E-2</v>
      </c>
      <c r="H47" s="566">
        <v>2.4E-2</v>
      </c>
      <c r="I47" s="566">
        <v>1.4999999999999999E-2</v>
      </c>
      <c r="J47" s="566">
        <v>1.2999999999999999E-2</v>
      </c>
      <c r="K47" s="566">
        <v>0.01</v>
      </c>
      <c r="L47" s="565">
        <v>0.01</v>
      </c>
    </row>
    <row r="48" spans="1:12" ht="15.75" thickBot="1" x14ac:dyDescent="0.3">
      <c r="A48" s="44"/>
      <c r="B48" s="392"/>
      <c r="C48" s="136"/>
      <c r="D48" s="136"/>
      <c r="E48" s="136"/>
      <c r="F48" s="136"/>
      <c r="G48" s="136"/>
      <c r="H48" s="136"/>
      <c r="I48" s="136"/>
      <c r="J48" s="136"/>
      <c r="K48" s="136"/>
      <c r="L48" s="390"/>
    </row>
    <row r="49" spans="1:12" x14ac:dyDescent="0.25">
      <c r="A49" s="19" t="s">
        <v>357</v>
      </c>
      <c r="B49" s="686" t="s">
        <v>344</v>
      </c>
      <c r="C49" s="302" t="s">
        <v>290</v>
      </c>
      <c r="D49" s="302" t="s">
        <v>299</v>
      </c>
      <c r="E49" s="302" t="s">
        <v>293</v>
      </c>
      <c r="F49" s="302" t="s">
        <v>301</v>
      </c>
      <c r="G49" s="302" t="s">
        <v>295</v>
      </c>
      <c r="H49" s="302" t="s">
        <v>37</v>
      </c>
      <c r="I49" s="302" t="s">
        <v>52</v>
      </c>
      <c r="J49" s="302" t="s">
        <v>66</v>
      </c>
      <c r="K49" s="302" t="s">
        <v>48</v>
      </c>
      <c r="L49" s="303" t="s">
        <v>297</v>
      </c>
    </row>
    <row r="50" spans="1:12" ht="15.75" thickBot="1" x14ac:dyDescent="0.3">
      <c r="A50" s="44"/>
      <c r="B50" s="687"/>
      <c r="C50" s="564">
        <v>1.2999999999999999E-2</v>
      </c>
      <c r="D50" s="564">
        <v>0.01</v>
      </c>
      <c r="E50" s="564">
        <v>7.0000000000000001E-3</v>
      </c>
      <c r="F50" s="564">
        <v>5.0000000000000001E-3</v>
      </c>
      <c r="G50" s="564">
        <v>4.0000000000000001E-3</v>
      </c>
      <c r="H50" s="564">
        <v>4.0000000000000001E-3</v>
      </c>
      <c r="I50" s="564">
        <v>4.0000000000000001E-3</v>
      </c>
      <c r="J50" s="564">
        <v>4.0000000000000001E-3</v>
      </c>
      <c r="K50" s="564">
        <v>4.0000000000000001E-3</v>
      </c>
      <c r="L50" s="563">
        <v>3.0000000000000001E-3</v>
      </c>
    </row>
    <row r="51" spans="1:12" ht="15.75" thickBot="1" x14ac:dyDescent="0.3">
      <c r="A51" s="44"/>
      <c r="B51" s="392"/>
      <c r="C51" s="136"/>
      <c r="D51" s="136"/>
      <c r="E51" s="136"/>
      <c r="F51" s="136"/>
      <c r="G51" s="136"/>
      <c r="H51" s="136"/>
      <c r="I51" s="136"/>
      <c r="J51" s="136"/>
      <c r="K51" s="136"/>
      <c r="L51" s="390"/>
    </row>
    <row r="52" spans="1:12" x14ac:dyDescent="0.25">
      <c r="A52" s="19" t="s">
        <v>356</v>
      </c>
      <c r="B52" s="686" t="s">
        <v>343</v>
      </c>
      <c r="C52" s="302" t="s">
        <v>293</v>
      </c>
      <c r="D52" s="302" t="s">
        <v>295</v>
      </c>
      <c r="E52" s="302" t="s">
        <v>299</v>
      </c>
      <c r="F52" s="302" t="s">
        <v>297</v>
      </c>
      <c r="G52" s="302" t="s">
        <v>68</v>
      </c>
      <c r="H52" s="302" t="s">
        <v>37</v>
      </c>
      <c r="I52" s="302" t="s">
        <v>52</v>
      </c>
      <c r="J52" s="302" t="s">
        <v>66</v>
      </c>
      <c r="K52" s="302" t="s">
        <v>290</v>
      </c>
      <c r="L52" s="303" t="s">
        <v>48</v>
      </c>
    </row>
    <row r="53" spans="1:12" ht="15.75" thickBot="1" x14ac:dyDescent="0.3">
      <c r="A53" s="44"/>
      <c r="B53" s="687"/>
      <c r="C53" s="562">
        <v>256</v>
      </c>
      <c r="D53" s="562">
        <v>227</v>
      </c>
      <c r="E53" s="562">
        <v>149</v>
      </c>
      <c r="F53" s="562">
        <v>115</v>
      </c>
      <c r="G53" s="562">
        <v>102</v>
      </c>
      <c r="H53" s="562">
        <v>92</v>
      </c>
      <c r="I53" s="562">
        <v>86</v>
      </c>
      <c r="J53" s="562">
        <v>80</v>
      </c>
      <c r="K53" s="562">
        <v>47</v>
      </c>
      <c r="L53" s="561">
        <v>40</v>
      </c>
    </row>
    <row r="54" spans="1:12" x14ac:dyDescent="0.25">
      <c r="A54" s="44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x14ac:dyDescent="0.25">
      <c r="B55" t="s">
        <v>355</v>
      </c>
    </row>
    <row r="56" spans="1:12" ht="15.75" thickBot="1" x14ac:dyDescent="0.3">
      <c r="B56" s="136" t="s">
        <v>354</v>
      </c>
    </row>
    <row r="57" spans="1:12" x14ac:dyDescent="0.25">
      <c r="B57" s="257" t="s">
        <v>191</v>
      </c>
      <c r="C57" s="252">
        <v>1</v>
      </c>
      <c r="D57" s="252">
        <v>2</v>
      </c>
      <c r="E57" s="252">
        <v>3</v>
      </c>
      <c r="F57" s="252">
        <v>4</v>
      </c>
      <c r="G57" s="252">
        <v>5</v>
      </c>
      <c r="H57" s="252">
        <v>6</v>
      </c>
      <c r="I57" s="252">
        <v>7</v>
      </c>
      <c r="J57" s="252">
        <v>8</v>
      </c>
      <c r="K57" s="252">
        <v>9</v>
      </c>
      <c r="L57" s="253">
        <v>10</v>
      </c>
    </row>
    <row r="58" spans="1:12" ht="15.75" thickBot="1" x14ac:dyDescent="0.3">
      <c r="B58" s="402"/>
      <c r="C58" s="610"/>
      <c r="D58" s="610"/>
      <c r="E58" s="610"/>
      <c r="F58" s="610"/>
      <c r="G58" s="610"/>
      <c r="H58" s="610"/>
      <c r="I58" s="610"/>
      <c r="J58" s="610"/>
      <c r="K58" s="610"/>
      <c r="L58" s="576"/>
    </row>
    <row r="59" spans="1:12" x14ac:dyDescent="0.25">
      <c r="B59" s="680" t="s">
        <v>259</v>
      </c>
      <c r="C59" s="302" t="s">
        <v>52</v>
      </c>
      <c r="D59" s="302" t="s">
        <v>46</v>
      </c>
      <c r="E59" s="302" t="s">
        <v>66</v>
      </c>
      <c r="F59" s="302" t="s">
        <v>42</v>
      </c>
      <c r="G59" s="302" t="s">
        <v>300</v>
      </c>
      <c r="H59" s="302" t="s">
        <v>299</v>
      </c>
      <c r="I59" s="302" t="s">
        <v>301</v>
      </c>
      <c r="J59" s="302" t="s">
        <v>29</v>
      </c>
      <c r="K59" s="302" t="s">
        <v>81</v>
      </c>
      <c r="L59" s="303" t="s">
        <v>39</v>
      </c>
    </row>
    <row r="60" spans="1:12" ht="24" customHeight="1" thickBot="1" x14ac:dyDescent="0.3">
      <c r="A60" s="19" t="s">
        <v>258</v>
      </c>
      <c r="B60" s="681"/>
      <c r="C60" s="560">
        <v>1E-3</v>
      </c>
      <c r="D60" s="560">
        <v>1E-3</v>
      </c>
      <c r="E60" s="560">
        <v>2E-3</v>
      </c>
      <c r="F60" s="560">
        <v>2E-3</v>
      </c>
      <c r="G60" s="560">
        <v>2E-3</v>
      </c>
      <c r="H60" s="560">
        <v>2E-3</v>
      </c>
      <c r="I60" s="560">
        <v>2E-3</v>
      </c>
      <c r="J60" s="560">
        <v>3.0000000000000001E-3</v>
      </c>
      <c r="K60" s="560">
        <v>3.0000000000000001E-3</v>
      </c>
      <c r="L60" s="559">
        <v>4.0000000000000001E-3</v>
      </c>
    </row>
    <row r="61" spans="1:12" ht="15.75" thickBot="1" x14ac:dyDescent="0.3">
      <c r="A61" s="44"/>
      <c r="B61" s="392"/>
      <c r="C61" s="391"/>
      <c r="D61" s="391"/>
      <c r="E61" s="391"/>
      <c r="F61" s="391"/>
      <c r="G61" s="391"/>
      <c r="H61" s="391"/>
      <c r="I61" s="391"/>
      <c r="J61" s="391"/>
      <c r="K61" s="391"/>
      <c r="L61" s="390"/>
    </row>
    <row r="62" spans="1:12" x14ac:dyDescent="0.25">
      <c r="A62" s="19" t="s">
        <v>207</v>
      </c>
      <c r="B62" s="680" t="s">
        <v>257</v>
      </c>
      <c r="C62" s="397" t="s">
        <v>301</v>
      </c>
      <c r="D62" s="397" t="s">
        <v>299</v>
      </c>
      <c r="E62" s="397" t="s">
        <v>39</v>
      </c>
      <c r="F62" s="397" t="s">
        <v>300</v>
      </c>
      <c r="G62" s="397" t="s">
        <v>46</v>
      </c>
      <c r="H62" s="397" t="s">
        <v>42</v>
      </c>
      <c r="I62" s="397" t="s">
        <v>66</v>
      </c>
      <c r="J62" s="397" t="s">
        <v>64</v>
      </c>
      <c r="K62" s="397" t="s">
        <v>52</v>
      </c>
      <c r="L62" s="396" t="s">
        <v>72</v>
      </c>
    </row>
    <row r="63" spans="1:12" ht="24.75" customHeight="1" thickBot="1" x14ac:dyDescent="0.3">
      <c r="B63" s="681"/>
      <c r="C63" s="522">
        <v>11</v>
      </c>
      <c r="D63" s="522">
        <v>30</v>
      </c>
      <c r="E63" s="522">
        <v>30</v>
      </c>
      <c r="F63" s="522">
        <v>35</v>
      </c>
      <c r="G63" s="522">
        <v>39</v>
      </c>
      <c r="H63" s="522">
        <v>39</v>
      </c>
      <c r="I63" s="522">
        <v>42</v>
      </c>
      <c r="J63" s="522">
        <v>45</v>
      </c>
      <c r="K63" s="522">
        <v>50</v>
      </c>
      <c r="L63" s="523">
        <v>65</v>
      </c>
    </row>
    <row r="64" spans="1:12" ht="15.75" thickBot="1" x14ac:dyDescent="0.3">
      <c r="A64" s="44"/>
      <c r="B64" s="392"/>
      <c r="C64" s="391"/>
      <c r="D64" s="391"/>
      <c r="E64" s="391"/>
      <c r="F64" s="391"/>
      <c r="G64" s="391"/>
      <c r="H64" s="391"/>
      <c r="I64" s="391"/>
      <c r="J64" s="391"/>
      <c r="K64" s="391"/>
      <c r="L64" s="390"/>
    </row>
    <row r="65" spans="1:12" x14ac:dyDescent="0.25">
      <c r="A65" s="19" t="s">
        <v>219</v>
      </c>
      <c r="B65" s="682" t="s">
        <v>218</v>
      </c>
      <c r="C65" s="302" t="s">
        <v>300</v>
      </c>
      <c r="D65" s="302" t="s">
        <v>46</v>
      </c>
      <c r="E65" s="302" t="s">
        <v>39</v>
      </c>
      <c r="F65" s="302" t="s">
        <v>53</v>
      </c>
      <c r="G65" s="302" t="s">
        <v>72</v>
      </c>
      <c r="H65" s="302" t="s">
        <v>58</v>
      </c>
      <c r="I65" s="302" t="s">
        <v>48</v>
      </c>
      <c r="J65" s="302" t="s">
        <v>299</v>
      </c>
      <c r="K65" s="302" t="s">
        <v>52</v>
      </c>
      <c r="L65" s="303" t="s">
        <v>81</v>
      </c>
    </row>
    <row r="66" spans="1:12" s="44" customFormat="1" ht="15.75" thickBot="1" x14ac:dyDescent="0.3">
      <c r="B66" s="683"/>
      <c r="C66" s="395">
        <v>0.998</v>
      </c>
      <c r="D66" s="395">
        <v>0.998</v>
      </c>
      <c r="E66" s="395">
        <v>0.996</v>
      </c>
      <c r="F66" s="395">
        <v>0.99399999999999999</v>
      </c>
      <c r="G66" s="395">
        <v>0.99099999999999999</v>
      </c>
      <c r="H66" s="395">
        <v>0.99099999999999999</v>
      </c>
      <c r="I66" s="395">
        <v>0.99</v>
      </c>
      <c r="J66" s="395">
        <v>0.98899999999999999</v>
      </c>
      <c r="K66" s="395">
        <v>0.98799999999999999</v>
      </c>
      <c r="L66" s="394">
        <v>0.98799999999999999</v>
      </c>
    </row>
    <row r="67" spans="1:12" s="44" customFormat="1" ht="15.75" thickBot="1" x14ac:dyDescent="0.3">
      <c r="A67" s="19"/>
      <c r="B67" s="392"/>
      <c r="C67" s="391"/>
      <c r="D67" s="391"/>
      <c r="E67" s="391"/>
      <c r="F67" s="391"/>
      <c r="G67" s="391"/>
      <c r="H67" s="391"/>
      <c r="I67" s="391"/>
      <c r="J67" s="391"/>
      <c r="K67" s="391"/>
      <c r="L67" s="390"/>
    </row>
    <row r="68" spans="1:12" s="44" customFormat="1" x14ac:dyDescent="0.25">
      <c r="A68" s="19" t="s">
        <v>353</v>
      </c>
      <c r="B68" s="682" t="s">
        <v>352</v>
      </c>
      <c r="C68" s="558" t="s">
        <v>47</v>
      </c>
      <c r="D68" s="558" t="s">
        <v>29</v>
      </c>
      <c r="E68" s="558" t="s">
        <v>58</v>
      </c>
      <c r="F68" s="558" t="s">
        <v>81</v>
      </c>
      <c r="G68" s="558" t="s">
        <v>68</v>
      </c>
      <c r="H68" s="558" t="s">
        <v>44</v>
      </c>
      <c r="I68" s="558" t="s">
        <v>46</v>
      </c>
      <c r="J68" s="558" t="s">
        <v>297</v>
      </c>
      <c r="K68" s="558" t="s">
        <v>298</v>
      </c>
      <c r="L68" s="557" t="s">
        <v>293</v>
      </c>
    </row>
    <row r="69" spans="1:12" s="44" customFormat="1" ht="15.75" thickBot="1" x14ac:dyDescent="0.3">
      <c r="A69" s="19"/>
      <c r="B69" s="683"/>
      <c r="C69" s="556">
        <v>116082</v>
      </c>
      <c r="D69" s="556">
        <v>82966</v>
      </c>
      <c r="E69" s="556">
        <v>61541</v>
      </c>
      <c r="F69" s="556">
        <v>53240</v>
      </c>
      <c r="G69" s="556">
        <v>45530</v>
      </c>
      <c r="H69" s="556">
        <v>43331</v>
      </c>
      <c r="I69" s="556">
        <v>41458</v>
      </c>
      <c r="J69" s="556">
        <v>38296</v>
      </c>
      <c r="K69" s="556">
        <v>35876</v>
      </c>
      <c r="L69" s="555">
        <v>35060</v>
      </c>
    </row>
    <row r="70" spans="1:12" ht="15.75" thickBot="1" x14ac:dyDescent="0.3">
      <c r="A70" s="136"/>
      <c r="B70" s="392"/>
      <c r="C70" s="391"/>
      <c r="D70" s="391"/>
      <c r="E70" s="391"/>
      <c r="F70" s="391"/>
      <c r="G70" s="391"/>
      <c r="H70" s="391"/>
      <c r="I70" s="391"/>
      <c r="J70" s="391"/>
      <c r="K70" s="391"/>
      <c r="L70" s="390"/>
    </row>
    <row r="71" spans="1:12" x14ac:dyDescent="0.25">
      <c r="A71" s="19" t="s">
        <v>221</v>
      </c>
      <c r="B71" s="682" t="s">
        <v>189</v>
      </c>
      <c r="C71" s="302" t="s">
        <v>46</v>
      </c>
      <c r="D71" s="302" t="s">
        <v>39</v>
      </c>
      <c r="E71" s="302" t="s">
        <v>81</v>
      </c>
      <c r="F71" s="302" t="s">
        <v>29</v>
      </c>
      <c r="G71" s="302" t="s">
        <v>66</v>
      </c>
      <c r="H71" s="302" t="s">
        <v>42</v>
      </c>
      <c r="I71" s="302" t="s">
        <v>62</v>
      </c>
      <c r="J71" s="302" t="s">
        <v>52</v>
      </c>
      <c r="K71" s="302" t="s">
        <v>299</v>
      </c>
      <c r="L71" s="303" t="s">
        <v>45</v>
      </c>
    </row>
    <row r="72" spans="1:12" ht="15.75" thickBot="1" x14ac:dyDescent="0.3">
      <c r="B72" s="683"/>
      <c r="C72" s="554">
        <v>0.996</v>
      </c>
      <c r="D72" s="554">
        <v>0.99399999999999999</v>
      </c>
      <c r="E72" s="554">
        <v>0.99299999999999999</v>
      </c>
      <c r="F72" s="554">
        <v>0.99099999999999999</v>
      </c>
      <c r="G72" s="554">
        <v>0.98599999999999999</v>
      </c>
      <c r="H72" s="554">
        <v>0.98499999999999999</v>
      </c>
      <c r="I72" s="554">
        <v>0.98499999999999999</v>
      </c>
      <c r="J72" s="554">
        <v>0.97799999999999998</v>
      </c>
      <c r="K72" s="554">
        <v>0.97699999999999998</v>
      </c>
      <c r="L72" s="553">
        <v>0.97499999999999998</v>
      </c>
    </row>
    <row r="74" spans="1:12" x14ac:dyDescent="0.25">
      <c r="A74" s="508"/>
      <c r="B74" s="136" t="s">
        <v>351</v>
      </c>
    </row>
    <row r="75" spans="1:12" x14ac:dyDescent="0.25">
      <c r="A75" s="508"/>
      <c r="B75" s="2" t="s">
        <v>350</v>
      </c>
    </row>
    <row r="76" spans="1:12" ht="15.75" thickBot="1" x14ac:dyDescent="0.3">
      <c r="A76" s="508"/>
      <c r="B76" s="136" t="s">
        <v>349</v>
      </c>
    </row>
    <row r="77" spans="1:12" x14ac:dyDescent="0.25">
      <c r="A77" s="508"/>
      <c r="B77" s="552" t="s">
        <v>191</v>
      </c>
      <c r="C77" s="551">
        <v>1</v>
      </c>
      <c r="D77" s="551">
        <v>2</v>
      </c>
      <c r="E77" s="551">
        <v>3</v>
      </c>
      <c r="F77" s="551">
        <v>4</v>
      </c>
      <c r="G77" s="551">
        <v>5</v>
      </c>
      <c r="H77" s="551">
        <v>6</v>
      </c>
      <c r="I77" s="551">
        <v>7</v>
      </c>
      <c r="J77" s="551">
        <v>8</v>
      </c>
      <c r="K77" s="551">
        <v>9</v>
      </c>
      <c r="L77" s="550">
        <v>10</v>
      </c>
    </row>
    <row r="78" spans="1:12" ht="15.75" thickBot="1" x14ac:dyDescent="0.3">
      <c r="A78" s="508"/>
      <c r="B78" s="402"/>
      <c r="C78" s="307"/>
      <c r="D78" s="307"/>
      <c r="E78" s="307"/>
      <c r="F78" s="307"/>
      <c r="G78" s="307"/>
      <c r="H78" s="307"/>
      <c r="I78" s="307"/>
      <c r="J78" s="307"/>
      <c r="K78" s="307"/>
      <c r="L78" s="401"/>
    </row>
    <row r="79" spans="1:12" x14ac:dyDescent="0.25">
      <c r="A79" s="508"/>
      <c r="B79" s="688" t="s">
        <v>308</v>
      </c>
      <c r="C79" s="302" t="s">
        <v>82</v>
      </c>
      <c r="D79" s="302" t="s">
        <v>36</v>
      </c>
      <c r="E79" s="302" t="s">
        <v>293</v>
      </c>
      <c r="F79" s="302" t="s">
        <v>54</v>
      </c>
      <c r="G79" s="302" t="s">
        <v>30</v>
      </c>
      <c r="H79" s="302" t="s">
        <v>57</v>
      </c>
      <c r="I79" s="302" t="s">
        <v>35</v>
      </c>
      <c r="J79" s="302" t="s">
        <v>75</v>
      </c>
      <c r="K79" s="302" t="s">
        <v>48</v>
      </c>
      <c r="L79" s="303" t="s">
        <v>64</v>
      </c>
    </row>
    <row r="80" spans="1:12" ht="24" customHeight="1" thickBot="1" x14ac:dyDescent="0.3">
      <c r="A80" s="508" t="s">
        <v>288</v>
      </c>
      <c r="B80" s="689"/>
      <c r="C80" s="514">
        <v>-6.0000000000000053E-3</v>
      </c>
      <c r="D80" s="514">
        <v>-4.0000000000000036E-3</v>
      </c>
      <c r="E80" s="514">
        <v>-4.0000000000000036E-3</v>
      </c>
      <c r="F80" s="514">
        <v>-4.0000000000000036E-3</v>
      </c>
      <c r="G80" s="514">
        <v>-4.0000000000000001E-3</v>
      </c>
      <c r="H80" s="514">
        <v>-3.0000000000000027E-3</v>
      </c>
      <c r="I80" s="514">
        <v>-2.0000000000000018E-3</v>
      </c>
      <c r="J80" s="514">
        <v>-2.0000000000000018E-3</v>
      </c>
      <c r="K80" s="514">
        <v>-2E-3</v>
      </c>
      <c r="L80" s="515">
        <v>-2E-3</v>
      </c>
    </row>
    <row r="81" spans="1:12" ht="15.75" thickBot="1" x14ac:dyDescent="0.3">
      <c r="A81" s="516"/>
      <c r="B81" s="517"/>
      <c r="C81" s="516"/>
      <c r="D81" s="516"/>
      <c r="E81" s="516"/>
      <c r="F81" s="516"/>
      <c r="G81" s="516"/>
      <c r="H81" s="516"/>
      <c r="I81" s="516"/>
      <c r="J81" s="516"/>
      <c r="K81" s="516"/>
      <c r="L81" s="518"/>
    </row>
    <row r="82" spans="1:12" x14ac:dyDescent="0.25">
      <c r="A82" s="508"/>
      <c r="B82" s="688" t="s">
        <v>309</v>
      </c>
      <c r="C82" s="397" t="s">
        <v>293</v>
      </c>
      <c r="D82" s="397" t="s">
        <v>82</v>
      </c>
      <c r="E82" s="397" t="s">
        <v>68</v>
      </c>
      <c r="F82" s="397" t="s">
        <v>57</v>
      </c>
      <c r="G82" s="397" t="s">
        <v>30</v>
      </c>
      <c r="H82" s="397" t="s">
        <v>54</v>
      </c>
      <c r="I82" s="397" t="s">
        <v>40</v>
      </c>
      <c r="J82" s="397" t="s">
        <v>69</v>
      </c>
      <c r="K82" s="397" t="s">
        <v>50</v>
      </c>
      <c r="L82" s="396" t="s">
        <v>36</v>
      </c>
    </row>
    <row r="83" spans="1:12" ht="24.75" customHeight="1" thickBot="1" x14ac:dyDescent="0.3">
      <c r="A83" s="508" t="s">
        <v>289</v>
      </c>
      <c r="B83" s="689"/>
      <c r="C83" s="519">
        <v>-122</v>
      </c>
      <c r="D83" s="519">
        <v>-81</v>
      </c>
      <c r="E83" s="519">
        <v>-68</v>
      </c>
      <c r="F83" s="519">
        <v>-63</v>
      </c>
      <c r="G83" s="519">
        <v>-51</v>
      </c>
      <c r="H83" s="519">
        <v>-37</v>
      </c>
      <c r="I83" s="519">
        <v>-21</v>
      </c>
      <c r="J83" s="519">
        <v>-16</v>
      </c>
      <c r="K83" s="519">
        <v>-15</v>
      </c>
      <c r="L83" s="520">
        <v>-13</v>
      </c>
    </row>
    <row r="84" spans="1:12" ht="24.75" customHeight="1" x14ac:dyDescent="0.25">
      <c r="A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</sheetData>
  <mergeCells count="23"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  <mergeCell ref="B62:B63"/>
    <mergeCell ref="B65:B66"/>
    <mergeCell ref="B71:B72"/>
    <mergeCell ref="B68:B69"/>
    <mergeCell ref="B40:B41"/>
    <mergeCell ref="B49:B50"/>
    <mergeCell ref="B52:B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4.85546875" style="136" customWidth="1"/>
    <col min="9" max="9" width="10" style="1" customWidth="1"/>
    <col min="10" max="10" width="13.42578125" style="136" customWidth="1"/>
    <col min="11" max="11" width="11.42578125" style="1" customWidth="1"/>
    <col min="12" max="12" width="15" style="136" customWidth="1"/>
    <col min="13" max="13" width="13.85546875" style="1" customWidth="1"/>
    <col min="14" max="14" width="9.42578125" style="136" customWidth="1"/>
    <col min="15" max="15" width="11" style="1" customWidth="1"/>
    <col min="16" max="16" width="14.7109375" style="136" customWidth="1"/>
    <col min="17" max="17" width="15.28515625" style="1" customWidth="1"/>
    <col min="18" max="18" width="0" style="136" hidden="1" customWidth="1"/>
    <col min="19" max="19" width="0" style="1" hidden="1" customWidth="1"/>
    <col min="20" max="20" width="14.28515625" style="136" customWidth="1"/>
    <col min="21" max="21" width="12.85546875" style="1" customWidth="1"/>
    <col min="22" max="22" width="12.7109375" style="136" customWidth="1"/>
    <col min="23" max="23" width="10.42578125" style="1" customWidth="1"/>
    <col min="24" max="24" width="12.140625" style="136" customWidth="1"/>
    <col min="25" max="25" width="13.140625" style="1" customWidth="1"/>
    <col min="26" max="26" width="14.7109375" style="136" customWidth="1"/>
    <col min="27" max="27" width="12.28515625" style="1" customWidth="1"/>
    <col min="28" max="28" width="11.5703125" style="136" customWidth="1"/>
    <col min="29" max="29" width="13.7109375" style="1" customWidth="1"/>
    <col min="30" max="30" width="12.7109375" style="136" customWidth="1"/>
    <col min="31" max="31" width="13" style="136" customWidth="1"/>
    <col min="32" max="32" width="12.7109375" style="1" customWidth="1"/>
    <col min="33" max="33" width="13" style="136" customWidth="1"/>
    <col min="34" max="34" width="11" style="1" customWidth="1"/>
    <col min="35" max="16384" width="9.140625" style="136"/>
  </cols>
  <sheetData>
    <row r="1" spans="1:40" x14ac:dyDescent="0.25">
      <c r="A1" s="259" t="s">
        <v>328</v>
      </c>
      <c r="B1" s="259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60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60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H6" s="7"/>
      <c r="AI6" s="673" t="s">
        <v>324</v>
      </c>
      <c r="AJ6" s="674"/>
      <c r="AK6" s="7"/>
      <c r="AL6" s="658" t="s">
        <v>324</v>
      </c>
      <c r="AM6" s="659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7">
        <v>9060</v>
      </c>
      <c r="H8" s="282">
        <v>0.94899999999999995</v>
      </c>
      <c r="I8" s="146">
        <v>447</v>
      </c>
      <c r="J8" s="205">
        <v>4.7E-2</v>
      </c>
      <c r="K8" s="204">
        <v>40</v>
      </c>
      <c r="L8" s="205">
        <v>4.0000000000000001E-3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1">
        <v>2E-3</v>
      </c>
      <c r="AA8" s="439">
        <v>19</v>
      </c>
      <c r="AB8" s="438">
        <v>2E-3</v>
      </c>
      <c r="AC8" s="437">
        <v>770</v>
      </c>
      <c r="AD8" s="436">
        <v>8954</v>
      </c>
      <c r="AE8" s="435">
        <v>0.93799999999999994</v>
      </c>
      <c r="AF8" s="428">
        <v>125</v>
      </c>
      <c r="AG8" s="427">
        <v>1.2999999999999999E-2</v>
      </c>
      <c r="AH8"/>
      <c r="AI8" s="501">
        <v>132</v>
      </c>
      <c r="AJ8" s="500">
        <v>1.4E-2</v>
      </c>
      <c r="AL8" s="503">
        <f t="shared" ref="AL8:AL39" si="0" xml:space="preserve"> AF8-AI8</f>
        <v>-7</v>
      </c>
      <c r="AM8" s="502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7">
        <v>83086</v>
      </c>
      <c r="H9" s="282">
        <v>0.99199999999999999</v>
      </c>
      <c r="I9" s="146">
        <v>639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260</v>
      </c>
      <c r="P9" s="366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1">
        <v>1E-3</v>
      </c>
      <c r="AA9" s="439">
        <v>7</v>
      </c>
      <c r="AB9" s="438">
        <v>0</v>
      </c>
      <c r="AC9" s="437">
        <v>2257</v>
      </c>
      <c r="AD9" s="436">
        <v>82126</v>
      </c>
      <c r="AE9" s="435">
        <v>0.98099999999999998</v>
      </c>
      <c r="AF9" s="428">
        <v>271</v>
      </c>
      <c r="AG9" s="427">
        <v>3.0000000000000001E-3</v>
      </c>
      <c r="AH9"/>
      <c r="AI9" s="501">
        <v>44</v>
      </c>
      <c r="AJ9" s="500">
        <v>1E-3</v>
      </c>
      <c r="AL9" s="503">
        <f t="shared" si="0"/>
        <v>227</v>
      </c>
      <c r="AM9" s="502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7">
        <v>13592</v>
      </c>
      <c r="H10" s="282">
        <v>0.96199999999999997</v>
      </c>
      <c r="I10" s="146">
        <v>447</v>
      </c>
      <c r="J10" s="205">
        <v>3.2000000000000001E-2</v>
      </c>
      <c r="K10" s="204">
        <v>56</v>
      </c>
      <c r="L10" s="205">
        <v>4.0000000000000001E-3</v>
      </c>
      <c r="M10" s="204">
        <v>32</v>
      </c>
      <c r="N10" s="283">
        <v>2E-3</v>
      </c>
      <c r="O10" s="142">
        <v>121</v>
      </c>
      <c r="P10" s="366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1">
        <v>1E-3</v>
      </c>
      <c r="AA10" s="439">
        <v>90</v>
      </c>
      <c r="AB10" s="438">
        <v>6.0000000000000001E-3</v>
      </c>
      <c r="AC10" s="437">
        <v>12654</v>
      </c>
      <c r="AD10" s="436">
        <v>1810</v>
      </c>
      <c r="AE10" s="435">
        <v>0.128</v>
      </c>
      <c r="AF10" s="428">
        <v>177</v>
      </c>
      <c r="AG10" s="427">
        <v>1.2999999999999999E-2</v>
      </c>
      <c r="AH10"/>
      <c r="AI10" s="501">
        <v>172</v>
      </c>
      <c r="AJ10" s="500">
        <v>1.2E-2</v>
      </c>
      <c r="AL10" s="503">
        <f t="shared" si="0"/>
        <v>5</v>
      </c>
      <c r="AM10" s="502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7">
        <v>6597</v>
      </c>
      <c r="H11" s="282">
        <v>0.82</v>
      </c>
      <c r="I11" s="146">
        <v>1252</v>
      </c>
      <c r="J11" s="205">
        <v>0.156</v>
      </c>
      <c r="K11" s="204">
        <v>194</v>
      </c>
      <c r="L11" s="205">
        <v>2.4E-2</v>
      </c>
      <c r="M11" s="204">
        <v>1</v>
      </c>
      <c r="N11" s="283">
        <v>0</v>
      </c>
      <c r="O11" s="142">
        <v>2206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2988</v>
      </c>
      <c r="AD11" s="436">
        <v>5630</v>
      </c>
      <c r="AE11" s="435">
        <v>0.7</v>
      </c>
      <c r="AF11" s="428">
        <v>2400</v>
      </c>
      <c r="AG11" s="427">
        <v>0.29799999999999999</v>
      </c>
      <c r="AH11"/>
      <c r="AI11" s="501">
        <v>2390</v>
      </c>
      <c r="AJ11" s="500">
        <v>0.29799999999999999</v>
      </c>
      <c r="AL11" s="503">
        <f t="shared" si="0"/>
        <v>10</v>
      </c>
      <c r="AM11" s="502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7">
        <v>14205</v>
      </c>
      <c r="H12" s="282">
        <v>0.97699999999999998</v>
      </c>
      <c r="I12" s="146">
        <v>190</v>
      </c>
      <c r="J12" s="205">
        <v>1.2999999999999999E-2</v>
      </c>
      <c r="K12" s="204">
        <v>0</v>
      </c>
      <c r="L12" s="205">
        <v>0</v>
      </c>
      <c r="M12" s="204">
        <v>151</v>
      </c>
      <c r="N12" s="283">
        <v>0.01</v>
      </c>
      <c r="O12" s="142">
        <v>28</v>
      </c>
      <c r="P12" s="366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14383</v>
      </c>
      <c r="AE12" s="435">
        <v>0.98899999999999999</v>
      </c>
      <c r="AF12" s="428">
        <v>28</v>
      </c>
      <c r="AG12" s="427">
        <v>2E-3</v>
      </c>
      <c r="AH12"/>
      <c r="AI12" s="501">
        <v>44</v>
      </c>
      <c r="AJ12" s="500">
        <v>3.0000000000000001E-3</v>
      </c>
      <c r="AL12" s="503">
        <f t="shared" si="0"/>
        <v>-16</v>
      </c>
      <c r="AM12" s="502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7">
        <v>52062</v>
      </c>
      <c r="H13" s="282">
        <v>0.94199999999999995</v>
      </c>
      <c r="I13" s="146">
        <v>2847</v>
      </c>
      <c r="J13" s="205">
        <v>5.1999999999999998E-2</v>
      </c>
      <c r="K13" s="204">
        <v>126</v>
      </c>
      <c r="L13" s="205">
        <v>2E-3</v>
      </c>
      <c r="M13" s="204">
        <v>225</v>
      </c>
      <c r="N13" s="283">
        <v>4.0000000000000001E-3</v>
      </c>
      <c r="O13" s="142">
        <v>1116</v>
      </c>
      <c r="P13" s="366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1">
        <v>0</v>
      </c>
      <c r="AA13" s="439">
        <v>29</v>
      </c>
      <c r="AB13" s="438">
        <v>1E-3</v>
      </c>
      <c r="AC13" s="437">
        <v>47840</v>
      </c>
      <c r="AD13" s="436">
        <v>8836</v>
      </c>
      <c r="AE13" s="435">
        <v>0.16</v>
      </c>
      <c r="AF13" s="428">
        <v>1242</v>
      </c>
      <c r="AG13" s="427">
        <v>2.1999999999999999E-2</v>
      </c>
      <c r="AH13"/>
      <c r="AI13" s="501">
        <v>1221</v>
      </c>
      <c r="AJ13" s="500">
        <v>2.1999999999999999E-2</v>
      </c>
      <c r="AL13" s="503">
        <f t="shared" si="0"/>
        <v>21</v>
      </c>
      <c r="AM13" s="502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7">
        <v>3693</v>
      </c>
      <c r="H14" s="282">
        <v>0.874</v>
      </c>
      <c r="I14" s="146">
        <v>520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216</v>
      </c>
      <c r="P14" s="366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1">
        <v>2E-3</v>
      </c>
      <c r="AA14" s="439">
        <v>20</v>
      </c>
      <c r="AB14" s="438">
        <v>5.0000000000000001E-3</v>
      </c>
      <c r="AC14" s="437">
        <v>551</v>
      </c>
      <c r="AD14" s="436">
        <v>3992</v>
      </c>
      <c r="AE14" s="435">
        <v>0.94399999999999995</v>
      </c>
      <c r="AF14" s="428">
        <v>230</v>
      </c>
      <c r="AG14" s="427">
        <v>5.3999999999999999E-2</v>
      </c>
      <c r="AH14"/>
      <c r="AI14" s="501">
        <v>231</v>
      </c>
      <c r="AJ14" s="500">
        <v>5.5E-2</v>
      </c>
      <c r="AL14" s="503">
        <f t="shared" si="0"/>
        <v>-1</v>
      </c>
      <c r="AM14" s="502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7">
        <v>4772</v>
      </c>
      <c r="H15" s="282">
        <v>0.93300000000000005</v>
      </c>
      <c r="I15" s="146">
        <v>332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72</v>
      </c>
      <c r="P15" s="366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1">
        <v>0</v>
      </c>
      <c r="AA15" s="439">
        <v>26</v>
      </c>
      <c r="AB15" s="438">
        <v>5.0000000000000001E-3</v>
      </c>
      <c r="AC15" s="437">
        <v>275</v>
      </c>
      <c r="AD15" s="436">
        <v>5032</v>
      </c>
      <c r="AE15" s="435">
        <v>0.98299999999999998</v>
      </c>
      <c r="AF15" s="428">
        <v>85</v>
      </c>
      <c r="AG15" s="427">
        <v>1.7000000000000001E-2</v>
      </c>
      <c r="AH15"/>
      <c r="AI15" s="501">
        <v>83</v>
      </c>
      <c r="AJ15" s="500">
        <v>1.6E-2</v>
      </c>
      <c r="AL15" s="503">
        <f t="shared" si="0"/>
        <v>2</v>
      </c>
      <c r="AM15" s="502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7">
        <v>3912</v>
      </c>
      <c r="H16" s="282">
        <v>0.91100000000000003</v>
      </c>
      <c r="I16" s="146">
        <v>345</v>
      </c>
      <c r="J16" s="205">
        <v>0.08</v>
      </c>
      <c r="K16" s="204">
        <v>36</v>
      </c>
      <c r="L16" s="205">
        <v>8.0000000000000002E-3</v>
      </c>
      <c r="M16" s="204">
        <v>0</v>
      </c>
      <c r="N16" s="283">
        <v>0</v>
      </c>
      <c r="O16" s="142">
        <v>680</v>
      </c>
      <c r="P16" s="366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1">
        <v>6.0000000000000001E-3</v>
      </c>
      <c r="AA16" s="439">
        <v>20</v>
      </c>
      <c r="AB16" s="438">
        <v>5.0000000000000001E-3</v>
      </c>
      <c r="AC16" s="437">
        <v>5425</v>
      </c>
      <c r="AD16" s="436">
        <v>0</v>
      </c>
      <c r="AE16" s="435">
        <v>0</v>
      </c>
      <c r="AF16" s="428">
        <v>716</v>
      </c>
      <c r="AG16" s="427">
        <v>0.16700000000000001</v>
      </c>
      <c r="AH16"/>
      <c r="AI16" s="501">
        <v>717</v>
      </c>
      <c r="AJ16" s="500">
        <v>0.16700000000000001</v>
      </c>
      <c r="AL16" s="503">
        <f t="shared" si="0"/>
        <v>-1</v>
      </c>
      <c r="AM16" s="502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7">
        <v>22387</v>
      </c>
      <c r="H17" s="282">
        <v>0.89</v>
      </c>
      <c r="I17" s="146">
        <v>2282</v>
      </c>
      <c r="J17" s="205">
        <v>9.0999999999999998E-2</v>
      </c>
      <c r="K17" s="204">
        <v>392</v>
      </c>
      <c r="L17" s="205">
        <v>1.6E-2</v>
      </c>
      <c r="M17" s="204">
        <v>93</v>
      </c>
      <c r="N17" s="283">
        <v>4.0000000000000001E-3</v>
      </c>
      <c r="O17" s="142">
        <v>414</v>
      </c>
      <c r="P17" s="366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1">
        <v>0</v>
      </c>
      <c r="AA17" s="439">
        <v>32</v>
      </c>
      <c r="AB17" s="438">
        <v>1E-3</v>
      </c>
      <c r="AC17" s="437">
        <v>11134</v>
      </c>
      <c r="AD17" s="436">
        <v>18229</v>
      </c>
      <c r="AE17" s="435">
        <v>0.72499999999999998</v>
      </c>
      <c r="AF17" s="428">
        <v>806</v>
      </c>
      <c r="AG17" s="427">
        <v>3.2000000000000001E-2</v>
      </c>
      <c r="AH17"/>
      <c r="AI17" s="501">
        <v>806</v>
      </c>
      <c r="AJ17" s="500">
        <v>3.2000000000000001E-2</v>
      </c>
      <c r="AL17" s="503">
        <f t="shared" si="0"/>
        <v>0</v>
      </c>
      <c r="AM17" s="502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7">
        <v>2802</v>
      </c>
      <c r="H18" s="282">
        <v>0.75800000000000001</v>
      </c>
      <c r="I18" s="146">
        <v>556</v>
      </c>
      <c r="J18" s="205">
        <v>0.15</v>
      </c>
      <c r="K18" s="204">
        <v>290</v>
      </c>
      <c r="L18" s="205">
        <v>7.8E-2</v>
      </c>
      <c r="M18" s="204">
        <v>47</v>
      </c>
      <c r="N18" s="283">
        <v>1.2999999999999999E-2</v>
      </c>
      <c r="O18" s="142">
        <v>21</v>
      </c>
      <c r="P18" s="366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1">
        <v>3.0000000000000001E-3</v>
      </c>
      <c r="AA18" s="439">
        <v>11</v>
      </c>
      <c r="AB18" s="438">
        <v>3.0000000000000001E-3</v>
      </c>
      <c r="AC18" s="437">
        <v>218</v>
      </c>
      <c r="AD18" s="436">
        <v>3334</v>
      </c>
      <c r="AE18" s="435">
        <v>0.90200000000000002</v>
      </c>
      <c r="AF18" s="428">
        <v>311</v>
      </c>
      <c r="AG18" s="427">
        <v>8.4000000000000005E-2</v>
      </c>
      <c r="AH18"/>
      <c r="AI18" s="501">
        <v>312</v>
      </c>
      <c r="AJ18" s="500">
        <v>8.4000000000000005E-2</v>
      </c>
      <c r="AL18" s="503">
        <f t="shared" si="0"/>
        <v>-1</v>
      </c>
      <c r="AM18" s="502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7">
        <v>7295</v>
      </c>
      <c r="H19" s="282">
        <v>0.99399999999999999</v>
      </c>
      <c r="I19" s="146">
        <v>41</v>
      </c>
      <c r="J19" s="205">
        <v>6.0000000000000001E-3</v>
      </c>
      <c r="K19" s="204">
        <v>5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47</v>
      </c>
      <c r="AD19" s="436">
        <v>7310</v>
      </c>
      <c r="AE19" s="435">
        <v>0.996</v>
      </c>
      <c r="AF19" s="428">
        <v>31</v>
      </c>
      <c r="AG19" s="427">
        <v>4.0000000000000001E-3</v>
      </c>
      <c r="AH19"/>
      <c r="AI19" s="501">
        <v>32</v>
      </c>
      <c r="AJ19" s="500">
        <v>4.0000000000000001E-3</v>
      </c>
      <c r="AL19" s="503">
        <f t="shared" si="0"/>
        <v>-1</v>
      </c>
      <c r="AM19" s="502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7">
        <v>19351</v>
      </c>
      <c r="H20" s="282">
        <v>0.876</v>
      </c>
      <c r="I20" s="146">
        <v>2114</v>
      </c>
      <c r="J20" s="205">
        <v>9.6000000000000002E-2</v>
      </c>
      <c r="K20" s="204">
        <v>616</v>
      </c>
      <c r="L20" s="205">
        <v>2.8000000000000001E-2</v>
      </c>
      <c r="M20" s="204">
        <v>0</v>
      </c>
      <c r="N20" s="283">
        <v>0</v>
      </c>
      <c r="O20" s="142">
        <v>1371</v>
      </c>
      <c r="P20" s="366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1">
        <v>0</v>
      </c>
      <c r="AA20" s="439">
        <v>66</v>
      </c>
      <c r="AB20" s="438">
        <v>3.0000000000000001E-3</v>
      </c>
      <c r="AC20" s="437">
        <v>2713</v>
      </c>
      <c r="AD20" s="436">
        <v>20083</v>
      </c>
      <c r="AE20" s="435">
        <v>0.91</v>
      </c>
      <c r="AF20" s="428">
        <v>1987</v>
      </c>
      <c r="AG20" s="427">
        <v>0.09</v>
      </c>
      <c r="AH20"/>
      <c r="AI20" s="501">
        <v>2022</v>
      </c>
      <c r="AJ20" s="500">
        <v>9.1999999999999998E-2</v>
      </c>
      <c r="AL20" s="503">
        <f t="shared" si="0"/>
        <v>-35</v>
      </c>
      <c r="AM20" s="502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7">
        <v>13515</v>
      </c>
      <c r="H21" s="282">
        <v>0.95699999999999996</v>
      </c>
      <c r="I21" s="146">
        <v>468</v>
      </c>
      <c r="J21" s="205">
        <v>3.3000000000000002E-2</v>
      </c>
      <c r="K21" s="204">
        <v>133</v>
      </c>
      <c r="L21" s="205">
        <v>8.9999999999999993E-3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1">
        <v>1E-3</v>
      </c>
      <c r="AA21" s="439">
        <v>27</v>
      </c>
      <c r="AB21" s="438">
        <v>2E-3</v>
      </c>
      <c r="AC21" s="437">
        <v>429</v>
      </c>
      <c r="AD21" s="436">
        <v>13824</v>
      </c>
      <c r="AE21" s="435">
        <v>0.97899999999999998</v>
      </c>
      <c r="AF21" s="428">
        <v>285</v>
      </c>
      <c r="AG21" s="427">
        <v>0.02</v>
      </c>
      <c r="AH21"/>
      <c r="AI21" s="501">
        <v>299</v>
      </c>
      <c r="AJ21" s="500">
        <v>2.1000000000000001E-2</v>
      </c>
      <c r="AL21" s="503">
        <f t="shared" si="0"/>
        <v>-14</v>
      </c>
      <c r="AM21" s="502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7">
        <v>18425</v>
      </c>
      <c r="H22" s="282">
        <v>0.98499999999999999</v>
      </c>
      <c r="I22" s="146">
        <v>238</v>
      </c>
      <c r="J22" s="205">
        <v>1.2999999999999999E-2</v>
      </c>
      <c r="K22" s="204">
        <v>7</v>
      </c>
      <c r="L22" s="205">
        <v>0</v>
      </c>
      <c r="M22" s="204">
        <v>27</v>
      </c>
      <c r="N22" s="283">
        <v>1E-3</v>
      </c>
      <c r="O22" s="142">
        <v>26</v>
      </c>
      <c r="P22" s="366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376</v>
      </c>
      <c r="AD22" s="436">
        <v>18387</v>
      </c>
      <c r="AE22" s="435">
        <v>0.98299999999999998</v>
      </c>
      <c r="AF22" s="428">
        <v>33</v>
      </c>
      <c r="AG22" s="427">
        <v>2E-3</v>
      </c>
      <c r="AH22"/>
      <c r="AI22" s="501">
        <v>25</v>
      </c>
      <c r="AJ22" s="500">
        <v>1E-3</v>
      </c>
      <c r="AL22" s="503">
        <f t="shared" si="0"/>
        <v>8</v>
      </c>
      <c r="AM22" s="502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7">
        <v>8540</v>
      </c>
      <c r="H23" s="282">
        <v>0.97199999999999998</v>
      </c>
      <c r="I23" s="146">
        <v>233</v>
      </c>
      <c r="J23" s="205">
        <v>2.7E-2</v>
      </c>
      <c r="K23" s="204">
        <v>17</v>
      </c>
      <c r="L23" s="205">
        <v>2E-3</v>
      </c>
      <c r="M23" s="204">
        <v>0</v>
      </c>
      <c r="N23" s="283">
        <v>0</v>
      </c>
      <c r="O23" s="142">
        <v>143</v>
      </c>
      <c r="P23" s="366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1">
        <v>0</v>
      </c>
      <c r="AA23" s="439">
        <v>23</v>
      </c>
      <c r="AB23" s="438">
        <v>3.0000000000000001E-3</v>
      </c>
      <c r="AC23" s="437">
        <v>9123</v>
      </c>
      <c r="AD23" s="436">
        <v>0</v>
      </c>
      <c r="AE23" s="435">
        <v>0</v>
      </c>
      <c r="AF23" s="428">
        <v>160</v>
      </c>
      <c r="AG23" s="427">
        <v>1.7999999999999999E-2</v>
      </c>
      <c r="AH23"/>
      <c r="AI23" s="501">
        <v>154</v>
      </c>
      <c r="AJ23" s="500">
        <v>1.7999999999999999E-2</v>
      </c>
      <c r="AL23" s="503">
        <f t="shared" si="0"/>
        <v>6</v>
      </c>
      <c r="AM23" s="502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7">
        <v>41553</v>
      </c>
      <c r="H24" s="282">
        <v>0.94599999999999995</v>
      </c>
      <c r="I24" s="146">
        <v>2145</v>
      </c>
      <c r="J24" s="205">
        <v>4.9000000000000002E-2</v>
      </c>
      <c r="K24" s="204">
        <v>209</v>
      </c>
      <c r="L24" s="205">
        <v>5.0000000000000001E-3</v>
      </c>
      <c r="M24" s="204">
        <v>22</v>
      </c>
      <c r="N24" s="283">
        <v>1E-3</v>
      </c>
      <c r="O24" s="142">
        <v>513</v>
      </c>
      <c r="P24" s="366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1">
        <v>0</v>
      </c>
      <c r="AA24" s="439">
        <v>81</v>
      </c>
      <c r="AB24" s="438">
        <v>2E-3</v>
      </c>
      <c r="AC24" s="437">
        <v>1298</v>
      </c>
      <c r="AD24" s="436">
        <v>43188</v>
      </c>
      <c r="AE24" s="435">
        <v>0.98299999999999998</v>
      </c>
      <c r="AF24" s="428">
        <v>722</v>
      </c>
      <c r="AG24" s="427">
        <v>1.6E-2</v>
      </c>
      <c r="AH24"/>
      <c r="AI24" s="501">
        <v>731</v>
      </c>
      <c r="AJ24" s="500">
        <v>1.7000000000000001E-2</v>
      </c>
      <c r="AL24" s="503">
        <f t="shared" si="0"/>
        <v>-9</v>
      </c>
      <c r="AM24" s="502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7">
        <v>18160</v>
      </c>
      <c r="H25" s="282">
        <v>0.97499999999999998</v>
      </c>
      <c r="I25" s="146">
        <v>359</v>
      </c>
      <c r="J25" s="205">
        <v>1.9E-2</v>
      </c>
      <c r="K25" s="204">
        <v>76</v>
      </c>
      <c r="L25" s="205">
        <v>4.0000000000000001E-3</v>
      </c>
      <c r="M25" s="204">
        <v>34</v>
      </c>
      <c r="N25" s="283">
        <v>2E-3</v>
      </c>
      <c r="O25" s="142">
        <v>160</v>
      </c>
      <c r="P25" s="366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1">
        <v>0</v>
      </c>
      <c r="AA25" s="439">
        <v>31</v>
      </c>
      <c r="AB25" s="438">
        <v>2E-3</v>
      </c>
      <c r="AC25" s="437">
        <v>367</v>
      </c>
      <c r="AD25" s="436">
        <v>18386</v>
      </c>
      <c r="AE25" s="435">
        <v>0.98699999999999999</v>
      </c>
      <c r="AF25" s="428">
        <v>236</v>
      </c>
      <c r="AG25" s="427">
        <v>1.2999999999999999E-2</v>
      </c>
      <c r="AH25"/>
      <c r="AI25" s="501">
        <v>246</v>
      </c>
      <c r="AJ25" s="500">
        <v>1.2999999999999999E-2</v>
      </c>
      <c r="AL25" s="503">
        <f t="shared" si="0"/>
        <v>-10</v>
      </c>
      <c r="AM25" s="502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7">
        <v>40951</v>
      </c>
      <c r="H26" s="282">
        <v>0.996</v>
      </c>
      <c r="I26" s="146">
        <v>156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35</v>
      </c>
      <c r="P26" s="366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1">
        <v>0</v>
      </c>
      <c r="AA26" s="439">
        <v>43</v>
      </c>
      <c r="AB26" s="438">
        <v>1E-3</v>
      </c>
      <c r="AC26" s="437">
        <v>197</v>
      </c>
      <c r="AD26" s="436">
        <v>41037</v>
      </c>
      <c r="AE26" s="435">
        <v>0.998</v>
      </c>
      <c r="AF26" s="428">
        <v>40</v>
      </c>
      <c r="AG26" s="427">
        <v>1E-3</v>
      </c>
      <c r="AH26"/>
      <c r="AI26" s="501">
        <v>42</v>
      </c>
      <c r="AJ26" s="500">
        <v>1E-3</v>
      </c>
      <c r="AL26" s="503">
        <f t="shared" si="0"/>
        <v>-2</v>
      </c>
      <c r="AM26" s="502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7">
        <v>114852</v>
      </c>
      <c r="H27" s="282">
        <v>0.97399999999999998</v>
      </c>
      <c r="I27" s="146">
        <v>2731</v>
      </c>
      <c r="J27" s="205">
        <v>2.3E-2</v>
      </c>
      <c r="K27" s="204">
        <v>340</v>
      </c>
      <c r="L27" s="205">
        <v>3.0000000000000001E-3</v>
      </c>
      <c r="M27" s="204">
        <v>9</v>
      </c>
      <c r="N27" s="283">
        <v>0</v>
      </c>
      <c r="O27" s="142">
        <v>1686</v>
      </c>
      <c r="P27" s="366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1">
        <v>0</v>
      </c>
      <c r="AA27" s="439">
        <v>109</v>
      </c>
      <c r="AB27" s="438">
        <v>1E-3</v>
      </c>
      <c r="AC27" s="437">
        <v>3602</v>
      </c>
      <c r="AD27" s="436">
        <v>115711</v>
      </c>
      <c r="AE27" s="435">
        <v>0.98099999999999998</v>
      </c>
      <c r="AF27" s="428">
        <v>2026</v>
      </c>
      <c r="AG27" s="427">
        <v>1.7000000000000001E-2</v>
      </c>
      <c r="AH27"/>
      <c r="AI27" s="501">
        <v>2018</v>
      </c>
      <c r="AJ27" s="500">
        <v>1.7000000000000001E-2</v>
      </c>
      <c r="AL27" s="503">
        <f t="shared" si="0"/>
        <v>8</v>
      </c>
      <c r="AM27" s="502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7">
        <v>9704</v>
      </c>
      <c r="H28" s="282">
        <v>0.95</v>
      </c>
      <c r="I28" s="146">
        <v>461</v>
      </c>
      <c r="J28" s="205">
        <v>4.4999999999999998E-2</v>
      </c>
      <c r="K28" s="204">
        <v>22</v>
      </c>
      <c r="L28" s="205">
        <v>2E-3</v>
      </c>
      <c r="M28" s="204">
        <v>25</v>
      </c>
      <c r="N28" s="283">
        <v>2E-3</v>
      </c>
      <c r="O28" s="142">
        <v>56</v>
      </c>
      <c r="P28" s="366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207</v>
      </c>
      <c r="AD28" s="436">
        <v>10114</v>
      </c>
      <c r="AE28" s="435">
        <v>0.99</v>
      </c>
      <c r="AF28" s="428">
        <v>78</v>
      </c>
      <c r="AG28" s="427">
        <v>8.0000000000000002E-3</v>
      </c>
      <c r="AH28"/>
      <c r="AI28" s="501">
        <v>78</v>
      </c>
      <c r="AJ28" s="500">
        <v>8.0000000000000002E-3</v>
      </c>
      <c r="AL28" s="503">
        <f t="shared" si="0"/>
        <v>0</v>
      </c>
      <c r="AM28" s="502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7">
        <v>10616</v>
      </c>
      <c r="H29" s="282">
        <v>0.89100000000000001</v>
      </c>
      <c r="I29" s="146">
        <v>1259</v>
      </c>
      <c r="J29" s="205">
        <v>0.106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413</v>
      </c>
      <c r="P29" s="366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1">
        <v>0</v>
      </c>
      <c r="AA29" s="439">
        <v>43</v>
      </c>
      <c r="AB29" s="438">
        <v>4.0000000000000001E-3</v>
      </c>
      <c r="AC29" s="437">
        <v>1399</v>
      </c>
      <c r="AD29" s="436">
        <v>10980</v>
      </c>
      <c r="AE29" s="435">
        <v>0.92100000000000004</v>
      </c>
      <c r="AF29" s="428">
        <v>454</v>
      </c>
      <c r="AG29" s="427">
        <v>3.7999999999999999E-2</v>
      </c>
      <c r="AH29"/>
      <c r="AI29" s="501">
        <v>448</v>
      </c>
      <c r="AJ29" s="500">
        <v>3.7999999999999999E-2</v>
      </c>
      <c r="AL29" s="503">
        <f t="shared" si="0"/>
        <v>6</v>
      </c>
      <c r="AM29" s="502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7">
        <v>18511</v>
      </c>
      <c r="H30" s="282">
        <v>0.83199999999999996</v>
      </c>
      <c r="I30" s="146">
        <v>2909</v>
      </c>
      <c r="J30" s="205">
        <v>0.13100000000000001</v>
      </c>
      <c r="K30" s="204">
        <v>801</v>
      </c>
      <c r="L30" s="205">
        <v>3.5999999999999997E-2</v>
      </c>
      <c r="M30" s="204">
        <v>17</v>
      </c>
      <c r="N30" s="283">
        <v>1E-3</v>
      </c>
      <c r="O30" s="142">
        <v>629</v>
      </c>
      <c r="P30" s="366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1">
        <v>1E-3</v>
      </c>
      <c r="AA30" s="439">
        <v>69</v>
      </c>
      <c r="AB30" s="438">
        <v>3.0000000000000001E-3</v>
      </c>
      <c r="AC30" s="437">
        <v>1419</v>
      </c>
      <c r="AD30" s="436">
        <v>20769</v>
      </c>
      <c r="AE30" s="435">
        <v>0.93400000000000005</v>
      </c>
      <c r="AF30" s="428">
        <v>1430</v>
      </c>
      <c r="AG30" s="427">
        <v>6.4000000000000001E-2</v>
      </c>
      <c r="AH30"/>
      <c r="AI30" s="501">
        <v>1418</v>
      </c>
      <c r="AJ30" s="500">
        <v>6.4000000000000001E-2</v>
      </c>
      <c r="AL30" s="503">
        <f t="shared" si="0"/>
        <v>12</v>
      </c>
      <c r="AM30" s="502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7">
        <v>32910</v>
      </c>
      <c r="H31" s="282">
        <v>0.90500000000000003</v>
      </c>
      <c r="I31" s="146">
        <v>2886</v>
      </c>
      <c r="J31" s="205">
        <v>7.9000000000000001E-2</v>
      </c>
      <c r="K31" s="204">
        <v>293</v>
      </c>
      <c r="L31" s="205">
        <v>8.0000000000000002E-3</v>
      </c>
      <c r="M31" s="204">
        <v>257</v>
      </c>
      <c r="N31" s="283">
        <v>7.0000000000000001E-3</v>
      </c>
      <c r="O31" s="142">
        <v>927</v>
      </c>
      <c r="P31" s="366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1">
        <v>2E-3</v>
      </c>
      <c r="AA31" s="439">
        <v>12</v>
      </c>
      <c r="AB31" s="438">
        <v>0</v>
      </c>
      <c r="AC31" s="437">
        <v>3053</v>
      </c>
      <c r="AD31" s="436">
        <v>34806</v>
      </c>
      <c r="AE31" s="435">
        <v>0.95799999999999996</v>
      </c>
      <c r="AF31" s="428">
        <v>1220</v>
      </c>
      <c r="AG31" s="427">
        <v>3.4000000000000002E-2</v>
      </c>
      <c r="AH31"/>
      <c r="AI31" s="501">
        <v>1811</v>
      </c>
      <c r="AJ31" s="500">
        <v>0.05</v>
      </c>
      <c r="AL31" s="503">
        <f t="shared" si="0"/>
        <v>-591</v>
      </c>
      <c r="AM31" s="502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7">
        <v>19265</v>
      </c>
      <c r="H32" s="282">
        <v>0.97799999999999998</v>
      </c>
      <c r="I32" s="146">
        <v>340</v>
      </c>
      <c r="J32" s="205">
        <v>1.7000000000000001E-2</v>
      </c>
      <c r="K32" s="204">
        <v>2</v>
      </c>
      <c r="L32" s="205">
        <v>0</v>
      </c>
      <c r="M32" s="204">
        <v>88</v>
      </c>
      <c r="N32" s="283">
        <v>4.0000000000000001E-3</v>
      </c>
      <c r="O32" s="142">
        <v>20</v>
      </c>
      <c r="P32" s="366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1">
        <v>0</v>
      </c>
      <c r="AA32" s="439">
        <v>17</v>
      </c>
      <c r="AB32" s="438">
        <v>1E-3</v>
      </c>
      <c r="AC32" s="437">
        <v>480</v>
      </c>
      <c r="AD32" s="436">
        <v>19482</v>
      </c>
      <c r="AE32" s="435">
        <v>0.98899999999999999</v>
      </c>
      <c r="AF32" s="428">
        <v>22</v>
      </c>
      <c r="AG32" s="427">
        <v>1E-3</v>
      </c>
      <c r="AH32"/>
      <c r="AI32" s="501">
        <v>88</v>
      </c>
      <c r="AJ32" s="500">
        <v>4.0000000000000001E-3</v>
      </c>
      <c r="AL32" s="503">
        <f t="shared" si="0"/>
        <v>-66</v>
      </c>
      <c r="AM32" s="502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7">
        <v>15535</v>
      </c>
      <c r="H33" s="282">
        <v>0.97299999999999998</v>
      </c>
      <c r="I33" s="146">
        <v>422</v>
      </c>
      <c r="J33" s="205">
        <v>2.5999999999999999E-2</v>
      </c>
      <c r="K33" s="204">
        <v>5</v>
      </c>
      <c r="L33" s="205">
        <v>0</v>
      </c>
      <c r="M33" s="204">
        <v>0</v>
      </c>
      <c r="N33" s="283">
        <v>0</v>
      </c>
      <c r="O33" s="142">
        <v>92</v>
      </c>
      <c r="P33" s="366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1">
        <v>0</v>
      </c>
      <c r="AA33" s="439">
        <v>7</v>
      </c>
      <c r="AB33" s="438">
        <v>0</v>
      </c>
      <c r="AC33" s="437">
        <v>214</v>
      </c>
      <c r="AD33" s="436">
        <v>15863</v>
      </c>
      <c r="AE33" s="435">
        <v>0.99399999999999999</v>
      </c>
      <c r="AF33" s="428">
        <v>97</v>
      </c>
      <c r="AG33" s="427">
        <v>6.0000000000000001E-3</v>
      </c>
      <c r="AH33"/>
      <c r="AI33" s="501">
        <v>101</v>
      </c>
      <c r="AJ33" s="500">
        <v>6.0000000000000001E-3</v>
      </c>
      <c r="AL33" s="503">
        <f t="shared" si="0"/>
        <v>-4</v>
      </c>
      <c r="AM33" s="502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7">
        <v>9057</v>
      </c>
      <c r="H34" s="282">
        <v>0.77400000000000002</v>
      </c>
      <c r="I34" s="146">
        <v>1965</v>
      </c>
      <c r="J34" s="205">
        <v>0.16800000000000001</v>
      </c>
      <c r="K34" s="204">
        <v>677</v>
      </c>
      <c r="L34" s="205">
        <v>5.8000000000000003E-2</v>
      </c>
      <c r="M34" s="204">
        <v>1</v>
      </c>
      <c r="N34" s="283">
        <v>0</v>
      </c>
      <c r="O34" s="142">
        <v>676</v>
      </c>
      <c r="P34" s="366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1">
        <v>2E-3</v>
      </c>
      <c r="AA34" s="439">
        <v>36</v>
      </c>
      <c r="AB34" s="438">
        <v>3.0000000000000001E-3</v>
      </c>
      <c r="AC34" s="437">
        <v>3863</v>
      </c>
      <c r="AD34" s="436">
        <v>7734</v>
      </c>
      <c r="AE34" s="435">
        <v>0.66100000000000003</v>
      </c>
      <c r="AF34" s="428">
        <v>1353</v>
      </c>
      <c r="AG34" s="427">
        <v>0.11600000000000001</v>
      </c>
      <c r="AH34"/>
      <c r="AI34" s="501">
        <v>1368</v>
      </c>
      <c r="AJ34" s="500">
        <v>0.11700000000000001</v>
      </c>
      <c r="AL34" s="503">
        <f t="shared" si="0"/>
        <v>-15</v>
      </c>
      <c r="AM34" s="502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7">
        <v>34252</v>
      </c>
      <c r="H35" s="282">
        <v>0.94499999999999995</v>
      </c>
      <c r="I35" s="146">
        <v>1822</v>
      </c>
      <c r="J35" s="205">
        <v>0.05</v>
      </c>
      <c r="K35" s="204">
        <v>159</v>
      </c>
      <c r="L35" s="205">
        <v>4.0000000000000001E-3</v>
      </c>
      <c r="M35" s="204">
        <v>5</v>
      </c>
      <c r="N35" s="283">
        <v>0</v>
      </c>
      <c r="O35" s="142">
        <v>391</v>
      </c>
      <c r="P35" s="366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1">
        <v>0</v>
      </c>
      <c r="AA35" s="439">
        <v>59</v>
      </c>
      <c r="AB35" s="438">
        <v>2E-3</v>
      </c>
      <c r="AC35" s="437">
        <v>814</v>
      </c>
      <c r="AD35" s="436">
        <v>35655</v>
      </c>
      <c r="AE35" s="435">
        <v>0.98399999999999999</v>
      </c>
      <c r="AF35" s="428">
        <v>550</v>
      </c>
      <c r="AG35" s="427">
        <v>1.4999999999999999E-2</v>
      </c>
      <c r="AH35"/>
      <c r="AI35" s="501">
        <v>547</v>
      </c>
      <c r="AJ35" s="500">
        <v>1.4999999999999999E-2</v>
      </c>
      <c r="AL35" s="503">
        <f t="shared" si="0"/>
        <v>3</v>
      </c>
      <c r="AM35" s="502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7">
        <v>16730</v>
      </c>
      <c r="H36" s="282">
        <v>0.94799999999999995</v>
      </c>
      <c r="I36" s="146">
        <v>728</v>
      </c>
      <c r="J36" s="205">
        <v>4.1000000000000002E-2</v>
      </c>
      <c r="K36" s="204">
        <v>189</v>
      </c>
      <c r="L36" s="205">
        <v>1.0999999999999999E-2</v>
      </c>
      <c r="M36" s="204">
        <v>0</v>
      </c>
      <c r="N36" s="283">
        <v>0</v>
      </c>
      <c r="O36" s="142">
        <v>186</v>
      </c>
      <c r="P36" s="366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1">
        <v>1E-3</v>
      </c>
      <c r="AA36" s="439">
        <v>19</v>
      </c>
      <c r="AB36" s="438">
        <v>1E-3</v>
      </c>
      <c r="AC36" s="437">
        <v>452</v>
      </c>
      <c r="AD36" s="436">
        <v>17272</v>
      </c>
      <c r="AE36" s="435">
        <v>0.97899999999999998</v>
      </c>
      <c r="AF36" s="428">
        <v>375</v>
      </c>
      <c r="AG36" s="427">
        <v>2.1000000000000001E-2</v>
      </c>
      <c r="AH36"/>
      <c r="AI36" s="501">
        <v>366</v>
      </c>
      <c r="AJ36" s="500">
        <v>2.1000000000000001E-2</v>
      </c>
      <c r="AL36" s="503">
        <f t="shared" si="0"/>
        <v>9</v>
      </c>
      <c r="AM36" s="502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7">
        <v>9200</v>
      </c>
      <c r="H37" s="282">
        <v>0.55300000000000005</v>
      </c>
      <c r="I37" s="146">
        <v>5475</v>
      </c>
      <c r="J37" s="205">
        <v>0.32900000000000001</v>
      </c>
      <c r="K37" s="204">
        <v>1955</v>
      </c>
      <c r="L37" s="205">
        <v>0.11799999999999999</v>
      </c>
      <c r="M37" s="204">
        <v>0</v>
      </c>
      <c r="N37" s="283">
        <v>0</v>
      </c>
      <c r="O37" s="142">
        <v>1224</v>
      </c>
      <c r="P37" s="366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1">
        <v>4.0000000000000001E-3</v>
      </c>
      <c r="AA37" s="439">
        <v>81</v>
      </c>
      <c r="AB37" s="438">
        <v>5.0000000000000001E-3</v>
      </c>
      <c r="AC37" s="437">
        <v>2414</v>
      </c>
      <c r="AD37" s="436">
        <v>13445</v>
      </c>
      <c r="AE37" s="435">
        <v>0.80800000000000005</v>
      </c>
      <c r="AF37" s="428">
        <v>3179</v>
      </c>
      <c r="AG37" s="427">
        <v>0.191</v>
      </c>
      <c r="AH37"/>
      <c r="AI37" s="501">
        <v>3204</v>
      </c>
      <c r="AJ37" s="500">
        <v>0.193</v>
      </c>
      <c r="AL37" s="503">
        <f t="shared" si="0"/>
        <v>-25</v>
      </c>
      <c r="AM37" s="502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7">
        <v>59382</v>
      </c>
      <c r="H38" s="282">
        <v>0.96399999999999997</v>
      </c>
      <c r="I38" s="146">
        <v>2133</v>
      </c>
      <c r="J38" s="205">
        <v>3.5000000000000003E-2</v>
      </c>
      <c r="K38" s="204">
        <v>57</v>
      </c>
      <c r="L38" s="205">
        <v>1E-3</v>
      </c>
      <c r="M38" s="204">
        <v>1</v>
      </c>
      <c r="N38" s="283">
        <v>0</v>
      </c>
      <c r="O38" s="142">
        <v>386</v>
      </c>
      <c r="P38" s="366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1">
        <v>0</v>
      </c>
      <c r="AA38" s="439">
        <v>23</v>
      </c>
      <c r="AB38" s="438">
        <v>0</v>
      </c>
      <c r="AC38" s="437">
        <v>1033</v>
      </c>
      <c r="AD38" s="436">
        <v>61063</v>
      </c>
      <c r="AE38" s="435">
        <v>0.99199999999999999</v>
      </c>
      <c r="AF38" s="428">
        <v>443</v>
      </c>
      <c r="AG38" s="427">
        <v>7.0000000000000001E-3</v>
      </c>
      <c r="AH38"/>
      <c r="AI38" s="501">
        <v>444</v>
      </c>
      <c r="AJ38" s="500">
        <v>7.0000000000000001E-3</v>
      </c>
      <c r="AL38" s="503">
        <f t="shared" si="0"/>
        <v>-1</v>
      </c>
      <c r="AM38" s="502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7">
        <v>8144</v>
      </c>
      <c r="H39" s="282">
        <v>0.91200000000000003</v>
      </c>
      <c r="I39" s="146">
        <v>692</v>
      </c>
      <c r="J39" s="205">
        <v>7.8E-2</v>
      </c>
      <c r="K39" s="204">
        <v>90</v>
      </c>
      <c r="L39" s="205">
        <v>0.01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1">
        <v>2E-3</v>
      </c>
      <c r="AA39" s="439">
        <v>22</v>
      </c>
      <c r="AB39" s="438">
        <v>2E-3</v>
      </c>
      <c r="AC39" s="437">
        <v>240</v>
      </c>
      <c r="AD39" s="436">
        <v>8741</v>
      </c>
      <c r="AE39" s="435">
        <v>0.97899999999999998</v>
      </c>
      <c r="AF39" s="428">
        <v>173</v>
      </c>
      <c r="AG39" s="427">
        <v>1.9E-2</v>
      </c>
      <c r="AH39"/>
      <c r="AI39" s="501">
        <v>179</v>
      </c>
      <c r="AJ39" s="500">
        <v>0.02</v>
      </c>
      <c r="AL39" s="503">
        <f t="shared" si="0"/>
        <v>-6</v>
      </c>
      <c r="AM39" s="502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7">
        <v>12229</v>
      </c>
      <c r="H40" s="282">
        <v>0.95799999999999996</v>
      </c>
      <c r="I40" s="146">
        <v>496</v>
      </c>
      <c r="J40" s="205">
        <v>3.9E-2</v>
      </c>
      <c r="K40" s="204">
        <v>31</v>
      </c>
      <c r="L40" s="205">
        <v>2E-3</v>
      </c>
      <c r="M40" s="204">
        <v>9</v>
      </c>
      <c r="N40" s="283">
        <v>1E-3</v>
      </c>
      <c r="O40" s="142">
        <v>373</v>
      </c>
      <c r="P40" s="366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1">
        <v>3.0000000000000001E-3</v>
      </c>
      <c r="AA40" s="439">
        <v>14</v>
      </c>
      <c r="AB40" s="438">
        <v>1E-3</v>
      </c>
      <c r="AC40" s="437">
        <v>3155</v>
      </c>
      <c r="AD40" s="436">
        <v>10012</v>
      </c>
      <c r="AE40" s="435">
        <v>0.78400000000000003</v>
      </c>
      <c r="AF40" s="428">
        <v>404</v>
      </c>
      <c r="AG40" s="427">
        <v>3.2000000000000001E-2</v>
      </c>
      <c r="AH40"/>
      <c r="AI40" s="501">
        <v>444</v>
      </c>
      <c r="AJ40" s="500">
        <v>3.5000000000000003E-2</v>
      </c>
      <c r="AL40" s="503">
        <f t="shared" ref="AL40:AL62" si="2" xml:space="preserve"> AF40-AI40</f>
        <v>-40</v>
      </c>
      <c r="AM40" s="502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7">
        <v>9873</v>
      </c>
      <c r="H41" s="282">
        <v>0.63500000000000001</v>
      </c>
      <c r="I41" s="146">
        <v>5591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122</v>
      </c>
      <c r="P41" s="366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1">
        <v>0</v>
      </c>
      <c r="AA41" s="439">
        <v>4</v>
      </c>
      <c r="AB41" s="438">
        <v>0</v>
      </c>
      <c r="AC41" s="437">
        <v>297</v>
      </c>
      <c r="AD41" s="436">
        <v>15338</v>
      </c>
      <c r="AE41" s="435">
        <v>0.98599999999999999</v>
      </c>
      <c r="AF41" s="428">
        <v>218</v>
      </c>
      <c r="AG41" s="427">
        <v>1.4E-2</v>
      </c>
      <c r="AH41"/>
      <c r="AI41" s="501">
        <v>219</v>
      </c>
      <c r="AJ41" s="500">
        <v>1.4E-2</v>
      </c>
      <c r="AL41" s="503">
        <f t="shared" si="2"/>
        <v>-1</v>
      </c>
      <c r="AM41" s="502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7">
        <v>26521</v>
      </c>
      <c r="H42" s="282">
        <v>0.98499999999999999</v>
      </c>
      <c r="I42" s="146">
        <v>390</v>
      </c>
      <c r="J42" s="205">
        <v>1.4E-2</v>
      </c>
      <c r="K42" s="204">
        <v>5</v>
      </c>
      <c r="L42" s="205">
        <v>0</v>
      </c>
      <c r="M42" s="204">
        <v>12</v>
      </c>
      <c r="N42" s="283">
        <v>0</v>
      </c>
      <c r="O42" s="142">
        <v>2359</v>
      </c>
      <c r="P42" s="366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2706</v>
      </c>
      <c r="AD42" s="436">
        <v>24547</v>
      </c>
      <c r="AE42" s="435">
        <v>0.91200000000000003</v>
      </c>
      <c r="AF42" s="428">
        <v>2364</v>
      </c>
      <c r="AG42" s="427">
        <v>8.7999999999999995E-2</v>
      </c>
      <c r="AH42"/>
      <c r="AI42" s="501">
        <v>2162</v>
      </c>
      <c r="AJ42" s="500">
        <v>8.1000000000000003E-2</v>
      </c>
      <c r="AL42" s="503">
        <f t="shared" si="2"/>
        <v>202</v>
      </c>
      <c r="AM42" s="502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7">
        <v>4684</v>
      </c>
      <c r="H43" s="282">
        <v>0.95099999999999996</v>
      </c>
      <c r="I43" s="146">
        <v>216</v>
      </c>
      <c r="J43" s="205">
        <v>4.3999999999999997E-2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96</v>
      </c>
      <c r="P43" s="366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148</v>
      </c>
      <c r="AD43" s="436">
        <v>4813</v>
      </c>
      <c r="AE43" s="435">
        <v>0.97799999999999998</v>
      </c>
      <c r="AF43" s="428">
        <v>107</v>
      </c>
      <c r="AG43" s="427">
        <v>2.1999999999999999E-2</v>
      </c>
      <c r="AH43"/>
      <c r="AI43" s="501">
        <v>107</v>
      </c>
      <c r="AJ43" s="500">
        <v>2.1999999999999999E-2</v>
      </c>
      <c r="AL43" s="503">
        <f t="shared" si="2"/>
        <v>0</v>
      </c>
      <c r="AM43" s="502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7">
        <v>4584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42</v>
      </c>
      <c r="P44" s="366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1">
        <v>2E-3</v>
      </c>
      <c r="AA44" s="439">
        <v>12</v>
      </c>
      <c r="AB44" s="438">
        <v>3.0000000000000001E-3</v>
      </c>
      <c r="AC44" s="437">
        <v>167</v>
      </c>
      <c r="AD44" s="436">
        <v>4651</v>
      </c>
      <c r="AE44" s="435">
        <v>0.98099999999999998</v>
      </c>
      <c r="AF44" s="428">
        <v>50</v>
      </c>
      <c r="AG44" s="427">
        <v>1.0999999999999999E-2</v>
      </c>
      <c r="AH44"/>
      <c r="AI44" s="501">
        <v>51</v>
      </c>
      <c r="AJ44" s="500">
        <v>1.0999999999999999E-2</v>
      </c>
      <c r="AL44" s="503">
        <f t="shared" si="2"/>
        <v>-1</v>
      </c>
      <c r="AM44" s="502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7">
        <v>5119</v>
      </c>
      <c r="H45" s="282">
        <v>0.93300000000000005</v>
      </c>
      <c r="I45" s="146">
        <v>323</v>
      </c>
      <c r="J45" s="205">
        <v>5.8999999999999997E-2</v>
      </c>
      <c r="K45" s="204">
        <v>32</v>
      </c>
      <c r="L45" s="205">
        <v>6.0000000000000001E-3</v>
      </c>
      <c r="M45" s="204">
        <v>11</v>
      </c>
      <c r="N45" s="283">
        <v>2E-3</v>
      </c>
      <c r="O45" s="142">
        <v>38</v>
      </c>
      <c r="P45" s="366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1">
        <v>1E-3</v>
      </c>
      <c r="AA45" s="439">
        <v>10</v>
      </c>
      <c r="AB45" s="438">
        <v>2E-3</v>
      </c>
      <c r="AC45" s="437">
        <v>314</v>
      </c>
      <c r="AD45" s="436">
        <v>5202</v>
      </c>
      <c r="AE45" s="435">
        <v>0.94799999999999995</v>
      </c>
      <c r="AF45" s="428">
        <v>70</v>
      </c>
      <c r="AG45" s="427">
        <v>1.2999999999999999E-2</v>
      </c>
      <c r="AH45"/>
      <c r="AI45" s="501">
        <v>68</v>
      </c>
      <c r="AJ45" s="500">
        <v>1.2E-2</v>
      </c>
      <c r="AL45" s="503">
        <f t="shared" si="2"/>
        <v>2</v>
      </c>
      <c r="AM45" s="502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7">
        <v>19012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80</v>
      </c>
      <c r="N46" s="283">
        <v>4.0000000000000001E-3</v>
      </c>
      <c r="O46" s="142">
        <v>14</v>
      </c>
      <c r="P46" s="366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1184</v>
      </c>
      <c r="AD46" s="436">
        <v>18101</v>
      </c>
      <c r="AE46" s="435">
        <v>0.94</v>
      </c>
      <c r="AF46" s="428">
        <v>41</v>
      </c>
      <c r="AG46" s="427">
        <v>2E-3</v>
      </c>
      <c r="AH46"/>
      <c r="AI46" s="501">
        <v>46</v>
      </c>
      <c r="AJ46" s="500">
        <v>2E-3</v>
      </c>
      <c r="AL46" s="503">
        <f t="shared" si="2"/>
        <v>-5</v>
      </c>
      <c r="AM46" s="502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7">
        <v>36635</v>
      </c>
      <c r="H47" s="282">
        <v>0.94499999999999995</v>
      </c>
      <c r="I47" s="146">
        <v>1922</v>
      </c>
      <c r="J47" s="205">
        <v>0.05</v>
      </c>
      <c r="K47" s="204">
        <v>77</v>
      </c>
      <c r="L47" s="205">
        <v>2E-3</v>
      </c>
      <c r="M47" s="204">
        <v>118</v>
      </c>
      <c r="N47" s="283">
        <v>3.0000000000000001E-3</v>
      </c>
      <c r="O47" s="142">
        <v>480</v>
      </c>
      <c r="P47" s="366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1">
        <v>0</v>
      </c>
      <c r="AA47" s="439">
        <v>49</v>
      </c>
      <c r="AB47" s="438">
        <v>1E-3</v>
      </c>
      <c r="AC47" s="437">
        <v>1165</v>
      </c>
      <c r="AD47" s="436">
        <v>38131</v>
      </c>
      <c r="AE47" s="435">
        <v>0.98399999999999999</v>
      </c>
      <c r="AF47" s="428">
        <v>557</v>
      </c>
      <c r="AG47" s="427">
        <v>1.4E-2</v>
      </c>
      <c r="AH47"/>
      <c r="AI47" s="501">
        <v>605</v>
      </c>
      <c r="AJ47" s="500">
        <v>1.6E-2</v>
      </c>
      <c r="AL47" s="503">
        <f t="shared" si="2"/>
        <v>-48</v>
      </c>
      <c r="AM47" s="502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7">
        <v>45608</v>
      </c>
      <c r="H48" s="282">
        <v>0.96799999999999997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102</v>
      </c>
      <c r="N48" s="283">
        <v>2E-3</v>
      </c>
      <c r="O48" s="142">
        <v>1243</v>
      </c>
      <c r="P48" s="366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1">
        <v>0</v>
      </c>
      <c r="AA48" s="439">
        <v>57</v>
      </c>
      <c r="AB48" s="438">
        <v>1E-3</v>
      </c>
      <c r="AC48" s="437">
        <v>2620</v>
      </c>
      <c r="AD48" s="436">
        <v>45281</v>
      </c>
      <c r="AE48" s="435">
        <v>0.96099999999999997</v>
      </c>
      <c r="AF48" s="428">
        <v>1413</v>
      </c>
      <c r="AG48" s="427">
        <v>0.03</v>
      </c>
      <c r="AH48"/>
      <c r="AI48" s="501">
        <v>1685</v>
      </c>
      <c r="AJ48" s="500">
        <v>3.5999999999999997E-2</v>
      </c>
      <c r="AL48" s="503">
        <f t="shared" si="2"/>
        <v>-272</v>
      </c>
      <c r="AM48" s="502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7">
        <v>15056</v>
      </c>
      <c r="H49" s="282">
        <v>0.88</v>
      </c>
      <c r="I49" s="146">
        <v>1925</v>
      </c>
      <c r="J49" s="205">
        <v>0.113</v>
      </c>
      <c r="K49" s="204">
        <v>124</v>
      </c>
      <c r="L49" s="205">
        <v>7.0000000000000001E-3</v>
      </c>
      <c r="M49" s="204">
        <v>0</v>
      </c>
      <c r="N49" s="283">
        <v>0</v>
      </c>
      <c r="O49" s="142">
        <v>454</v>
      </c>
      <c r="P49" s="366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1">
        <v>1E-3</v>
      </c>
      <c r="AA49" s="439">
        <v>24</v>
      </c>
      <c r="AB49" s="438">
        <v>1E-3</v>
      </c>
      <c r="AC49" s="437">
        <v>972</v>
      </c>
      <c r="AD49" s="436">
        <v>16469</v>
      </c>
      <c r="AE49" s="435">
        <v>0.96299999999999997</v>
      </c>
      <c r="AF49" s="428">
        <v>578</v>
      </c>
      <c r="AG49" s="427">
        <v>3.4000000000000002E-2</v>
      </c>
      <c r="AH49"/>
      <c r="AI49" s="501">
        <v>681</v>
      </c>
      <c r="AJ49" s="500">
        <v>3.9E-2</v>
      </c>
      <c r="AL49" s="503">
        <f t="shared" si="2"/>
        <v>-103</v>
      </c>
      <c r="AM49" s="502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7">
        <v>5054</v>
      </c>
      <c r="H50" s="282">
        <v>0.86799999999999999</v>
      </c>
      <c r="I50" s="146">
        <v>721</v>
      </c>
      <c r="J50" s="205">
        <v>0.124</v>
      </c>
      <c r="K50" s="204">
        <v>46</v>
      </c>
      <c r="L50" s="205">
        <v>8.0000000000000002E-3</v>
      </c>
      <c r="M50" s="204">
        <v>0</v>
      </c>
      <c r="N50" s="283">
        <v>0</v>
      </c>
      <c r="O50" s="142">
        <v>340</v>
      </c>
      <c r="P50" s="366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1">
        <v>2E-3</v>
      </c>
      <c r="AA50" s="439">
        <v>28</v>
      </c>
      <c r="AB50" s="438">
        <v>5.0000000000000001E-3</v>
      </c>
      <c r="AC50" s="437">
        <v>643</v>
      </c>
      <c r="AD50" s="436">
        <v>5394</v>
      </c>
      <c r="AE50" s="435">
        <v>0.92700000000000005</v>
      </c>
      <c r="AF50" s="428">
        <v>386</v>
      </c>
      <c r="AG50" s="427">
        <v>6.6000000000000003E-2</v>
      </c>
      <c r="AH50"/>
      <c r="AI50" s="501">
        <v>380</v>
      </c>
      <c r="AJ50" s="500">
        <v>6.5000000000000002E-2</v>
      </c>
      <c r="AL50" s="503">
        <f t="shared" si="2"/>
        <v>6</v>
      </c>
      <c r="AM50" s="502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2435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481</v>
      </c>
      <c r="P51" s="366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1">
        <v>0</v>
      </c>
      <c r="AA51" s="439">
        <v>12</v>
      </c>
      <c r="AB51" s="438">
        <v>1E-3</v>
      </c>
      <c r="AC51" s="437">
        <v>813</v>
      </c>
      <c r="AD51" s="436">
        <v>8024</v>
      </c>
      <c r="AE51" s="435">
        <v>0.94099999999999995</v>
      </c>
      <c r="AF51" s="428">
        <v>487</v>
      </c>
      <c r="AG51" s="427">
        <v>5.7000000000000002E-2</v>
      </c>
      <c r="AH51"/>
      <c r="AI51" s="501">
        <v>481</v>
      </c>
      <c r="AJ51" s="500">
        <v>5.7000000000000002E-2</v>
      </c>
      <c r="AL51" s="503">
        <f t="shared" si="2"/>
        <v>6</v>
      </c>
      <c r="AM51" s="502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7">
        <v>7679</v>
      </c>
      <c r="H52" s="282">
        <v>0.95299999999999996</v>
      </c>
      <c r="I52" s="146">
        <v>348</v>
      </c>
      <c r="J52" s="205">
        <v>4.2999999999999997E-2</v>
      </c>
      <c r="K52" s="204">
        <v>19</v>
      </c>
      <c r="L52" s="205">
        <v>2E-3</v>
      </c>
      <c r="M52" s="204">
        <v>12</v>
      </c>
      <c r="N52" s="283">
        <v>1E-3</v>
      </c>
      <c r="O52" s="142">
        <v>55</v>
      </c>
      <c r="P52" s="366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7975</v>
      </c>
      <c r="AE52" s="435">
        <v>0.99</v>
      </c>
      <c r="AF52" s="428">
        <v>74</v>
      </c>
      <c r="AG52" s="427">
        <v>8.9999999999999993E-3</v>
      </c>
      <c r="AH52"/>
      <c r="AI52" s="501">
        <v>80</v>
      </c>
      <c r="AJ52" s="500">
        <v>0.01</v>
      </c>
      <c r="AL52" s="503">
        <f t="shared" si="2"/>
        <v>-6</v>
      </c>
      <c r="AM52" s="502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7">
        <v>9471</v>
      </c>
      <c r="H53" s="282">
        <v>0.94399999999999995</v>
      </c>
      <c r="I53" s="146">
        <v>473</v>
      </c>
      <c r="J53" s="205">
        <v>4.7E-2</v>
      </c>
      <c r="K53" s="204">
        <v>64</v>
      </c>
      <c r="L53" s="205">
        <v>6.0000000000000001E-3</v>
      </c>
      <c r="M53" s="204">
        <v>20</v>
      </c>
      <c r="N53" s="283">
        <v>2E-3</v>
      </c>
      <c r="O53" s="142">
        <v>162</v>
      </c>
      <c r="P53" s="366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1">
        <v>0.56599999999999995</v>
      </c>
      <c r="AA53" s="439">
        <v>23</v>
      </c>
      <c r="AB53" s="438">
        <v>2E-3</v>
      </c>
      <c r="AC53" s="437">
        <v>7900</v>
      </c>
      <c r="AD53" s="436">
        <v>4181</v>
      </c>
      <c r="AE53" s="435">
        <v>0.41699999999999998</v>
      </c>
      <c r="AF53" s="428">
        <v>226</v>
      </c>
      <c r="AG53" s="427">
        <v>2.3E-2</v>
      </c>
      <c r="AH53"/>
      <c r="AI53" s="501">
        <v>217</v>
      </c>
      <c r="AJ53" s="500">
        <v>2.1999999999999999E-2</v>
      </c>
      <c r="AL53" s="503">
        <f t="shared" si="2"/>
        <v>9</v>
      </c>
      <c r="AM53" s="502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0.93799999999999994</v>
      </c>
      <c r="I54" s="146">
        <v>282</v>
      </c>
      <c r="J54" s="205">
        <v>5.6000000000000001E-2</v>
      </c>
      <c r="K54" s="204">
        <v>5</v>
      </c>
      <c r="L54" s="205">
        <v>1E-3</v>
      </c>
      <c r="M54" s="204">
        <v>25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4923</v>
      </c>
      <c r="AE54" s="435">
        <v>0.97599999999999998</v>
      </c>
      <c r="AF54" s="428">
        <v>11</v>
      </c>
      <c r="AG54" s="427">
        <v>2E-3</v>
      </c>
      <c r="AH54"/>
      <c r="AI54" s="501">
        <v>23</v>
      </c>
      <c r="AJ54" s="500">
        <v>5.0000000000000001E-3</v>
      </c>
      <c r="AL54" s="503">
        <f t="shared" si="2"/>
        <v>-12</v>
      </c>
      <c r="AM54" s="502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612</v>
      </c>
      <c r="J55" s="205">
        <v>0.112</v>
      </c>
      <c r="K55" s="204">
        <v>53</v>
      </c>
      <c r="L55" s="205">
        <v>0.01</v>
      </c>
      <c r="M55" s="204">
        <v>0</v>
      </c>
      <c r="N55" s="283">
        <v>0</v>
      </c>
      <c r="O55" s="142">
        <v>159</v>
      </c>
      <c r="P55" s="366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1">
        <v>0</v>
      </c>
      <c r="AA55" s="439">
        <v>31</v>
      </c>
      <c r="AB55" s="438">
        <v>6.0000000000000001E-3</v>
      </c>
      <c r="AC55" s="437">
        <v>395</v>
      </c>
      <c r="AD55" s="436">
        <v>5240</v>
      </c>
      <c r="AE55" s="435">
        <v>0.96099999999999997</v>
      </c>
      <c r="AF55" s="428">
        <v>212</v>
      </c>
      <c r="AG55" s="427">
        <v>3.9E-2</v>
      </c>
      <c r="AH55"/>
      <c r="AI55" s="501">
        <v>219</v>
      </c>
      <c r="AJ55" s="500">
        <v>0.04</v>
      </c>
      <c r="AL55" s="503">
        <f t="shared" si="2"/>
        <v>-7</v>
      </c>
      <c r="AM55" s="502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7">
        <v>13794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30</v>
      </c>
      <c r="P56" s="366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1</v>
      </c>
      <c r="AB56" s="438">
        <v>0</v>
      </c>
      <c r="AC56" s="437">
        <v>53</v>
      </c>
      <c r="AD56" s="436">
        <v>14126</v>
      </c>
      <c r="AE56" s="435">
        <v>0.998</v>
      </c>
      <c r="AF56" s="428">
        <v>32</v>
      </c>
      <c r="AG56" s="427">
        <v>2E-3</v>
      </c>
      <c r="AH56"/>
      <c r="AI56" s="501">
        <v>33</v>
      </c>
      <c r="AJ56" s="500">
        <v>2E-3</v>
      </c>
      <c r="AL56" s="503">
        <f t="shared" si="2"/>
        <v>-1</v>
      </c>
      <c r="AM56" s="502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7">
        <v>22773</v>
      </c>
      <c r="H57" s="282">
        <v>0.92</v>
      </c>
      <c r="I57" s="146">
        <v>1787</v>
      </c>
      <c r="J57" s="205">
        <v>7.1999999999999995E-2</v>
      </c>
      <c r="K57" s="204">
        <v>198</v>
      </c>
      <c r="L57" s="205">
        <v>8.0000000000000002E-3</v>
      </c>
      <c r="M57" s="204">
        <v>0</v>
      </c>
      <c r="N57" s="283">
        <v>0</v>
      </c>
      <c r="O57" s="142">
        <v>846</v>
      </c>
      <c r="P57" s="366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1">
        <v>0</v>
      </c>
      <c r="AA57" s="439">
        <v>116</v>
      </c>
      <c r="AB57" s="438">
        <v>5.0000000000000001E-3</v>
      </c>
      <c r="AC57" s="437">
        <v>8143</v>
      </c>
      <c r="AD57" s="436">
        <v>17460</v>
      </c>
      <c r="AE57" s="435">
        <v>0.70499999999999996</v>
      </c>
      <c r="AF57" s="428">
        <v>1044</v>
      </c>
      <c r="AG57" s="427">
        <v>4.2000000000000003E-2</v>
      </c>
      <c r="AH57"/>
      <c r="AI57" s="501">
        <v>1053</v>
      </c>
      <c r="AJ57" s="500">
        <v>4.2999999999999997E-2</v>
      </c>
      <c r="AL57" s="503">
        <f t="shared" si="2"/>
        <v>-9</v>
      </c>
      <c r="AM57" s="502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7">
        <v>4259</v>
      </c>
      <c r="H58" s="282">
        <v>0.86199999999999999</v>
      </c>
      <c r="I58" s="146">
        <v>649</v>
      </c>
      <c r="J58" s="205">
        <v>0.13100000000000001</v>
      </c>
      <c r="K58" s="204">
        <v>31</v>
      </c>
      <c r="L58" s="205">
        <v>6.0000000000000001E-3</v>
      </c>
      <c r="M58" s="204">
        <v>1</v>
      </c>
      <c r="N58" s="283">
        <v>0</v>
      </c>
      <c r="O58" s="142">
        <v>266</v>
      </c>
      <c r="P58" s="366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1">
        <v>0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297</v>
      </c>
      <c r="AG58" s="427">
        <v>0.06</v>
      </c>
      <c r="AH58"/>
      <c r="AI58" s="501">
        <v>297</v>
      </c>
      <c r="AJ58" s="500">
        <v>0.06</v>
      </c>
      <c r="AL58" s="503">
        <f t="shared" si="2"/>
        <v>0</v>
      </c>
      <c r="AM58" s="502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7">
        <v>9230</v>
      </c>
      <c r="H59" s="282">
        <v>0.95199999999999996</v>
      </c>
      <c r="I59" s="146">
        <v>379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1194</v>
      </c>
      <c r="AD59" s="436">
        <v>8687</v>
      </c>
      <c r="AE59" s="435">
        <v>0.89600000000000002</v>
      </c>
      <c r="AF59" s="428">
        <v>846</v>
      </c>
      <c r="AG59" s="427">
        <v>8.6999999999999994E-2</v>
      </c>
      <c r="AH59"/>
      <c r="AI59" s="501">
        <v>846</v>
      </c>
      <c r="AJ59" s="500">
        <v>8.6999999999999994E-2</v>
      </c>
      <c r="AL59" s="503">
        <f t="shared" si="2"/>
        <v>0</v>
      </c>
      <c r="AM59" s="502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7">
        <v>1795</v>
      </c>
      <c r="H60" s="282">
        <v>0.498</v>
      </c>
      <c r="I60" s="146">
        <v>1810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248</v>
      </c>
      <c r="P60" s="366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635</v>
      </c>
      <c r="AD60" s="436">
        <v>3352</v>
      </c>
      <c r="AE60" s="435">
        <v>0.93</v>
      </c>
      <c r="AF60" s="428">
        <v>249</v>
      </c>
      <c r="AG60" s="427">
        <v>6.9000000000000006E-2</v>
      </c>
      <c r="AH60"/>
      <c r="AI60" s="501">
        <v>248</v>
      </c>
      <c r="AJ60" s="500">
        <v>6.9000000000000006E-2</v>
      </c>
      <c r="AL60" s="503">
        <f t="shared" si="2"/>
        <v>1</v>
      </c>
      <c r="AM60" s="502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7">
        <v>53158</v>
      </c>
      <c r="H61" s="282">
        <v>0.99299999999999999</v>
      </c>
      <c r="I61" s="146">
        <v>361</v>
      </c>
      <c r="J61" s="205">
        <v>7.0000000000000001E-3</v>
      </c>
      <c r="K61" s="204">
        <v>4</v>
      </c>
      <c r="L61" s="205">
        <v>0</v>
      </c>
      <c r="M61" s="204">
        <v>24</v>
      </c>
      <c r="N61" s="283">
        <v>0</v>
      </c>
      <c r="O61" s="142">
        <v>142</v>
      </c>
      <c r="P61" s="366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1">
        <v>0</v>
      </c>
      <c r="AA61" s="439">
        <v>8</v>
      </c>
      <c r="AB61" s="438">
        <v>0</v>
      </c>
      <c r="AC61" s="437">
        <v>777</v>
      </c>
      <c r="AD61" s="436">
        <v>52889</v>
      </c>
      <c r="AE61" s="435">
        <v>0.98799999999999999</v>
      </c>
      <c r="AF61" s="428">
        <v>146</v>
      </c>
      <c r="AG61" s="427">
        <v>3.0000000000000001E-3</v>
      </c>
      <c r="AH61"/>
      <c r="AI61" s="501">
        <v>155</v>
      </c>
      <c r="AJ61" s="500">
        <v>3.0000000000000001E-3</v>
      </c>
      <c r="AL61" s="503">
        <f t="shared" si="2"/>
        <v>-9</v>
      </c>
      <c r="AM61" s="502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7">
        <v>11366</v>
      </c>
      <c r="H62" s="282">
        <v>0.82799999999999996</v>
      </c>
      <c r="I62" s="146">
        <v>2168</v>
      </c>
      <c r="J62" s="205">
        <v>0.158</v>
      </c>
      <c r="K62" s="204">
        <v>190</v>
      </c>
      <c r="L62" s="205">
        <v>1.4E-2</v>
      </c>
      <c r="M62" s="204">
        <v>2</v>
      </c>
      <c r="N62" s="283">
        <v>0</v>
      </c>
      <c r="O62" s="142">
        <v>981</v>
      </c>
      <c r="P62" s="366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1">
        <v>0</v>
      </c>
      <c r="AA62" s="439">
        <v>8</v>
      </c>
      <c r="AB62" s="438">
        <v>1E-3</v>
      </c>
      <c r="AC62" s="437">
        <v>1279</v>
      </c>
      <c r="AD62" s="436">
        <v>12551</v>
      </c>
      <c r="AE62" s="435">
        <v>0.91400000000000003</v>
      </c>
      <c r="AF62" s="428">
        <v>1171</v>
      </c>
      <c r="AG62" s="427">
        <v>8.5000000000000006E-2</v>
      </c>
      <c r="AH62"/>
      <c r="AI62" s="497">
        <v>1173</v>
      </c>
      <c r="AJ62" s="496">
        <v>8.5000000000000006E-2</v>
      </c>
      <c r="AL62" s="503">
        <f t="shared" si="2"/>
        <v>-2</v>
      </c>
      <c r="AM62" s="502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  <c r="AH64" s="136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23">
        <f>SUM(AA8:AA62)</f>
        <v>1584</v>
      </c>
      <c r="AB65" s="426">
        <f xml:space="preserve"> AA65 /  ($G$65 + $I$65)</f>
        <v>1.3896833557343739E-3</v>
      </c>
      <c r="AC65" s="421">
        <f>SUM(AC8:AC62)</f>
        <v>159203</v>
      </c>
      <c r="AD65" s="421">
        <f>SUM(AD8:AD62)</f>
        <v>1013523</v>
      </c>
      <c r="AE65" s="425">
        <f xml:space="preserve"> AD65 /  ($G$65 + $I$65)</f>
        <v>0.88918942156184966</v>
      </c>
      <c r="AF65" s="419">
        <f>SUM(AF8:AF62)</f>
        <v>32268</v>
      </c>
      <c r="AG65" s="424">
        <f xml:space="preserve"> AF65 / $B$65</f>
        <v>2.8072165683891478E-2</v>
      </c>
      <c r="AH65" s="136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  <c r="AH66" s="13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9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23">
        <f t="shared" si="6"/>
        <v>116</v>
      </c>
      <c r="AB67" s="422">
        <f t="shared" si="6"/>
        <v>6.0000000000000001E-3</v>
      </c>
      <c r="AC67" s="421">
        <f t="shared" si="6"/>
        <v>47840</v>
      </c>
      <c r="AD67" s="421">
        <f t="shared" si="6"/>
        <v>115711</v>
      </c>
      <c r="AE67" s="420">
        <f t="shared" si="6"/>
        <v>0.998</v>
      </c>
      <c r="AF67" s="419">
        <f t="shared" si="6"/>
        <v>3179</v>
      </c>
      <c r="AG67" s="418">
        <f t="shared" si="6"/>
        <v>0.29799999999999999</v>
      </c>
      <c r="AH67" s="136"/>
    </row>
    <row r="69" spans="1:34" x14ac:dyDescent="0.25">
      <c r="G69" s="138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9" x14ac:dyDescent="0.25">
      <c r="A1" s="259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324</v>
      </c>
      <c r="AG6" s="672"/>
      <c r="AH6" s="7"/>
      <c r="AI6" s="673" t="s">
        <v>324</v>
      </c>
      <c r="AJ6" s="674"/>
      <c r="AK6" s="7"/>
      <c r="AL6" s="658" t="s">
        <v>324</v>
      </c>
      <c r="AM6" s="659"/>
    </row>
    <row r="7" spans="1:39" ht="51.7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7">
        <v>9040</v>
      </c>
      <c r="H8" s="282">
        <v>0.94899999999999995</v>
      </c>
      <c r="I8" s="146">
        <v>437</v>
      </c>
      <c r="J8" s="205">
        <v>4.5999999999999999E-2</v>
      </c>
      <c r="K8" s="204">
        <v>47</v>
      </c>
      <c r="L8" s="205">
        <v>5.0000000000000001E-3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1">
        <v>2E-3</v>
      </c>
      <c r="AA8" s="439">
        <v>20</v>
      </c>
      <c r="AB8" s="438">
        <v>2E-3</v>
      </c>
      <c r="AC8" s="437">
        <v>776</v>
      </c>
      <c r="AD8" s="436">
        <v>8923</v>
      </c>
      <c r="AE8" s="435">
        <v>0.93700000000000006</v>
      </c>
      <c r="AF8" s="428">
        <v>132</v>
      </c>
      <c r="AG8" s="427">
        <v>1.4E-2</v>
      </c>
      <c r="AI8" s="527">
        <v>181</v>
      </c>
      <c r="AJ8" s="526">
        <v>1.9E-2</v>
      </c>
      <c r="AL8" s="503">
        <f t="shared" ref="AL8:AL39" si="0" xml:space="preserve"> AF8-AI8</f>
        <v>-49</v>
      </c>
      <c r="AM8" s="502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7">
        <v>82617</v>
      </c>
      <c r="H9" s="282">
        <v>0.99199999999999999</v>
      </c>
      <c r="I9" s="146">
        <v>633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33</v>
      </c>
      <c r="P9" s="366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1">
        <v>0</v>
      </c>
      <c r="AA9" s="439">
        <v>7</v>
      </c>
      <c r="AB9" s="438">
        <v>0</v>
      </c>
      <c r="AC9" s="437">
        <v>1461</v>
      </c>
      <c r="AD9" s="436">
        <v>81898</v>
      </c>
      <c r="AE9" s="435">
        <v>0.98399999999999999</v>
      </c>
      <c r="AF9" s="428">
        <v>44</v>
      </c>
      <c r="AG9" s="427">
        <v>1E-3</v>
      </c>
      <c r="AI9" s="501">
        <v>118</v>
      </c>
      <c r="AJ9" s="500">
        <v>1E-3</v>
      </c>
      <c r="AL9" s="499">
        <f t="shared" si="0"/>
        <v>-74</v>
      </c>
      <c r="AM9" s="498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7">
        <v>13589</v>
      </c>
      <c r="H10" s="282">
        <v>0.96299999999999997</v>
      </c>
      <c r="I10" s="146">
        <v>446</v>
      </c>
      <c r="J10" s="205">
        <v>3.2000000000000001E-2</v>
      </c>
      <c r="K10" s="204">
        <v>57</v>
      </c>
      <c r="L10" s="205">
        <v>4.0000000000000001E-3</v>
      </c>
      <c r="M10" s="204">
        <v>26</v>
      </c>
      <c r="N10" s="283">
        <v>2E-3</v>
      </c>
      <c r="O10" s="142">
        <v>115</v>
      </c>
      <c r="P10" s="366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1">
        <v>0</v>
      </c>
      <c r="AA10" s="439">
        <v>99</v>
      </c>
      <c r="AB10" s="438">
        <v>7.0000000000000001E-3</v>
      </c>
      <c r="AC10" s="437">
        <v>12629</v>
      </c>
      <c r="AD10" s="436">
        <v>1811</v>
      </c>
      <c r="AE10" s="435">
        <v>0.128</v>
      </c>
      <c r="AF10" s="428">
        <v>172</v>
      </c>
      <c r="AG10" s="427">
        <v>1.2E-2</v>
      </c>
      <c r="AI10" s="501">
        <v>185</v>
      </c>
      <c r="AJ10" s="500">
        <v>1.2999999999999999E-2</v>
      </c>
      <c r="AL10" s="499">
        <f t="shared" si="0"/>
        <v>-13</v>
      </c>
      <c r="AM10" s="498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7">
        <v>6590</v>
      </c>
      <c r="H11" s="282">
        <v>0.82099999999999995</v>
      </c>
      <c r="I11" s="146">
        <v>1239</v>
      </c>
      <c r="J11" s="205">
        <v>0.154</v>
      </c>
      <c r="K11" s="204">
        <v>194</v>
      </c>
      <c r="L11" s="205">
        <v>2.4E-2</v>
      </c>
      <c r="M11" s="204">
        <v>1</v>
      </c>
      <c r="N11" s="283">
        <v>0</v>
      </c>
      <c r="O11" s="142">
        <v>2196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2978</v>
      </c>
      <c r="AD11" s="436">
        <v>5619</v>
      </c>
      <c r="AE11" s="435">
        <v>0.7</v>
      </c>
      <c r="AF11" s="428">
        <v>2390</v>
      </c>
      <c r="AG11" s="427">
        <v>0.29799999999999999</v>
      </c>
      <c r="AI11" s="501">
        <v>2388</v>
      </c>
      <c r="AJ11" s="500">
        <v>0.29799999999999999</v>
      </c>
      <c r="AL11" s="499">
        <f t="shared" si="0"/>
        <v>2</v>
      </c>
      <c r="AM11" s="498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7">
        <v>14219</v>
      </c>
      <c r="H12" s="282">
        <v>0.97599999999999998</v>
      </c>
      <c r="I12" s="146">
        <v>192</v>
      </c>
      <c r="J12" s="205">
        <v>1.2999999999999999E-2</v>
      </c>
      <c r="K12" s="204">
        <v>0</v>
      </c>
      <c r="L12" s="205">
        <v>0</v>
      </c>
      <c r="M12" s="204">
        <v>152</v>
      </c>
      <c r="N12" s="283">
        <v>0.01</v>
      </c>
      <c r="O12" s="142">
        <v>44</v>
      </c>
      <c r="P12" s="366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15</v>
      </c>
      <c r="AB12" s="438">
        <v>1E-3</v>
      </c>
      <c r="AC12" s="437">
        <v>497</v>
      </c>
      <c r="AD12" s="436">
        <v>14385</v>
      </c>
      <c r="AE12" s="435">
        <v>0.98799999999999999</v>
      </c>
      <c r="AF12" s="428">
        <v>44</v>
      </c>
      <c r="AG12" s="427">
        <v>3.0000000000000001E-3</v>
      </c>
      <c r="AI12" s="501">
        <v>199</v>
      </c>
      <c r="AJ12" s="500">
        <v>1.4E-2</v>
      </c>
      <c r="AL12" s="499">
        <f t="shared" si="0"/>
        <v>-155</v>
      </c>
      <c r="AM12" s="498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7">
        <v>52019</v>
      </c>
      <c r="H13" s="282">
        <v>0.94399999999999995</v>
      </c>
      <c r="I13" s="146">
        <v>2717</v>
      </c>
      <c r="J13" s="205">
        <v>4.9000000000000002E-2</v>
      </c>
      <c r="K13" s="204">
        <v>116</v>
      </c>
      <c r="L13" s="205">
        <v>2E-3</v>
      </c>
      <c r="M13" s="204">
        <v>229</v>
      </c>
      <c r="N13" s="283">
        <v>4.0000000000000001E-3</v>
      </c>
      <c r="O13" s="142">
        <v>1105</v>
      </c>
      <c r="P13" s="366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1">
        <v>0</v>
      </c>
      <c r="AA13" s="439">
        <v>27</v>
      </c>
      <c r="AB13" s="438">
        <v>0</v>
      </c>
      <c r="AC13" s="437">
        <v>47691</v>
      </c>
      <c r="AD13" s="436">
        <v>8808</v>
      </c>
      <c r="AE13" s="435">
        <v>0.16</v>
      </c>
      <c r="AF13" s="428">
        <v>1221</v>
      </c>
      <c r="AG13" s="427">
        <v>2.1999999999999999E-2</v>
      </c>
      <c r="AI13" s="501">
        <v>1232</v>
      </c>
      <c r="AJ13" s="500">
        <v>2.1999999999999999E-2</v>
      </c>
      <c r="AL13" s="499">
        <f t="shared" si="0"/>
        <v>-11</v>
      </c>
      <c r="AM13" s="498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7">
        <v>3663</v>
      </c>
      <c r="H14" s="282">
        <v>0.873</v>
      </c>
      <c r="I14" s="146">
        <v>517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217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1">
        <v>3.0000000000000001E-3</v>
      </c>
      <c r="AA14" s="439">
        <v>20</v>
      </c>
      <c r="AB14" s="438">
        <v>5.0000000000000001E-3</v>
      </c>
      <c r="AC14" s="437">
        <v>558</v>
      </c>
      <c r="AD14" s="436">
        <v>3958</v>
      </c>
      <c r="AE14" s="435">
        <v>0.94399999999999995</v>
      </c>
      <c r="AF14" s="428">
        <v>231</v>
      </c>
      <c r="AG14" s="427">
        <v>5.5E-2</v>
      </c>
      <c r="AI14" s="501">
        <v>231</v>
      </c>
      <c r="AJ14" s="500">
        <v>5.5E-2</v>
      </c>
      <c r="AL14" s="499">
        <f t="shared" si="0"/>
        <v>0</v>
      </c>
      <c r="AM14" s="498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4756</v>
      </c>
      <c r="H15" s="282">
        <v>0.93300000000000005</v>
      </c>
      <c r="I15" s="146">
        <v>330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70</v>
      </c>
      <c r="P15" s="366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1">
        <v>0</v>
      </c>
      <c r="AA15" s="439">
        <v>26</v>
      </c>
      <c r="AB15" s="438">
        <v>5.0000000000000001E-3</v>
      </c>
      <c r="AC15" s="437">
        <v>268</v>
      </c>
      <c r="AD15" s="436">
        <v>5016</v>
      </c>
      <c r="AE15" s="435">
        <v>0.98399999999999999</v>
      </c>
      <c r="AF15" s="428">
        <v>83</v>
      </c>
      <c r="AG15" s="427">
        <v>1.6E-2</v>
      </c>
      <c r="AI15" s="501">
        <v>82</v>
      </c>
      <c r="AJ15" s="500">
        <v>1.6E-2</v>
      </c>
      <c r="AL15" s="499">
        <f t="shared" si="0"/>
        <v>1</v>
      </c>
      <c r="AM15" s="498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7">
        <v>3906</v>
      </c>
      <c r="H16" s="282">
        <v>0.91</v>
      </c>
      <c r="I16" s="146">
        <v>347</v>
      </c>
      <c r="J16" s="205">
        <v>8.1000000000000003E-2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680</v>
      </c>
      <c r="P16" s="366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1">
        <v>5.0000000000000001E-3</v>
      </c>
      <c r="AA16" s="439">
        <v>20</v>
      </c>
      <c r="AB16" s="438">
        <v>5.0000000000000001E-3</v>
      </c>
      <c r="AC16" s="437">
        <v>5417</v>
      </c>
      <c r="AD16" s="436">
        <v>0</v>
      </c>
      <c r="AE16" s="435">
        <v>0</v>
      </c>
      <c r="AF16" s="428">
        <v>717</v>
      </c>
      <c r="AG16" s="427">
        <v>0.16700000000000001</v>
      </c>
      <c r="AI16" s="501">
        <v>701</v>
      </c>
      <c r="AJ16" s="500">
        <v>0.16500000000000001</v>
      </c>
      <c r="AL16" s="499">
        <f t="shared" si="0"/>
        <v>16</v>
      </c>
      <c r="AM16" s="498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7">
        <v>22329</v>
      </c>
      <c r="H17" s="282">
        <v>0.89</v>
      </c>
      <c r="I17" s="146">
        <v>2278</v>
      </c>
      <c r="J17" s="205">
        <v>9.0999999999999998E-2</v>
      </c>
      <c r="K17" s="204">
        <v>398</v>
      </c>
      <c r="L17" s="205">
        <v>1.6E-2</v>
      </c>
      <c r="M17" s="204">
        <v>86</v>
      </c>
      <c r="N17" s="283">
        <v>3.0000000000000001E-3</v>
      </c>
      <c r="O17" s="142">
        <v>408</v>
      </c>
      <c r="P17" s="366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1">
        <v>0</v>
      </c>
      <c r="AA17" s="439">
        <v>32</v>
      </c>
      <c r="AB17" s="438">
        <v>1E-3</v>
      </c>
      <c r="AC17" s="437">
        <v>11088</v>
      </c>
      <c r="AD17" s="436">
        <v>18188</v>
      </c>
      <c r="AE17" s="435">
        <v>0.72499999999999998</v>
      </c>
      <c r="AF17" s="428">
        <v>806</v>
      </c>
      <c r="AG17" s="427">
        <v>3.2000000000000001E-2</v>
      </c>
      <c r="AI17" s="501">
        <v>867</v>
      </c>
      <c r="AJ17" s="500">
        <v>3.5000000000000003E-2</v>
      </c>
      <c r="AL17" s="499">
        <f t="shared" si="0"/>
        <v>-61</v>
      </c>
      <c r="AM17" s="498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7">
        <v>2801</v>
      </c>
      <c r="H18" s="282">
        <v>0.75800000000000001</v>
      </c>
      <c r="I18" s="146">
        <v>554</v>
      </c>
      <c r="J18" s="205">
        <v>0.15</v>
      </c>
      <c r="K18" s="204">
        <v>290</v>
      </c>
      <c r="L18" s="205">
        <v>7.9000000000000001E-2</v>
      </c>
      <c r="M18" s="204">
        <v>48</v>
      </c>
      <c r="N18" s="283">
        <v>1.2999999999999999E-2</v>
      </c>
      <c r="O18" s="142">
        <v>22</v>
      </c>
      <c r="P18" s="366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1">
        <v>4.0000000000000001E-3</v>
      </c>
      <c r="AA18" s="439">
        <v>11</v>
      </c>
      <c r="AB18" s="438">
        <v>3.0000000000000001E-3</v>
      </c>
      <c r="AC18" s="437">
        <v>227</v>
      </c>
      <c r="AD18" s="436">
        <v>3330</v>
      </c>
      <c r="AE18" s="435">
        <v>0.90200000000000002</v>
      </c>
      <c r="AF18" s="428">
        <v>312</v>
      </c>
      <c r="AG18" s="427">
        <v>8.4000000000000005E-2</v>
      </c>
      <c r="AI18" s="501">
        <v>456</v>
      </c>
      <c r="AJ18" s="500">
        <v>0.124</v>
      </c>
      <c r="AL18" s="499">
        <f t="shared" si="0"/>
        <v>-144</v>
      </c>
      <c r="AM18" s="498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7287</v>
      </c>
      <c r="H19" s="282">
        <v>0.99399999999999999</v>
      </c>
      <c r="I19" s="146">
        <v>40</v>
      </c>
      <c r="J19" s="205">
        <v>5.0000000000000001E-3</v>
      </c>
      <c r="K19" s="204">
        <v>6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49</v>
      </c>
      <c r="AD19" s="436">
        <v>7301</v>
      </c>
      <c r="AE19" s="435">
        <v>0.996</v>
      </c>
      <c r="AF19" s="428">
        <v>32</v>
      </c>
      <c r="AG19" s="427">
        <v>4.0000000000000001E-3</v>
      </c>
      <c r="AI19" s="501">
        <v>36</v>
      </c>
      <c r="AJ19" s="500">
        <v>5.0000000000000001E-3</v>
      </c>
      <c r="AL19" s="499">
        <f t="shared" si="0"/>
        <v>-4</v>
      </c>
      <c r="AM19" s="498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7">
        <v>19231</v>
      </c>
      <c r="H20" s="282">
        <v>0.874</v>
      </c>
      <c r="I20" s="146">
        <v>2120</v>
      </c>
      <c r="J20" s="205">
        <v>9.6000000000000002E-2</v>
      </c>
      <c r="K20" s="204">
        <v>640</v>
      </c>
      <c r="L20" s="205">
        <v>2.9000000000000001E-2</v>
      </c>
      <c r="M20" s="204">
        <v>0</v>
      </c>
      <c r="N20" s="283">
        <v>0</v>
      </c>
      <c r="O20" s="142">
        <v>1382</v>
      </c>
      <c r="P20" s="366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1">
        <v>0</v>
      </c>
      <c r="AA20" s="439">
        <v>67</v>
      </c>
      <c r="AB20" s="438">
        <v>3.0000000000000001E-3</v>
      </c>
      <c r="AC20" s="437">
        <v>2744</v>
      </c>
      <c r="AD20" s="436">
        <v>19958</v>
      </c>
      <c r="AE20" s="435">
        <v>0.90800000000000003</v>
      </c>
      <c r="AF20" s="428">
        <v>2022</v>
      </c>
      <c r="AG20" s="427">
        <v>9.1999999999999998E-2</v>
      </c>
      <c r="AI20" s="501">
        <v>2184</v>
      </c>
      <c r="AJ20" s="500">
        <v>0.1</v>
      </c>
      <c r="AL20" s="499">
        <f t="shared" si="0"/>
        <v>-162</v>
      </c>
      <c r="AM20" s="498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7">
        <v>13379</v>
      </c>
      <c r="H21" s="282">
        <v>0.95599999999999996</v>
      </c>
      <c r="I21" s="146">
        <v>469</v>
      </c>
      <c r="J21" s="205">
        <v>3.4000000000000002E-2</v>
      </c>
      <c r="K21" s="204">
        <v>137</v>
      </c>
      <c r="L21" s="205">
        <v>0.01</v>
      </c>
      <c r="M21" s="204">
        <v>3</v>
      </c>
      <c r="N21" s="283">
        <v>0</v>
      </c>
      <c r="O21" s="142">
        <v>162</v>
      </c>
      <c r="P21" s="366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1">
        <v>1E-3</v>
      </c>
      <c r="AA21" s="439">
        <v>27</v>
      </c>
      <c r="AB21" s="438">
        <v>2E-3</v>
      </c>
      <c r="AC21" s="437">
        <v>440</v>
      </c>
      <c r="AD21" s="436">
        <v>13679</v>
      </c>
      <c r="AE21" s="435">
        <v>0.97799999999999998</v>
      </c>
      <c r="AF21" s="428">
        <v>299</v>
      </c>
      <c r="AG21" s="427">
        <v>2.1000000000000001E-2</v>
      </c>
      <c r="AI21" s="501">
        <v>295</v>
      </c>
      <c r="AJ21" s="500">
        <v>2.1000000000000001E-2</v>
      </c>
      <c r="AL21" s="499">
        <f t="shared" si="0"/>
        <v>4</v>
      </c>
      <c r="AM21" s="498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7">
        <v>18381</v>
      </c>
      <c r="H22" s="282">
        <v>0.98499999999999999</v>
      </c>
      <c r="I22" s="146">
        <v>240</v>
      </c>
      <c r="J22" s="205">
        <v>1.2999999999999999E-2</v>
      </c>
      <c r="K22" s="204">
        <v>6</v>
      </c>
      <c r="L22" s="205">
        <v>0</v>
      </c>
      <c r="M22" s="204">
        <v>27</v>
      </c>
      <c r="N22" s="283">
        <v>1E-3</v>
      </c>
      <c r="O22" s="142">
        <v>19</v>
      </c>
      <c r="P22" s="366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364</v>
      </c>
      <c r="AD22" s="436">
        <v>18346</v>
      </c>
      <c r="AE22" s="435">
        <v>0.98299999999999998</v>
      </c>
      <c r="AF22" s="428">
        <v>25</v>
      </c>
      <c r="AG22" s="427">
        <v>1E-3</v>
      </c>
      <c r="AI22" s="501">
        <v>51</v>
      </c>
      <c r="AJ22" s="500">
        <v>3.0000000000000001E-3</v>
      </c>
      <c r="AL22" s="499">
        <f t="shared" si="0"/>
        <v>-26</v>
      </c>
      <c r="AM22" s="498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7">
        <v>8497</v>
      </c>
      <c r="H23" s="282">
        <v>0.97199999999999998</v>
      </c>
      <c r="I23" s="146">
        <v>231</v>
      </c>
      <c r="J23" s="205">
        <v>2.5999999999999999E-2</v>
      </c>
      <c r="K23" s="204">
        <v>16</v>
      </c>
      <c r="L23" s="205">
        <v>2E-3</v>
      </c>
      <c r="M23" s="204">
        <v>0</v>
      </c>
      <c r="N23" s="283">
        <v>0</v>
      </c>
      <c r="O23" s="142">
        <v>138</v>
      </c>
      <c r="P23" s="366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23</v>
      </c>
      <c r="AB23" s="438">
        <v>3.0000000000000001E-3</v>
      </c>
      <c r="AC23" s="437">
        <v>9067</v>
      </c>
      <c r="AD23" s="436">
        <v>0</v>
      </c>
      <c r="AE23" s="435">
        <v>0</v>
      </c>
      <c r="AF23" s="428">
        <v>154</v>
      </c>
      <c r="AG23" s="427">
        <v>1.7999999999999999E-2</v>
      </c>
      <c r="AI23" s="501">
        <v>123</v>
      </c>
      <c r="AJ23" s="500">
        <v>1.4E-2</v>
      </c>
      <c r="AL23" s="499">
        <f t="shared" si="0"/>
        <v>31</v>
      </c>
      <c r="AM23" s="498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7">
        <v>41414</v>
      </c>
      <c r="H24" s="282">
        <v>0.94599999999999995</v>
      </c>
      <c r="I24" s="146">
        <v>2142</v>
      </c>
      <c r="J24" s="205">
        <v>4.9000000000000002E-2</v>
      </c>
      <c r="K24" s="204">
        <v>214</v>
      </c>
      <c r="L24" s="205">
        <v>5.0000000000000001E-3</v>
      </c>
      <c r="M24" s="204">
        <v>18</v>
      </c>
      <c r="N24" s="283">
        <v>0</v>
      </c>
      <c r="O24" s="142">
        <v>517</v>
      </c>
      <c r="P24" s="366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1">
        <v>0</v>
      </c>
      <c r="AA24" s="439">
        <v>76</v>
      </c>
      <c r="AB24" s="438">
        <v>2E-3</v>
      </c>
      <c r="AC24" s="437">
        <v>1300</v>
      </c>
      <c r="AD24" s="436">
        <v>43038</v>
      </c>
      <c r="AE24" s="435">
        <v>0.98299999999999998</v>
      </c>
      <c r="AF24" s="428">
        <v>731</v>
      </c>
      <c r="AG24" s="427">
        <v>1.7000000000000001E-2</v>
      </c>
      <c r="AI24" s="501">
        <v>745</v>
      </c>
      <c r="AJ24" s="500">
        <v>1.7000000000000001E-2</v>
      </c>
      <c r="AL24" s="499">
        <f t="shared" si="0"/>
        <v>-14</v>
      </c>
      <c r="AM24" s="498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7">
        <v>18193</v>
      </c>
      <c r="H25" s="282">
        <v>0.97599999999999998</v>
      </c>
      <c r="I25" s="146">
        <v>358</v>
      </c>
      <c r="J25" s="205">
        <v>1.9E-2</v>
      </c>
      <c r="K25" s="204">
        <v>81</v>
      </c>
      <c r="L25" s="205">
        <v>4.0000000000000001E-3</v>
      </c>
      <c r="M25" s="204">
        <v>9</v>
      </c>
      <c r="N25" s="283">
        <v>0</v>
      </c>
      <c r="O25" s="142">
        <v>165</v>
      </c>
      <c r="P25" s="366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1">
        <v>0</v>
      </c>
      <c r="AA25" s="439">
        <v>32</v>
      </c>
      <c r="AB25" s="438">
        <v>2E-3</v>
      </c>
      <c r="AC25" s="437">
        <v>399</v>
      </c>
      <c r="AD25" s="436">
        <v>18388</v>
      </c>
      <c r="AE25" s="435">
        <v>0.98599999999999999</v>
      </c>
      <c r="AF25" s="428">
        <v>246</v>
      </c>
      <c r="AG25" s="427">
        <v>1.2999999999999999E-2</v>
      </c>
      <c r="AI25" s="501">
        <v>239</v>
      </c>
      <c r="AJ25" s="500">
        <v>1.2999999999999999E-2</v>
      </c>
      <c r="AL25" s="499">
        <f t="shared" si="0"/>
        <v>7</v>
      </c>
      <c r="AM25" s="498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7">
        <v>40778</v>
      </c>
      <c r="H26" s="282">
        <v>0.996</v>
      </c>
      <c r="I26" s="146">
        <v>162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37</v>
      </c>
      <c r="P26" s="366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1">
        <v>0</v>
      </c>
      <c r="AA26" s="439">
        <v>42</v>
      </c>
      <c r="AB26" s="438">
        <v>1E-3</v>
      </c>
      <c r="AC26" s="437">
        <v>205</v>
      </c>
      <c r="AD26" s="436">
        <v>40868</v>
      </c>
      <c r="AE26" s="435">
        <v>0.998</v>
      </c>
      <c r="AF26" s="428">
        <v>42</v>
      </c>
      <c r="AG26" s="427">
        <v>1E-3</v>
      </c>
      <c r="AI26" s="501">
        <v>64</v>
      </c>
      <c r="AJ26" s="500">
        <v>2E-3</v>
      </c>
      <c r="AL26" s="499">
        <f t="shared" si="0"/>
        <v>-22</v>
      </c>
      <c r="AM26" s="498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7">
        <v>114397</v>
      </c>
      <c r="H27" s="282">
        <v>0.97399999999999998</v>
      </c>
      <c r="I27" s="146">
        <v>2742</v>
      </c>
      <c r="J27" s="205">
        <v>2.3E-2</v>
      </c>
      <c r="K27" s="204">
        <v>344</v>
      </c>
      <c r="L27" s="205">
        <v>3.0000000000000001E-3</v>
      </c>
      <c r="M27" s="204">
        <v>7</v>
      </c>
      <c r="N27" s="283">
        <v>0</v>
      </c>
      <c r="O27" s="142">
        <v>1674</v>
      </c>
      <c r="P27" s="366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1">
        <v>0</v>
      </c>
      <c r="AA27" s="439">
        <v>105</v>
      </c>
      <c r="AB27" s="438">
        <v>1E-3</v>
      </c>
      <c r="AC27" s="437">
        <v>3584</v>
      </c>
      <c r="AD27" s="436">
        <v>115280</v>
      </c>
      <c r="AE27" s="435">
        <v>0.98099999999999998</v>
      </c>
      <c r="AF27" s="428">
        <v>2018</v>
      </c>
      <c r="AG27" s="427">
        <v>1.7000000000000001E-2</v>
      </c>
      <c r="AI27" s="501">
        <v>1384</v>
      </c>
      <c r="AJ27" s="500">
        <v>1.2E-2</v>
      </c>
      <c r="AL27" s="499">
        <f t="shared" si="0"/>
        <v>634</v>
      </c>
      <c r="AM27" s="498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7">
        <v>9676</v>
      </c>
      <c r="H28" s="282">
        <v>0.95099999999999996</v>
      </c>
      <c r="I28" s="146">
        <v>454</v>
      </c>
      <c r="J28" s="205">
        <v>4.4999999999999998E-2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55</v>
      </c>
      <c r="P28" s="366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205</v>
      </c>
      <c r="AD28" s="436">
        <v>10079</v>
      </c>
      <c r="AE28" s="435">
        <v>0.99</v>
      </c>
      <c r="AF28" s="428">
        <v>78</v>
      </c>
      <c r="AG28" s="427">
        <v>8.0000000000000002E-3</v>
      </c>
      <c r="AI28" s="501">
        <v>72</v>
      </c>
      <c r="AJ28" s="500">
        <v>7.0000000000000001E-3</v>
      </c>
      <c r="AL28" s="499">
        <f t="shared" si="0"/>
        <v>6</v>
      </c>
      <c r="AM28" s="498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7">
        <v>10581</v>
      </c>
      <c r="H29" s="282">
        <v>0.89100000000000001</v>
      </c>
      <c r="I29" s="146">
        <v>1252</v>
      </c>
      <c r="J29" s="205">
        <v>0.105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1">
        <v>0</v>
      </c>
      <c r="AA29" s="439">
        <v>43</v>
      </c>
      <c r="AB29" s="438">
        <v>4.0000000000000001E-3</v>
      </c>
      <c r="AC29" s="437">
        <v>1381</v>
      </c>
      <c r="AD29" s="436">
        <v>10949</v>
      </c>
      <c r="AE29" s="435">
        <v>0.92200000000000004</v>
      </c>
      <c r="AF29" s="428">
        <v>448</v>
      </c>
      <c r="AG29" s="427">
        <v>3.7999999999999999E-2</v>
      </c>
      <c r="AI29" s="501">
        <v>456</v>
      </c>
      <c r="AJ29" s="500">
        <v>3.9E-2</v>
      </c>
      <c r="AL29" s="499">
        <f t="shared" si="0"/>
        <v>-8</v>
      </c>
      <c r="AM29" s="498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7">
        <v>18444</v>
      </c>
      <c r="H30" s="282">
        <v>0.83199999999999996</v>
      </c>
      <c r="I30" s="146">
        <v>2911</v>
      </c>
      <c r="J30" s="205">
        <v>0.13100000000000001</v>
      </c>
      <c r="K30" s="204">
        <v>806</v>
      </c>
      <c r="L30" s="205">
        <v>3.5999999999999997E-2</v>
      </c>
      <c r="M30" s="204">
        <v>12</v>
      </c>
      <c r="N30" s="283">
        <v>1E-3</v>
      </c>
      <c r="O30" s="142">
        <v>612</v>
      </c>
      <c r="P30" s="366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1">
        <v>0</v>
      </c>
      <c r="AA30" s="439">
        <v>68</v>
      </c>
      <c r="AB30" s="438">
        <v>3.0000000000000001E-3</v>
      </c>
      <c r="AC30" s="437">
        <v>1372</v>
      </c>
      <c r="AD30" s="436">
        <v>20713</v>
      </c>
      <c r="AE30" s="435">
        <v>0.93400000000000005</v>
      </c>
      <c r="AF30" s="428">
        <v>1418</v>
      </c>
      <c r="AG30" s="427">
        <v>6.4000000000000001E-2</v>
      </c>
      <c r="AI30" s="501">
        <v>1403</v>
      </c>
      <c r="AJ30" s="500">
        <v>6.3E-2</v>
      </c>
      <c r="AL30" s="499">
        <f t="shared" si="0"/>
        <v>15</v>
      </c>
      <c r="AM30" s="498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7">
        <v>32663</v>
      </c>
      <c r="H31" s="282">
        <v>0.90200000000000002</v>
      </c>
      <c r="I31" s="146">
        <v>3005</v>
      </c>
      <c r="J31" s="205">
        <v>8.3000000000000004E-2</v>
      </c>
      <c r="K31" s="204">
        <v>523</v>
      </c>
      <c r="L31" s="205">
        <v>1.4E-2</v>
      </c>
      <c r="M31" s="204">
        <v>14</v>
      </c>
      <c r="N31" s="283">
        <v>0</v>
      </c>
      <c r="O31" s="142">
        <v>1288</v>
      </c>
      <c r="P31" s="366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1">
        <v>0</v>
      </c>
      <c r="AA31" s="439">
        <v>11</v>
      </c>
      <c r="AB31" s="438">
        <v>0</v>
      </c>
      <c r="AC31" s="437">
        <v>3114</v>
      </c>
      <c r="AD31" s="436">
        <v>34310</v>
      </c>
      <c r="AE31" s="435">
        <v>0.94799999999999995</v>
      </c>
      <c r="AF31" s="428">
        <v>1811</v>
      </c>
      <c r="AG31" s="427">
        <v>0.05</v>
      </c>
      <c r="AI31" s="501">
        <v>1955</v>
      </c>
      <c r="AJ31" s="500">
        <v>5.3999999999999999E-2</v>
      </c>
      <c r="AL31" s="499">
        <f t="shared" si="0"/>
        <v>-144</v>
      </c>
      <c r="AM31" s="498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7">
        <v>19275</v>
      </c>
      <c r="H32" s="282">
        <v>0.97899999999999998</v>
      </c>
      <c r="I32" s="146">
        <v>357</v>
      </c>
      <c r="J32" s="205">
        <v>1.7999999999999999E-2</v>
      </c>
      <c r="K32" s="204">
        <v>9</v>
      </c>
      <c r="L32" s="205">
        <v>0</v>
      </c>
      <c r="M32" s="204">
        <v>43</v>
      </c>
      <c r="N32" s="283">
        <v>2E-3</v>
      </c>
      <c r="O32" s="142">
        <v>79</v>
      </c>
      <c r="P32" s="366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1">
        <v>0</v>
      </c>
      <c r="AA32" s="439">
        <v>21</v>
      </c>
      <c r="AB32" s="438">
        <v>1E-3</v>
      </c>
      <c r="AC32" s="437">
        <v>500</v>
      </c>
      <c r="AD32" s="436">
        <v>19443</v>
      </c>
      <c r="AE32" s="435">
        <v>0.98799999999999999</v>
      </c>
      <c r="AF32" s="428">
        <v>88</v>
      </c>
      <c r="AG32" s="427">
        <v>4.0000000000000001E-3</v>
      </c>
      <c r="AI32" s="501">
        <v>62</v>
      </c>
      <c r="AJ32" s="500">
        <v>3.0000000000000001E-3</v>
      </c>
      <c r="AL32" s="499">
        <f t="shared" si="0"/>
        <v>26</v>
      </c>
      <c r="AM32" s="498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7">
        <v>15503</v>
      </c>
      <c r="H33" s="282">
        <v>0.97299999999999998</v>
      </c>
      <c r="I33" s="146">
        <v>424</v>
      </c>
      <c r="J33" s="205">
        <v>2.7E-2</v>
      </c>
      <c r="K33" s="204">
        <v>4</v>
      </c>
      <c r="L33" s="205">
        <v>0</v>
      </c>
      <c r="M33" s="204">
        <v>0</v>
      </c>
      <c r="N33" s="283">
        <v>0</v>
      </c>
      <c r="O33" s="142">
        <v>97</v>
      </c>
      <c r="P33" s="366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1">
        <v>0</v>
      </c>
      <c r="AA33" s="439">
        <v>7</v>
      </c>
      <c r="AB33" s="438">
        <v>0</v>
      </c>
      <c r="AC33" s="437">
        <v>229</v>
      </c>
      <c r="AD33" s="436">
        <v>15828</v>
      </c>
      <c r="AE33" s="435">
        <v>0.99399999999999999</v>
      </c>
      <c r="AF33" s="428">
        <v>101</v>
      </c>
      <c r="AG33" s="427">
        <v>6.0000000000000001E-3</v>
      </c>
      <c r="AI33" s="501">
        <v>104</v>
      </c>
      <c r="AJ33" s="500">
        <v>7.0000000000000001E-3</v>
      </c>
      <c r="AL33" s="499">
        <f t="shared" si="0"/>
        <v>-3</v>
      </c>
      <c r="AM33" s="498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7">
        <v>9013</v>
      </c>
      <c r="H34" s="282">
        <v>0.77300000000000002</v>
      </c>
      <c r="I34" s="146">
        <v>1965</v>
      </c>
      <c r="J34" s="205">
        <v>0.16900000000000001</v>
      </c>
      <c r="K34" s="204">
        <v>682</v>
      </c>
      <c r="L34" s="205">
        <v>5.8000000000000003E-2</v>
      </c>
      <c r="M34" s="204">
        <v>1</v>
      </c>
      <c r="N34" s="283">
        <v>0</v>
      </c>
      <c r="O34" s="142">
        <v>686</v>
      </c>
      <c r="P34" s="366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1">
        <v>2E-3</v>
      </c>
      <c r="AA34" s="439">
        <v>37</v>
      </c>
      <c r="AB34" s="438">
        <v>3.0000000000000001E-3</v>
      </c>
      <c r="AC34" s="437">
        <v>3856</v>
      </c>
      <c r="AD34" s="436">
        <v>7693</v>
      </c>
      <c r="AE34" s="435">
        <v>0.66</v>
      </c>
      <c r="AF34" s="428">
        <v>1368</v>
      </c>
      <c r="AG34" s="427">
        <v>0.11700000000000001</v>
      </c>
      <c r="AI34" s="501">
        <v>2808</v>
      </c>
      <c r="AJ34" s="500">
        <v>0.24099999999999999</v>
      </c>
      <c r="AL34" s="499">
        <f t="shared" si="0"/>
        <v>-1440</v>
      </c>
      <c r="AM34" s="498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7">
        <v>34132</v>
      </c>
      <c r="H35" s="282">
        <v>0.94499999999999995</v>
      </c>
      <c r="I35" s="146">
        <v>1824</v>
      </c>
      <c r="J35" s="205">
        <v>0.05</v>
      </c>
      <c r="K35" s="204">
        <v>158</v>
      </c>
      <c r="L35" s="205">
        <v>4.0000000000000001E-3</v>
      </c>
      <c r="M35" s="204">
        <v>5</v>
      </c>
      <c r="N35" s="283">
        <v>0</v>
      </c>
      <c r="O35" s="142">
        <v>389</v>
      </c>
      <c r="P35" s="366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1">
        <v>0</v>
      </c>
      <c r="AA35" s="439">
        <v>58</v>
      </c>
      <c r="AB35" s="438">
        <v>2E-3</v>
      </c>
      <c r="AC35" s="437">
        <v>803</v>
      </c>
      <c r="AD35" s="436">
        <v>35540</v>
      </c>
      <c r="AE35" s="435">
        <v>0.98399999999999999</v>
      </c>
      <c r="AF35" s="428">
        <v>547</v>
      </c>
      <c r="AG35" s="427">
        <v>1.4999999999999999E-2</v>
      </c>
      <c r="AI35" s="501">
        <v>546</v>
      </c>
      <c r="AJ35" s="500">
        <v>1.4999999999999999E-2</v>
      </c>
      <c r="AL35" s="499">
        <f t="shared" si="0"/>
        <v>1</v>
      </c>
      <c r="AM35" s="498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7">
        <v>16706</v>
      </c>
      <c r="H36" s="282">
        <v>0.94599999999999995</v>
      </c>
      <c r="I36" s="146">
        <v>757</v>
      </c>
      <c r="J36" s="205">
        <v>4.2999999999999997E-2</v>
      </c>
      <c r="K36" s="204">
        <v>191</v>
      </c>
      <c r="L36" s="205">
        <v>1.0999999999999999E-2</v>
      </c>
      <c r="M36" s="204">
        <v>0</v>
      </c>
      <c r="N36" s="283">
        <v>0</v>
      </c>
      <c r="O36" s="142">
        <v>175</v>
      </c>
      <c r="P36" s="366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1">
        <v>1E-3</v>
      </c>
      <c r="AA36" s="439">
        <v>19</v>
      </c>
      <c r="AB36" s="438">
        <v>1E-3</v>
      </c>
      <c r="AC36" s="437">
        <v>387</v>
      </c>
      <c r="AD36" s="436">
        <v>17288</v>
      </c>
      <c r="AE36" s="435">
        <v>0.97899999999999998</v>
      </c>
      <c r="AF36" s="428">
        <v>366</v>
      </c>
      <c r="AG36" s="427">
        <v>2.1000000000000001E-2</v>
      </c>
      <c r="AI36" s="501">
        <v>384</v>
      </c>
      <c r="AJ36" s="500">
        <v>2.1999999999999999E-2</v>
      </c>
      <c r="AL36" s="499">
        <f t="shared" si="0"/>
        <v>-18</v>
      </c>
      <c r="AM36" s="498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7">
        <v>9149</v>
      </c>
      <c r="H37" s="282">
        <v>0.55100000000000005</v>
      </c>
      <c r="I37" s="146">
        <v>5492</v>
      </c>
      <c r="J37" s="205">
        <v>0.33</v>
      </c>
      <c r="K37" s="204">
        <v>1977</v>
      </c>
      <c r="L37" s="205">
        <v>0.11899999999999999</v>
      </c>
      <c r="M37" s="204">
        <v>0</v>
      </c>
      <c r="N37" s="283">
        <v>0</v>
      </c>
      <c r="O37" s="142">
        <v>1227</v>
      </c>
      <c r="P37" s="366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1">
        <v>4.0000000000000001E-3</v>
      </c>
      <c r="AA37" s="439">
        <v>81</v>
      </c>
      <c r="AB37" s="438">
        <v>5.0000000000000001E-3</v>
      </c>
      <c r="AC37" s="437">
        <v>2391</v>
      </c>
      <c r="AD37" s="436">
        <v>13408</v>
      </c>
      <c r="AE37" s="435">
        <v>0.80700000000000005</v>
      </c>
      <c r="AF37" s="428">
        <v>3204</v>
      </c>
      <c r="AG37" s="427">
        <v>0.193</v>
      </c>
      <c r="AI37" s="501">
        <v>3203</v>
      </c>
      <c r="AJ37" s="500">
        <v>0.193</v>
      </c>
      <c r="AL37" s="499">
        <f t="shared" si="0"/>
        <v>1</v>
      </c>
      <c r="AM37" s="498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7">
        <v>59042</v>
      </c>
      <c r="H38" s="282">
        <v>0.96499999999999997</v>
      </c>
      <c r="I38" s="146">
        <v>2105</v>
      </c>
      <c r="J38" s="205">
        <v>3.4000000000000002E-2</v>
      </c>
      <c r="K38" s="204">
        <v>61</v>
      </c>
      <c r="L38" s="205">
        <v>1E-3</v>
      </c>
      <c r="M38" s="204">
        <v>0</v>
      </c>
      <c r="N38" s="283">
        <v>0</v>
      </c>
      <c r="O38" s="142">
        <v>383</v>
      </c>
      <c r="P38" s="366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1">
        <v>0</v>
      </c>
      <c r="AA38" s="439">
        <v>22</v>
      </c>
      <c r="AB38" s="438">
        <v>0</v>
      </c>
      <c r="AC38" s="437">
        <v>1040</v>
      </c>
      <c r="AD38" s="436">
        <v>60696</v>
      </c>
      <c r="AE38" s="435">
        <v>0.99199999999999999</v>
      </c>
      <c r="AF38" s="428">
        <v>444</v>
      </c>
      <c r="AG38" s="427">
        <v>7.0000000000000001E-3</v>
      </c>
      <c r="AI38" s="501">
        <v>594</v>
      </c>
      <c r="AJ38" s="500">
        <v>0.01</v>
      </c>
      <c r="AL38" s="499">
        <f t="shared" si="0"/>
        <v>-150</v>
      </c>
      <c r="AM38" s="498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7">
        <v>8131</v>
      </c>
      <c r="H39" s="282">
        <v>0.91100000000000003</v>
      </c>
      <c r="I39" s="146">
        <v>696</v>
      </c>
      <c r="J39" s="205">
        <v>7.8E-2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22</v>
      </c>
      <c r="AB39" s="438">
        <v>2E-3</v>
      </c>
      <c r="AC39" s="437">
        <v>230</v>
      </c>
      <c r="AD39" s="436">
        <v>8736</v>
      </c>
      <c r="AE39" s="435">
        <v>0.97899999999999998</v>
      </c>
      <c r="AF39" s="428">
        <v>179</v>
      </c>
      <c r="AG39" s="427">
        <v>0.02</v>
      </c>
      <c r="AI39" s="501">
        <v>188</v>
      </c>
      <c r="AJ39" s="500">
        <v>2.1000000000000001E-2</v>
      </c>
      <c r="AL39" s="499">
        <f t="shared" si="0"/>
        <v>-9</v>
      </c>
      <c r="AM39" s="498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7">
        <v>12192</v>
      </c>
      <c r="H40" s="282">
        <v>0.95799999999999996</v>
      </c>
      <c r="I40" s="146">
        <v>489</v>
      </c>
      <c r="J40" s="205">
        <v>3.7999999999999999E-2</v>
      </c>
      <c r="K40" s="204">
        <v>30</v>
      </c>
      <c r="L40" s="205">
        <v>2E-3</v>
      </c>
      <c r="M40" s="204">
        <v>9</v>
      </c>
      <c r="N40" s="283">
        <v>1E-3</v>
      </c>
      <c r="O40" s="142">
        <v>414</v>
      </c>
      <c r="P40" s="366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16</v>
      </c>
      <c r="AB40" s="438">
        <v>1E-3</v>
      </c>
      <c r="AC40" s="437">
        <v>3209</v>
      </c>
      <c r="AD40" s="436">
        <v>9962</v>
      </c>
      <c r="AE40" s="435">
        <v>0.78300000000000003</v>
      </c>
      <c r="AF40" s="428">
        <v>444</v>
      </c>
      <c r="AG40" s="427">
        <v>3.5000000000000003E-2</v>
      </c>
      <c r="AI40" s="501">
        <v>842</v>
      </c>
      <c r="AJ40" s="500">
        <v>6.7000000000000004E-2</v>
      </c>
      <c r="AL40" s="499">
        <f t="shared" ref="AL40:AL62" si="2" xml:space="preserve"> AF40-AI40</f>
        <v>-398</v>
      </c>
      <c r="AM40" s="498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7">
        <v>9868</v>
      </c>
      <c r="H41" s="282">
        <v>0.63500000000000001</v>
      </c>
      <c r="I41" s="146">
        <v>5586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123</v>
      </c>
      <c r="P41" s="366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304</v>
      </c>
      <c r="AD41" s="436">
        <v>15327</v>
      </c>
      <c r="AE41" s="435">
        <v>0.98599999999999999</v>
      </c>
      <c r="AF41" s="428">
        <v>219</v>
      </c>
      <c r="AG41" s="427">
        <v>1.4E-2</v>
      </c>
      <c r="AI41" s="501">
        <v>222</v>
      </c>
      <c r="AJ41" s="500">
        <v>1.4E-2</v>
      </c>
      <c r="AL41" s="499">
        <f t="shared" si="2"/>
        <v>-3</v>
      </c>
      <c r="AM41" s="498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7">
        <v>26402</v>
      </c>
      <c r="H42" s="282">
        <v>0.98499999999999999</v>
      </c>
      <c r="I42" s="146">
        <v>396</v>
      </c>
      <c r="J42" s="205">
        <v>1.4999999999999999E-2</v>
      </c>
      <c r="K42" s="204">
        <v>5</v>
      </c>
      <c r="L42" s="205">
        <v>0</v>
      </c>
      <c r="M42" s="204">
        <v>9</v>
      </c>
      <c r="N42" s="283">
        <v>0</v>
      </c>
      <c r="O42" s="142">
        <v>2157</v>
      </c>
      <c r="P42" s="366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2732</v>
      </c>
      <c r="AD42" s="436">
        <v>24424</v>
      </c>
      <c r="AE42" s="435">
        <v>0.91100000000000003</v>
      </c>
      <c r="AF42" s="428">
        <v>2162</v>
      </c>
      <c r="AG42" s="427">
        <v>8.1000000000000003E-2</v>
      </c>
      <c r="AI42" s="501">
        <v>2235</v>
      </c>
      <c r="AJ42" s="500">
        <v>8.3000000000000004E-2</v>
      </c>
      <c r="AL42" s="499">
        <f t="shared" si="2"/>
        <v>-73</v>
      </c>
      <c r="AM42" s="498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7">
        <v>4667</v>
      </c>
      <c r="H43" s="282">
        <v>0.95099999999999996</v>
      </c>
      <c r="I43" s="146">
        <v>217</v>
      </c>
      <c r="J43" s="205">
        <v>4.3999999999999997E-2</v>
      </c>
      <c r="K43" s="204">
        <v>13</v>
      </c>
      <c r="L43" s="205">
        <v>3.0000000000000001E-3</v>
      </c>
      <c r="M43" s="204">
        <v>8</v>
      </c>
      <c r="N43" s="283">
        <v>2E-3</v>
      </c>
      <c r="O43" s="142">
        <v>94</v>
      </c>
      <c r="P43" s="366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1">
        <v>1E-3</v>
      </c>
      <c r="AA43" s="439">
        <v>2</v>
      </c>
      <c r="AB43" s="438">
        <v>0</v>
      </c>
      <c r="AC43" s="437">
        <v>143</v>
      </c>
      <c r="AD43" s="436">
        <v>4795</v>
      </c>
      <c r="AE43" s="435">
        <v>0.97799999999999998</v>
      </c>
      <c r="AF43" s="428">
        <v>107</v>
      </c>
      <c r="AG43" s="427">
        <v>2.1999999999999999E-2</v>
      </c>
      <c r="AI43" s="501">
        <v>103</v>
      </c>
      <c r="AJ43" s="500">
        <v>2.1000000000000001E-2</v>
      </c>
      <c r="AL43" s="499">
        <f t="shared" si="2"/>
        <v>4</v>
      </c>
      <c r="AM43" s="498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7">
        <v>4578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43</v>
      </c>
      <c r="P44" s="366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1">
        <v>2E-3</v>
      </c>
      <c r="AA44" s="439">
        <v>12</v>
      </c>
      <c r="AB44" s="438">
        <v>3.0000000000000001E-3</v>
      </c>
      <c r="AC44" s="437">
        <v>173</v>
      </c>
      <c r="AD44" s="436">
        <v>4643</v>
      </c>
      <c r="AE44" s="435">
        <v>0.98099999999999998</v>
      </c>
      <c r="AF44" s="428">
        <v>51</v>
      </c>
      <c r="AG44" s="427">
        <v>1.0999999999999999E-2</v>
      </c>
      <c r="AI44" s="501">
        <v>41</v>
      </c>
      <c r="AJ44" s="500">
        <v>8.9999999999999993E-3</v>
      </c>
      <c r="AL44" s="499">
        <f t="shared" si="2"/>
        <v>10</v>
      </c>
      <c r="AM44" s="498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7">
        <v>5098</v>
      </c>
      <c r="H45" s="282">
        <v>0.93300000000000005</v>
      </c>
      <c r="I45" s="146">
        <v>321</v>
      </c>
      <c r="J45" s="205">
        <v>5.8999999999999997E-2</v>
      </c>
      <c r="K45" s="204">
        <v>36</v>
      </c>
      <c r="L45" s="205">
        <v>7.0000000000000001E-3</v>
      </c>
      <c r="M45" s="204">
        <v>11</v>
      </c>
      <c r="N45" s="283">
        <v>2E-3</v>
      </c>
      <c r="O45" s="142">
        <v>32</v>
      </c>
      <c r="P45" s="366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1">
        <v>1E-3</v>
      </c>
      <c r="AA45" s="439">
        <v>10</v>
      </c>
      <c r="AB45" s="438">
        <v>2E-3</v>
      </c>
      <c r="AC45" s="437">
        <v>303</v>
      </c>
      <c r="AD45" s="436">
        <v>5186</v>
      </c>
      <c r="AE45" s="435">
        <v>0.94899999999999995</v>
      </c>
      <c r="AF45" s="428">
        <v>68</v>
      </c>
      <c r="AG45" s="427">
        <v>1.2E-2</v>
      </c>
      <c r="AI45" s="501">
        <v>66</v>
      </c>
      <c r="AJ45" s="500">
        <v>1.2E-2</v>
      </c>
      <c r="AL45" s="499">
        <f t="shared" si="2"/>
        <v>2</v>
      </c>
      <c r="AM45" s="498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7">
        <v>18952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75</v>
      </c>
      <c r="N46" s="283">
        <v>4.0000000000000001E-3</v>
      </c>
      <c r="O46" s="142">
        <v>19</v>
      </c>
      <c r="P46" s="366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1179</v>
      </c>
      <c r="AD46" s="436">
        <v>18041</v>
      </c>
      <c r="AE46" s="435">
        <v>0.94</v>
      </c>
      <c r="AF46" s="428">
        <v>46</v>
      </c>
      <c r="AG46" s="427">
        <v>2E-3</v>
      </c>
      <c r="AI46" s="501">
        <v>55</v>
      </c>
      <c r="AJ46" s="500">
        <v>3.0000000000000001E-3</v>
      </c>
      <c r="AL46" s="499">
        <f t="shared" si="2"/>
        <v>-9</v>
      </c>
      <c r="AM46" s="498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7">
        <v>36562</v>
      </c>
      <c r="H47" s="282">
        <v>0.94699999999999995</v>
      </c>
      <c r="I47" s="146">
        <v>1916</v>
      </c>
      <c r="J47" s="205">
        <v>0.05</v>
      </c>
      <c r="K47" s="204">
        <v>78</v>
      </c>
      <c r="L47" s="205">
        <v>2E-3</v>
      </c>
      <c r="M47" s="204">
        <v>63</v>
      </c>
      <c r="N47" s="283">
        <v>2E-3</v>
      </c>
      <c r="O47" s="142">
        <v>527</v>
      </c>
      <c r="P47" s="366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1">
        <v>0</v>
      </c>
      <c r="AA47" s="439">
        <v>52</v>
      </c>
      <c r="AB47" s="438">
        <v>1E-3</v>
      </c>
      <c r="AC47" s="437">
        <v>1259</v>
      </c>
      <c r="AD47" s="436">
        <v>37978</v>
      </c>
      <c r="AE47" s="435">
        <v>0.98299999999999998</v>
      </c>
      <c r="AF47" s="428">
        <v>605</v>
      </c>
      <c r="AG47" s="427">
        <v>1.6E-2</v>
      </c>
      <c r="AI47" s="501">
        <v>563</v>
      </c>
      <c r="AJ47" s="500">
        <v>1.4999999999999999E-2</v>
      </c>
      <c r="AL47" s="499">
        <f t="shared" si="2"/>
        <v>42</v>
      </c>
      <c r="AM47" s="498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7">
        <v>45577</v>
      </c>
      <c r="H48" s="282">
        <v>0.96899999999999997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55</v>
      </c>
      <c r="N48" s="283">
        <v>1E-3</v>
      </c>
      <c r="O48" s="142">
        <v>1515</v>
      </c>
      <c r="P48" s="366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1">
        <v>1E-3</v>
      </c>
      <c r="AA48" s="439">
        <v>60</v>
      </c>
      <c r="AB48" s="438">
        <v>1E-3</v>
      </c>
      <c r="AC48" s="437">
        <v>2969</v>
      </c>
      <c r="AD48" s="436">
        <v>44949</v>
      </c>
      <c r="AE48" s="435">
        <v>0.95599999999999996</v>
      </c>
      <c r="AF48" s="428">
        <v>1685</v>
      </c>
      <c r="AG48" s="427">
        <v>3.5999999999999997E-2</v>
      </c>
      <c r="AI48" s="501">
        <v>1175</v>
      </c>
      <c r="AJ48" s="500">
        <v>2.5000000000000001E-2</v>
      </c>
      <c r="AL48" s="499">
        <f t="shared" si="2"/>
        <v>510</v>
      </c>
      <c r="AM48" s="498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7">
        <v>15158</v>
      </c>
      <c r="H49" s="282">
        <v>0.874</v>
      </c>
      <c r="I49" s="146">
        <v>2006</v>
      </c>
      <c r="J49" s="205">
        <v>0.11600000000000001</v>
      </c>
      <c r="K49" s="204">
        <v>176</v>
      </c>
      <c r="L49" s="205">
        <v>0.01</v>
      </c>
      <c r="M49" s="204">
        <v>0</v>
      </c>
      <c r="N49" s="283">
        <v>0</v>
      </c>
      <c r="O49" s="142">
        <v>505</v>
      </c>
      <c r="P49" s="366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1">
        <v>1E-3</v>
      </c>
      <c r="AA49" s="439">
        <v>23</v>
      </c>
      <c r="AB49" s="438">
        <v>1E-3</v>
      </c>
      <c r="AC49" s="437">
        <v>1082</v>
      </c>
      <c r="AD49" s="436">
        <v>16561</v>
      </c>
      <c r="AE49" s="435">
        <v>0.95499999999999996</v>
      </c>
      <c r="AF49" s="428">
        <v>681</v>
      </c>
      <c r="AG49" s="427">
        <v>3.9E-2</v>
      </c>
      <c r="AI49" s="501">
        <v>1099</v>
      </c>
      <c r="AJ49" s="500">
        <v>6.3E-2</v>
      </c>
      <c r="AL49" s="499">
        <f t="shared" si="2"/>
        <v>-418</v>
      </c>
      <c r="AM49" s="498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7">
        <v>5052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335</v>
      </c>
      <c r="P50" s="366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626</v>
      </c>
      <c r="AD50" s="436">
        <v>5396</v>
      </c>
      <c r="AE50" s="435">
        <v>0.92800000000000005</v>
      </c>
      <c r="AF50" s="428">
        <v>380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6</v>
      </c>
      <c r="AM50" s="498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7">
        <v>6074</v>
      </c>
      <c r="H51" s="282">
        <v>0.71399999999999997</v>
      </c>
      <c r="I51" s="146">
        <v>2431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475</v>
      </c>
      <c r="P51" s="366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1">
        <v>0</v>
      </c>
      <c r="AA51" s="439">
        <v>12</v>
      </c>
      <c r="AB51" s="438">
        <v>1E-3</v>
      </c>
      <c r="AC51" s="437">
        <v>795</v>
      </c>
      <c r="AD51" s="436">
        <v>8017</v>
      </c>
      <c r="AE51" s="435">
        <v>0.94199999999999995</v>
      </c>
      <c r="AF51" s="428">
        <v>481</v>
      </c>
      <c r="AG51" s="427">
        <v>5.7000000000000002E-2</v>
      </c>
      <c r="AI51" s="501">
        <v>466</v>
      </c>
      <c r="AJ51" s="500">
        <v>5.5E-2</v>
      </c>
      <c r="AL51" s="499">
        <f t="shared" si="2"/>
        <v>15</v>
      </c>
      <c r="AM51" s="498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7">
        <v>7650</v>
      </c>
      <c r="H52" s="282">
        <v>0.95199999999999996</v>
      </c>
      <c r="I52" s="146">
        <v>352</v>
      </c>
      <c r="J52" s="205">
        <v>4.3999999999999997E-2</v>
      </c>
      <c r="K52" s="204">
        <v>21</v>
      </c>
      <c r="L52" s="205">
        <v>3.0000000000000001E-3</v>
      </c>
      <c r="M52" s="204">
        <v>11</v>
      </c>
      <c r="N52" s="283">
        <v>1E-3</v>
      </c>
      <c r="O52" s="142">
        <v>59</v>
      </c>
      <c r="P52" s="366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7947</v>
      </c>
      <c r="AE52" s="435">
        <v>0.98899999999999999</v>
      </c>
      <c r="AF52" s="428">
        <v>80</v>
      </c>
      <c r="AG52" s="427">
        <v>0.01</v>
      </c>
      <c r="AI52" s="501">
        <v>146</v>
      </c>
      <c r="AJ52" s="500">
        <v>1.7999999999999999E-2</v>
      </c>
      <c r="AL52" s="499">
        <f t="shared" si="2"/>
        <v>-66</v>
      </c>
      <c r="AM52" s="498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7">
        <v>9469</v>
      </c>
      <c r="H53" s="282">
        <v>0.94499999999999995</v>
      </c>
      <c r="I53" s="146">
        <v>470</v>
      </c>
      <c r="J53" s="205">
        <v>4.7E-2</v>
      </c>
      <c r="K53" s="204">
        <v>65</v>
      </c>
      <c r="L53" s="205">
        <v>6.0000000000000001E-3</v>
      </c>
      <c r="M53" s="204">
        <v>21</v>
      </c>
      <c r="N53" s="283">
        <v>2E-3</v>
      </c>
      <c r="O53" s="142">
        <v>152</v>
      </c>
      <c r="P53" s="366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1">
        <v>0.56599999999999995</v>
      </c>
      <c r="AA53" s="439">
        <v>21</v>
      </c>
      <c r="AB53" s="438">
        <v>2E-3</v>
      </c>
      <c r="AC53" s="437">
        <v>7868</v>
      </c>
      <c r="AD53" s="436">
        <v>4181</v>
      </c>
      <c r="AE53" s="435">
        <v>0.41699999999999998</v>
      </c>
      <c r="AF53" s="428">
        <v>217</v>
      </c>
      <c r="AG53" s="427">
        <v>2.1999999999999999E-2</v>
      </c>
      <c r="AI53" s="501">
        <v>279</v>
      </c>
      <c r="AJ53" s="500">
        <v>2.8000000000000001E-2</v>
      </c>
      <c r="AL53" s="499">
        <f t="shared" si="2"/>
        <v>-62</v>
      </c>
      <c r="AM53" s="498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0.93899999999999995</v>
      </c>
      <c r="I54" s="146">
        <v>287</v>
      </c>
      <c r="J54" s="205">
        <v>5.7000000000000002E-2</v>
      </c>
      <c r="K54" s="204">
        <v>5</v>
      </c>
      <c r="L54" s="205">
        <v>1E-3</v>
      </c>
      <c r="M54" s="204">
        <v>13</v>
      </c>
      <c r="N54" s="283">
        <v>3.0000000000000001E-3</v>
      </c>
      <c r="O54" s="142">
        <v>18</v>
      </c>
      <c r="P54" s="366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143</v>
      </c>
      <c r="AD54" s="436">
        <v>4915</v>
      </c>
      <c r="AE54" s="435">
        <v>0.97599999999999998</v>
      </c>
      <c r="AF54" s="428">
        <v>23</v>
      </c>
      <c r="AG54" s="427">
        <v>5.0000000000000001E-3</v>
      </c>
      <c r="AI54" s="501">
        <v>13</v>
      </c>
      <c r="AJ54" s="500">
        <v>3.0000000000000001E-3</v>
      </c>
      <c r="AL54" s="499">
        <f t="shared" si="2"/>
        <v>10</v>
      </c>
      <c r="AM54" s="498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610</v>
      </c>
      <c r="J55" s="205">
        <v>0.112</v>
      </c>
      <c r="K55" s="204">
        <v>57</v>
      </c>
      <c r="L55" s="205">
        <v>0.01</v>
      </c>
      <c r="M55" s="204">
        <v>0</v>
      </c>
      <c r="N55" s="283">
        <v>0</v>
      </c>
      <c r="O55" s="142">
        <v>162</v>
      </c>
      <c r="P55" s="366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31</v>
      </c>
      <c r="AB55" s="438">
        <v>6.0000000000000001E-3</v>
      </c>
      <c r="AC55" s="437">
        <v>412</v>
      </c>
      <c r="AD55" s="436">
        <v>5235</v>
      </c>
      <c r="AE55" s="435">
        <v>0.95899999999999996</v>
      </c>
      <c r="AF55" s="428">
        <v>219</v>
      </c>
      <c r="AG55" s="427">
        <v>0.04</v>
      </c>
      <c r="AI55" s="501">
        <v>216</v>
      </c>
      <c r="AJ55" s="500">
        <v>0.04</v>
      </c>
      <c r="AL55" s="499">
        <f t="shared" si="2"/>
        <v>3</v>
      </c>
      <c r="AM55" s="498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7">
        <v>13756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31</v>
      </c>
      <c r="P56" s="366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2</v>
      </c>
      <c r="AB56" s="438">
        <v>0</v>
      </c>
      <c r="AC56" s="437">
        <v>56</v>
      </c>
      <c r="AD56" s="436">
        <v>14087</v>
      </c>
      <c r="AE56" s="435">
        <v>0.998</v>
      </c>
      <c r="AF56" s="428">
        <v>33</v>
      </c>
      <c r="AG56" s="427">
        <v>2E-3</v>
      </c>
      <c r="AI56" s="501">
        <v>29</v>
      </c>
      <c r="AJ56" s="500">
        <v>2E-3</v>
      </c>
      <c r="AL56" s="499">
        <f t="shared" si="2"/>
        <v>4</v>
      </c>
      <c r="AM56" s="498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7">
        <v>22787</v>
      </c>
      <c r="H57" s="282">
        <v>0.92</v>
      </c>
      <c r="I57" s="146">
        <v>1774</v>
      </c>
      <c r="J57" s="205">
        <v>7.1999999999999995E-2</v>
      </c>
      <c r="K57" s="204">
        <v>200</v>
      </c>
      <c r="L57" s="205">
        <v>8.0000000000000002E-3</v>
      </c>
      <c r="M57" s="204">
        <v>0</v>
      </c>
      <c r="N57" s="283">
        <v>0</v>
      </c>
      <c r="O57" s="142">
        <v>853</v>
      </c>
      <c r="P57" s="366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1">
        <v>1E-3</v>
      </c>
      <c r="AA57" s="439">
        <v>117</v>
      </c>
      <c r="AB57" s="438">
        <v>5.0000000000000001E-3</v>
      </c>
      <c r="AC57" s="437">
        <v>8200</v>
      </c>
      <c r="AD57" s="436">
        <v>17454</v>
      </c>
      <c r="AE57" s="435">
        <v>0.70499999999999996</v>
      </c>
      <c r="AF57" s="428">
        <v>1053</v>
      </c>
      <c r="AG57" s="427">
        <v>4.2999999999999997E-2</v>
      </c>
      <c r="AI57" s="501">
        <v>1161</v>
      </c>
      <c r="AJ57" s="500">
        <v>4.7E-2</v>
      </c>
      <c r="AL57" s="499">
        <f t="shared" si="2"/>
        <v>-108</v>
      </c>
      <c r="AM57" s="498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7">
        <v>4245</v>
      </c>
      <c r="H58" s="282">
        <v>0.86099999999999999</v>
      </c>
      <c r="I58" s="146">
        <v>654</v>
      </c>
      <c r="J58" s="205">
        <v>0.13300000000000001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265</v>
      </c>
      <c r="P58" s="366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1">
        <v>1E-3</v>
      </c>
      <c r="AA58" s="439">
        <v>9</v>
      </c>
      <c r="AB58" s="438">
        <v>2E-3</v>
      </c>
      <c r="AC58" s="437">
        <v>6005</v>
      </c>
      <c r="AD58" s="436">
        <v>0</v>
      </c>
      <c r="AE58" s="435">
        <v>0</v>
      </c>
      <c r="AF58" s="428">
        <v>297</v>
      </c>
      <c r="AG58" s="427">
        <v>0.06</v>
      </c>
      <c r="AI58" s="501">
        <v>305</v>
      </c>
      <c r="AJ58" s="500">
        <v>6.2E-2</v>
      </c>
      <c r="AL58" s="499">
        <f t="shared" si="2"/>
        <v>-8</v>
      </c>
      <c r="AM58" s="498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7">
        <v>9201</v>
      </c>
      <c r="H59" s="282">
        <v>0.95099999999999996</v>
      </c>
      <c r="I59" s="146">
        <v>382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1193</v>
      </c>
      <c r="AD59" s="436">
        <v>8662</v>
      </c>
      <c r="AE59" s="435">
        <v>0.89500000000000002</v>
      </c>
      <c r="AF59" s="428">
        <v>846</v>
      </c>
      <c r="AG59" s="427">
        <v>8.6999999999999994E-2</v>
      </c>
      <c r="AI59" s="501">
        <v>841</v>
      </c>
      <c r="AJ59" s="500">
        <v>8.6999999999999994E-2</v>
      </c>
      <c r="AL59" s="499">
        <f t="shared" si="2"/>
        <v>5</v>
      </c>
      <c r="AM59" s="498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7">
        <v>1786</v>
      </c>
      <c r="H60" s="282">
        <v>0.499</v>
      </c>
      <c r="I60" s="146">
        <v>1795</v>
      </c>
      <c r="J60" s="205">
        <v>0.501</v>
      </c>
      <c r="K60" s="204">
        <v>1</v>
      </c>
      <c r="L60" s="205">
        <v>0</v>
      </c>
      <c r="M60" s="204">
        <v>0</v>
      </c>
      <c r="N60" s="283">
        <v>0</v>
      </c>
      <c r="O60" s="142">
        <v>247</v>
      </c>
      <c r="P60" s="366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630</v>
      </c>
      <c r="AD60" s="436">
        <v>3329</v>
      </c>
      <c r="AE60" s="435">
        <v>0.92900000000000005</v>
      </c>
      <c r="AF60" s="428">
        <v>248</v>
      </c>
      <c r="AG60" s="427">
        <v>6.9000000000000006E-2</v>
      </c>
      <c r="AI60" s="501">
        <v>238</v>
      </c>
      <c r="AJ60" s="500">
        <v>6.7000000000000004E-2</v>
      </c>
      <c r="AL60" s="499">
        <f t="shared" si="2"/>
        <v>10</v>
      </c>
      <c r="AM60" s="498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7">
        <v>53021</v>
      </c>
      <c r="H61" s="282">
        <v>0.99299999999999999</v>
      </c>
      <c r="I61" s="146">
        <v>362</v>
      </c>
      <c r="J61" s="205">
        <v>7.0000000000000001E-3</v>
      </c>
      <c r="K61" s="204">
        <v>4</v>
      </c>
      <c r="L61" s="205">
        <v>0</v>
      </c>
      <c r="M61" s="204">
        <v>12</v>
      </c>
      <c r="N61" s="283">
        <v>0</v>
      </c>
      <c r="O61" s="142">
        <v>151</v>
      </c>
      <c r="P61" s="366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760</v>
      </c>
      <c r="AD61" s="436">
        <v>52746</v>
      </c>
      <c r="AE61" s="435">
        <v>0.98799999999999999</v>
      </c>
      <c r="AF61" s="428">
        <v>155</v>
      </c>
      <c r="AG61" s="427">
        <v>3.0000000000000001E-3</v>
      </c>
      <c r="AI61" s="501">
        <v>133</v>
      </c>
      <c r="AJ61" s="500">
        <v>2E-3</v>
      </c>
      <c r="AL61" s="499">
        <f t="shared" si="2"/>
        <v>22</v>
      </c>
      <c r="AM61" s="498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7">
        <v>11367</v>
      </c>
      <c r="H62" s="282">
        <v>0.82799999999999996</v>
      </c>
      <c r="I62" s="146">
        <v>2179</v>
      </c>
      <c r="J62" s="205">
        <v>0.159</v>
      </c>
      <c r="K62" s="204">
        <v>190</v>
      </c>
      <c r="L62" s="205">
        <v>1.4E-2</v>
      </c>
      <c r="M62" s="204">
        <v>0</v>
      </c>
      <c r="N62" s="283">
        <v>0</v>
      </c>
      <c r="O62" s="142">
        <v>983</v>
      </c>
      <c r="P62" s="366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1">
        <v>0</v>
      </c>
      <c r="AA62" s="439">
        <v>8</v>
      </c>
      <c r="AB62" s="438">
        <v>1E-3</v>
      </c>
      <c r="AC62" s="437">
        <v>1267</v>
      </c>
      <c r="AD62" s="436">
        <v>12561</v>
      </c>
      <c r="AE62" s="435">
        <v>0.91400000000000003</v>
      </c>
      <c r="AF62" s="428">
        <v>1173</v>
      </c>
      <c r="AG62" s="427">
        <v>8.5000000000000006E-2</v>
      </c>
      <c r="AI62" s="497">
        <v>1190</v>
      </c>
      <c r="AJ62" s="496">
        <v>8.6999999999999994E-2</v>
      </c>
      <c r="AL62" s="495">
        <f t="shared" si="2"/>
        <v>-17</v>
      </c>
      <c r="AM62" s="494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23">
        <f>SUM(AA8:AA62)</f>
        <v>1591</v>
      </c>
      <c r="AB65" s="426">
        <f xml:space="preserve"> AA65 /  ($G$65 + $I$65)</f>
        <v>1.3997235743890175E-3</v>
      </c>
      <c r="AC65" s="421">
        <f>SUM(AC8:AC62)</f>
        <v>158724</v>
      </c>
      <c r="AD65" s="421">
        <f>SUM(AD8:AD62)</f>
        <v>1009873</v>
      </c>
      <c r="AE65" s="425">
        <f xml:space="preserve"> AD65 /  ($G$65 + $I$65)</f>
        <v>0.88846200203580161</v>
      </c>
      <c r="AF65" s="419">
        <f>SUM(AF8:AF62)</f>
        <v>33046</v>
      </c>
      <c r="AG65" s="424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49</v>
      </c>
      <c r="AD66" s="421">
        <f t="shared" si="5"/>
        <v>0</v>
      </c>
      <c r="AE66" s="420">
        <f t="shared" si="5"/>
        <v>0</v>
      </c>
      <c r="AF66" s="419">
        <f t="shared" si="5"/>
        <v>23</v>
      </c>
      <c r="AG66" s="418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9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23">
        <f t="shared" si="6"/>
        <v>117</v>
      </c>
      <c r="AB67" s="422">
        <f t="shared" si="6"/>
        <v>7.0000000000000001E-3</v>
      </c>
      <c r="AC67" s="421">
        <f t="shared" si="6"/>
        <v>47691</v>
      </c>
      <c r="AD67" s="421">
        <f t="shared" si="6"/>
        <v>115280</v>
      </c>
      <c r="AE67" s="420">
        <f t="shared" si="6"/>
        <v>0.998</v>
      </c>
      <c r="AF67" s="419">
        <f t="shared" si="6"/>
        <v>3204</v>
      </c>
      <c r="AG67" s="418">
        <f t="shared" si="6"/>
        <v>0.29799999999999999</v>
      </c>
    </row>
    <row r="69" spans="1:33" x14ac:dyDescent="0.25">
      <c r="G69" s="138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269</v>
      </c>
      <c r="AG6" s="672"/>
      <c r="AI6" s="673" t="s">
        <v>269</v>
      </c>
      <c r="AJ6" s="674"/>
      <c r="AL6" s="658" t="s">
        <v>269</v>
      </c>
      <c r="AM6" s="659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7">
        <v>8946</v>
      </c>
      <c r="H8" s="282">
        <v>0.94099999999999995</v>
      </c>
      <c r="I8" s="146">
        <v>519</v>
      </c>
      <c r="J8" s="205">
        <v>5.5E-2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140</v>
      </c>
      <c r="P8" s="366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1">
        <v>2E-3</v>
      </c>
      <c r="AA8" s="439">
        <v>13</v>
      </c>
      <c r="AB8" s="438">
        <v>1E-3</v>
      </c>
      <c r="AC8" s="437">
        <v>859</v>
      </c>
      <c r="AD8" s="436">
        <v>8876</v>
      </c>
      <c r="AE8" s="435">
        <v>0.93400000000000005</v>
      </c>
      <c r="AF8" s="428">
        <v>181</v>
      </c>
      <c r="AG8" s="427">
        <v>1.9E-2</v>
      </c>
      <c r="AI8" s="501">
        <v>147</v>
      </c>
      <c r="AJ8" s="500">
        <v>1.6E-2</v>
      </c>
      <c r="AL8" s="503">
        <f t="shared" ref="AL8:AL39" si="0" xml:space="preserve"> AF8-AI8</f>
        <v>34</v>
      </c>
      <c r="AM8" s="502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7">
        <v>81825</v>
      </c>
      <c r="H9" s="282">
        <v>0.99099999999999999</v>
      </c>
      <c r="I9" s="146">
        <v>696</v>
      </c>
      <c r="J9" s="205">
        <v>8.0000000000000002E-3</v>
      </c>
      <c r="K9" s="204">
        <v>51</v>
      </c>
      <c r="L9" s="205">
        <v>1E-3</v>
      </c>
      <c r="M9" s="204">
        <v>5</v>
      </c>
      <c r="N9" s="283">
        <v>0</v>
      </c>
      <c r="O9" s="142">
        <v>67</v>
      </c>
      <c r="P9" s="366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1">
        <v>0</v>
      </c>
      <c r="AA9" s="439">
        <v>5</v>
      </c>
      <c r="AB9" s="438">
        <v>0</v>
      </c>
      <c r="AC9" s="437">
        <v>1550</v>
      </c>
      <c r="AD9" s="436">
        <v>81147</v>
      </c>
      <c r="AE9" s="435">
        <v>0.98299999999999998</v>
      </c>
      <c r="AF9" s="428">
        <v>118</v>
      </c>
      <c r="AG9" s="427">
        <v>1E-3</v>
      </c>
      <c r="AI9" s="501">
        <v>704</v>
      </c>
      <c r="AJ9" s="500">
        <v>8.9999999999999993E-3</v>
      </c>
      <c r="AL9" s="499">
        <f t="shared" si="0"/>
        <v>-586</v>
      </c>
      <c r="AM9" s="498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7">
        <v>13508</v>
      </c>
      <c r="H10" s="282">
        <v>0.95599999999999996</v>
      </c>
      <c r="I10" s="146">
        <v>536</v>
      </c>
      <c r="J10" s="205">
        <v>3.7999999999999999E-2</v>
      </c>
      <c r="K10" s="204">
        <v>59</v>
      </c>
      <c r="L10" s="205">
        <v>4.0000000000000001E-3</v>
      </c>
      <c r="M10" s="204">
        <v>29</v>
      </c>
      <c r="N10" s="283">
        <v>2E-3</v>
      </c>
      <c r="O10" s="142">
        <v>126</v>
      </c>
      <c r="P10" s="366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1">
        <v>1E-3</v>
      </c>
      <c r="AA10" s="439">
        <v>99</v>
      </c>
      <c r="AB10" s="438">
        <v>7.0000000000000001E-3</v>
      </c>
      <c r="AC10" s="437">
        <v>12664</v>
      </c>
      <c r="AD10" s="436">
        <v>1814</v>
      </c>
      <c r="AE10" s="435">
        <v>0.128</v>
      </c>
      <c r="AF10" s="428">
        <v>185</v>
      </c>
      <c r="AG10" s="427">
        <v>1.2999999999999999E-2</v>
      </c>
      <c r="AI10" s="501">
        <v>175</v>
      </c>
      <c r="AJ10" s="500">
        <v>1.2E-2</v>
      </c>
      <c r="AL10" s="499">
        <f t="shared" si="0"/>
        <v>10</v>
      </c>
      <c r="AM10" s="498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7">
        <v>6561</v>
      </c>
      <c r="H11" s="282">
        <v>0.82</v>
      </c>
      <c r="I11" s="146">
        <v>1255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2199</v>
      </c>
      <c r="P11" s="366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2998</v>
      </c>
      <c r="AD11" s="436">
        <v>5603</v>
      </c>
      <c r="AE11" s="435">
        <v>0.7</v>
      </c>
      <c r="AF11" s="428">
        <v>2388</v>
      </c>
      <c r="AG11" s="427">
        <v>0.29799999999999999</v>
      </c>
      <c r="AI11" s="501">
        <v>2383</v>
      </c>
      <c r="AJ11" s="500">
        <v>0.29799999999999999</v>
      </c>
      <c r="AL11" s="499">
        <f t="shared" si="0"/>
        <v>5</v>
      </c>
      <c r="AM11" s="498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7">
        <v>14258</v>
      </c>
      <c r="H12" s="282">
        <v>0.98099999999999998</v>
      </c>
      <c r="I12" s="146">
        <v>244</v>
      </c>
      <c r="J12" s="205">
        <v>1.7000000000000001E-2</v>
      </c>
      <c r="K12" s="204">
        <v>27</v>
      </c>
      <c r="L12" s="205">
        <v>2E-3</v>
      </c>
      <c r="M12" s="204">
        <v>0</v>
      </c>
      <c r="N12" s="283">
        <v>0</v>
      </c>
      <c r="O12" s="142">
        <v>172</v>
      </c>
      <c r="P12" s="366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1">
        <v>0</v>
      </c>
      <c r="AA12" s="439">
        <v>28</v>
      </c>
      <c r="AB12" s="438">
        <v>2E-3</v>
      </c>
      <c r="AC12" s="437">
        <v>404</v>
      </c>
      <c r="AD12" s="436">
        <v>14318</v>
      </c>
      <c r="AE12" s="435">
        <v>0.98499999999999999</v>
      </c>
      <c r="AF12" s="428">
        <v>199</v>
      </c>
      <c r="AG12" s="427">
        <v>1.4E-2</v>
      </c>
      <c r="AI12" s="501">
        <v>216</v>
      </c>
      <c r="AJ12" s="500">
        <v>1.4999999999999999E-2</v>
      </c>
      <c r="AL12" s="499">
        <f t="shared" si="0"/>
        <v>-17</v>
      </c>
      <c r="AM12" s="498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7">
        <v>51881</v>
      </c>
      <c r="H13" s="282">
        <v>0.94699999999999995</v>
      </c>
      <c r="I13" s="146">
        <v>2795</v>
      </c>
      <c r="J13" s="205">
        <v>5.0999999999999997E-2</v>
      </c>
      <c r="K13" s="204">
        <v>111</v>
      </c>
      <c r="L13" s="205">
        <v>2E-3</v>
      </c>
      <c r="M13" s="204">
        <v>0</v>
      </c>
      <c r="N13" s="283">
        <v>0</v>
      </c>
      <c r="O13" s="142">
        <v>1121</v>
      </c>
      <c r="P13" s="366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1">
        <v>0</v>
      </c>
      <c r="AA13" s="439">
        <v>23</v>
      </c>
      <c r="AB13" s="438">
        <v>0</v>
      </c>
      <c r="AC13" s="437">
        <v>47445</v>
      </c>
      <c r="AD13" s="436">
        <v>8749</v>
      </c>
      <c r="AE13" s="435">
        <v>0.16</v>
      </c>
      <c r="AF13" s="428">
        <v>1232</v>
      </c>
      <c r="AG13" s="427">
        <v>2.1999999999999999E-2</v>
      </c>
      <c r="AI13" s="501">
        <v>1428</v>
      </c>
      <c r="AJ13" s="500">
        <v>2.5999999999999999E-2</v>
      </c>
      <c r="AL13" s="499">
        <f t="shared" si="0"/>
        <v>-196</v>
      </c>
      <c r="AM13" s="498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7">
        <v>3634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215</v>
      </c>
      <c r="P14" s="366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1">
        <v>3.0000000000000001E-3</v>
      </c>
      <c r="AA14" s="439">
        <v>10</v>
      </c>
      <c r="AB14" s="438">
        <v>2E-3</v>
      </c>
      <c r="AC14" s="437">
        <v>559</v>
      </c>
      <c r="AD14" s="436">
        <v>3953</v>
      </c>
      <c r="AE14" s="435">
        <v>0.94299999999999995</v>
      </c>
      <c r="AF14" s="428">
        <v>231</v>
      </c>
      <c r="AG14" s="427">
        <v>5.5E-2</v>
      </c>
      <c r="AI14" s="501">
        <v>234</v>
      </c>
      <c r="AJ14" s="500">
        <v>5.6000000000000001E-2</v>
      </c>
      <c r="AL14" s="499">
        <f t="shared" si="0"/>
        <v>-3</v>
      </c>
      <c r="AM14" s="498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7">
        <v>4730</v>
      </c>
      <c r="H15" s="282">
        <v>0.92800000000000005</v>
      </c>
      <c r="I15" s="146">
        <v>354</v>
      </c>
      <c r="J15" s="205">
        <v>6.9000000000000006E-2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5015</v>
      </c>
      <c r="AE15" s="435">
        <v>0.98399999999999999</v>
      </c>
      <c r="AF15" s="428">
        <v>82</v>
      </c>
      <c r="AG15" s="427">
        <v>1.6E-2</v>
      </c>
      <c r="AI15" s="501">
        <v>87</v>
      </c>
      <c r="AJ15" s="500">
        <v>1.7000000000000001E-2</v>
      </c>
      <c r="AL15" s="499">
        <f t="shared" si="0"/>
        <v>-5</v>
      </c>
      <c r="AM15" s="498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7">
        <v>3860</v>
      </c>
      <c r="H16" s="282">
        <v>0.90800000000000003</v>
      </c>
      <c r="I16" s="146">
        <v>352</v>
      </c>
      <c r="J16" s="205">
        <v>8.3000000000000004E-2</v>
      </c>
      <c r="K16" s="204">
        <v>38</v>
      </c>
      <c r="L16" s="205">
        <v>8.9999999999999993E-3</v>
      </c>
      <c r="M16" s="204">
        <v>0</v>
      </c>
      <c r="N16" s="283">
        <v>0</v>
      </c>
      <c r="O16" s="142">
        <v>663</v>
      </c>
      <c r="P16" s="366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1">
        <v>4.0000000000000001E-3</v>
      </c>
      <c r="AA16" s="439">
        <v>16</v>
      </c>
      <c r="AB16" s="438">
        <v>4.0000000000000001E-3</v>
      </c>
      <c r="AC16" s="437">
        <v>5337</v>
      </c>
      <c r="AD16" s="436">
        <v>0</v>
      </c>
      <c r="AE16" s="435">
        <v>0</v>
      </c>
      <c r="AF16" s="428">
        <v>701</v>
      </c>
      <c r="AG16" s="427">
        <v>0.16500000000000001</v>
      </c>
      <c r="AI16" s="501">
        <v>693</v>
      </c>
      <c r="AJ16" s="500">
        <v>0.16400000000000001</v>
      </c>
      <c r="AL16" s="499">
        <f t="shared" si="0"/>
        <v>8</v>
      </c>
      <c r="AM16" s="498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7">
        <v>22131</v>
      </c>
      <c r="H17" s="282">
        <v>0.88400000000000001</v>
      </c>
      <c r="I17" s="146">
        <v>2437</v>
      </c>
      <c r="J17" s="205">
        <v>9.7000000000000003E-2</v>
      </c>
      <c r="K17" s="204">
        <v>413</v>
      </c>
      <c r="L17" s="205">
        <v>1.6E-2</v>
      </c>
      <c r="M17" s="204">
        <v>63</v>
      </c>
      <c r="N17" s="283">
        <v>3.0000000000000001E-3</v>
      </c>
      <c r="O17" s="142">
        <v>454</v>
      </c>
      <c r="P17" s="366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11106</v>
      </c>
      <c r="AD17" s="436">
        <v>18088</v>
      </c>
      <c r="AE17" s="435">
        <v>0.72199999999999998</v>
      </c>
      <c r="AF17" s="428">
        <v>867</v>
      </c>
      <c r="AG17" s="427">
        <v>3.5000000000000003E-2</v>
      </c>
      <c r="AI17" s="501">
        <v>869</v>
      </c>
      <c r="AJ17" s="500">
        <v>3.5000000000000003E-2</v>
      </c>
      <c r="AL17" s="499">
        <f t="shared" si="0"/>
        <v>-2</v>
      </c>
      <c r="AM17" s="498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7">
        <v>2782</v>
      </c>
      <c r="H18" s="282">
        <v>0.75800000000000001</v>
      </c>
      <c r="I18" s="146">
        <v>592</v>
      </c>
      <c r="J18" s="205">
        <v>0.161</v>
      </c>
      <c r="K18" s="204">
        <v>294</v>
      </c>
      <c r="L18" s="205">
        <v>0.08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380</v>
      </c>
      <c r="AD18" s="436">
        <v>3209</v>
      </c>
      <c r="AE18" s="435">
        <v>0.875</v>
      </c>
      <c r="AF18" s="428">
        <v>456</v>
      </c>
      <c r="AG18" s="427">
        <v>0.124</v>
      </c>
      <c r="AI18" s="501">
        <v>458</v>
      </c>
      <c r="AJ18" s="500">
        <v>0.125</v>
      </c>
      <c r="AL18" s="499">
        <f t="shared" si="0"/>
        <v>-2</v>
      </c>
      <c r="AM18" s="498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7">
        <v>7265</v>
      </c>
      <c r="H19" s="282">
        <v>0.99299999999999999</v>
      </c>
      <c r="I19" s="146">
        <v>42</v>
      </c>
      <c r="J19" s="205">
        <v>6.0000000000000001E-3</v>
      </c>
      <c r="K19" s="204">
        <v>8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36</v>
      </c>
      <c r="AG19" s="427">
        <v>5.0000000000000001E-3</v>
      </c>
      <c r="AI19" s="501">
        <v>37</v>
      </c>
      <c r="AJ19" s="500">
        <v>5.0000000000000001E-3</v>
      </c>
      <c r="AL19" s="499">
        <f t="shared" si="0"/>
        <v>-1</v>
      </c>
      <c r="AM19" s="498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7">
        <v>18969</v>
      </c>
      <c r="H20" s="282">
        <v>0.86599999999999999</v>
      </c>
      <c r="I20" s="146">
        <v>2174</v>
      </c>
      <c r="J20" s="205">
        <v>9.9000000000000005E-2</v>
      </c>
      <c r="K20" s="204">
        <v>769</v>
      </c>
      <c r="L20" s="205">
        <v>3.5000000000000003E-2</v>
      </c>
      <c r="M20" s="204">
        <v>0</v>
      </c>
      <c r="N20" s="283">
        <v>0</v>
      </c>
      <c r="O20" s="142">
        <v>1415</v>
      </c>
      <c r="P20" s="366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1">
        <v>0</v>
      </c>
      <c r="AA20" s="439">
        <v>64</v>
      </c>
      <c r="AB20" s="438">
        <v>3.0000000000000001E-3</v>
      </c>
      <c r="AC20" s="437">
        <v>2803</v>
      </c>
      <c r="AD20" s="436">
        <v>19716</v>
      </c>
      <c r="AE20" s="435">
        <v>0.9</v>
      </c>
      <c r="AF20" s="428">
        <v>2184</v>
      </c>
      <c r="AG20" s="427">
        <v>0.1</v>
      </c>
      <c r="AI20" s="501">
        <v>2227</v>
      </c>
      <c r="AJ20" s="500">
        <v>0.10199999999999999</v>
      </c>
      <c r="AL20" s="499">
        <f t="shared" si="0"/>
        <v>-43</v>
      </c>
      <c r="AM20" s="498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7">
        <v>13323</v>
      </c>
      <c r="H21" s="282">
        <v>0.95299999999999996</v>
      </c>
      <c r="I21" s="146">
        <v>502</v>
      </c>
      <c r="J21" s="205">
        <v>3.5999999999999997E-2</v>
      </c>
      <c r="K21" s="204">
        <v>144</v>
      </c>
      <c r="L21" s="205">
        <v>0.01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1">
        <v>1E-3</v>
      </c>
      <c r="AA21" s="439">
        <v>23</v>
      </c>
      <c r="AB21" s="438">
        <v>2E-3</v>
      </c>
      <c r="AC21" s="437">
        <v>412</v>
      </c>
      <c r="AD21" s="436">
        <v>13667</v>
      </c>
      <c r="AE21" s="435">
        <v>0.97799999999999998</v>
      </c>
      <c r="AF21" s="428">
        <v>295</v>
      </c>
      <c r="AG21" s="427">
        <v>2.1000000000000001E-2</v>
      </c>
      <c r="AI21" s="501">
        <v>304</v>
      </c>
      <c r="AJ21" s="500">
        <v>2.1999999999999999E-2</v>
      </c>
      <c r="AL21" s="499">
        <f t="shared" si="0"/>
        <v>-9</v>
      </c>
      <c r="AM21" s="498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7">
        <v>18359</v>
      </c>
      <c r="H22" s="282">
        <v>0.98599999999999999</v>
      </c>
      <c r="I22" s="146">
        <v>253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43</v>
      </c>
      <c r="P22" s="366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16</v>
      </c>
      <c r="AB22" s="438">
        <v>1E-3</v>
      </c>
      <c r="AC22" s="437">
        <v>367</v>
      </c>
      <c r="AD22" s="436">
        <v>18309</v>
      </c>
      <c r="AE22" s="435">
        <v>0.98299999999999998</v>
      </c>
      <c r="AF22" s="428">
        <v>51</v>
      </c>
      <c r="AG22" s="427">
        <v>3.0000000000000001E-3</v>
      </c>
      <c r="AI22" s="501">
        <v>52</v>
      </c>
      <c r="AJ22" s="500">
        <v>3.0000000000000001E-3</v>
      </c>
      <c r="AL22" s="499">
        <f t="shared" si="0"/>
        <v>-1</v>
      </c>
      <c r="AM22" s="498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7">
        <v>8365</v>
      </c>
      <c r="H23" s="282">
        <v>0.96099999999999997</v>
      </c>
      <c r="I23" s="146">
        <v>317</v>
      </c>
      <c r="J23" s="205">
        <v>3.5999999999999997E-2</v>
      </c>
      <c r="K23" s="204">
        <v>25</v>
      </c>
      <c r="L23" s="205">
        <v>3.0000000000000001E-3</v>
      </c>
      <c r="M23" s="204">
        <v>0</v>
      </c>
      <c r="N23" s="283">
        <v>0</v>
      </c>
      <c r="O23" s="142">
        <v>98</v>
      </c>
      <c r="P23" s="366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1">
        <v>0</v>
      </c>
      <c r="AA23" s="439">
        <v>17</v>
      </c>
      <c r="AB23" s="438">
        <v>2E-3</v>
      </c>
      <c r="AC23" s="437">
        <v>8937</v>
      </c>
      <c r="AD23" s="436">
        <v>0</v>
      </c>
      <c r="AE23" s="435">
        <v>0</v>
      </c>
      <c r="AF23" s="428">
        <v>123</v>
      </c>
      <c r="AG23" s="427">
        <v>1.4E-2</v>
      </c>
      <c r="AI23" s="501">
        <v>117</v>
      </c>
      <c r="AJ23" s="500">
        <v>1.2999999999999999E-2</v>
      </c>
      <c r="AL23" s="499">
        <f t="shared" si="0"/>
        <v>6</v>
      </c>
      <c r="AM23" s="498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7">
        <v>41158</v>
      </c>
      <c r="H24" s="282">
        <v>0.94199999999999995</v>
      </c>
      <c r="I24" s="146">
        <v>2293</v>
      </c>
      <c r="J24" s="205">
        <v>5.1999999999999998E-2</v>
      </c>
      <c r="K24" s="204">
        <v>234</v>
      </c>
      <c r="L24" s="205">
        <v>5.0000000000000001E-3</v>
      </c>
      <c r="M24" s="204">
        <v>4</v>
      </c>
      <c r="N24" s="283">
        <v>0</v>
      </c>
      <c r="O24" s="142">
        <v>511</v>
      </c>
      <c r="P24" s="366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1">
        <v>0</v>
      </c>
      <c r="AA24" s="439">
        <v>52</v>
      </c>
      <c r="AB24" s="438">
        <v>1E-3</v>
      </c>
      <c r="AC24" s="437">
        <v>1247</v>
      </c>
      <c r="AD24" s="436">
        <v>42925</v>
      </c>
      <c r="AE24" s="435">
        <v>0.98299999999999998</v>
      </c>
      <c r="AF24" s="428">
        <v>745</v>
      </c>
      <c r="AG24" s="427">
        <v>1.7000000000000001E-2</v>
      </c>
      <c r="AI24" s="501">
        <v>1037</v>
      </c>
      <c r="AJ24" s="500">
        <v>2.4E-2</v>
      </c>
      <c r="AL24" s="499">
        <f t="shared" si="0"/>
        <v>-292</v>
      </c>
      <c r="AM24" s="498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7">
        <v>18100</v>
      </c>
      <c r="H25" s="282">
        <v>0.97399999999999998</v>
      </c>
      <c r="I25" s="146">
        <v>372</v>
      </c>
      <c r="J25" s="205">
        <v>0.02</v>
      </c>
      <c r="K25" s="204">
        <v>84</v>
      </c>
      <c r="L25" s="205">
        <v>5.0000000000000001E-3</v>
      </c>
      <c r="M25" s="204">
        <v>34</v>
      </c>
      <c r="N25" s="283">
        <v>2E-3</v>
      </c>
      <c r="O25" s="142">
        <v>155</v>
      </c>
      <c r="P25" s="366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1">
        <v>0</v>
      </c>
      <c r="AA25" s="439">
        <v>32</v>
      </c>
      <c r="AB25" s="438">
        <v>2E-3</v>
      </c>
      <c r="AC25" s="437">
        <v>372</v>
      </c>
      <c r="AD25" s="436">
        <v>18343</v>
      </c>
      <c r="AE25" s="435">
        <v>0.98699999999999999</v>
      </c>
      <c r="AF25" s="428">
        <v>239</v>
      </c>
      <c r="AG25" s="427">
        <v>1.2999999999999999E-2</v>
      </c>
      <c r="AI25" s="501">
        <v>249</v>
      </c>
      <c r="AJ25" s="500">
        <v>1.2999999999999999E-2</v>
      </c>
      <c r="AL25" s="499">
        <f t="shared" si="0"/>
        <v>-10</v>
      </c>
      <c r="AM25" s="498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7">
        <v>40446</v>
      </c>
      <c r="H26" s="282">
        <v>0.99399999999999999</v>
      </c>
      <c r="I26" s="146">
        <v>218</v>
      </c>
      <c r="J26" s="205">
        <v>5.0000000000000001E-3</v>
      </c>
      <c r="K26" s="204">
        <v>9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1">
        <v>0</v>
      </c>
      <c r="AA26" s="439">
        <v>38</v>
      </c>
      <c r="AB26" s="438">
        <v>1E-3</v>
      </c>
      <c r="AC26" s="437">
        <v>245</v>
      </c>
      <c r="AD26" s="436">
        <v>40574</v>
      </c>
      <c r="AE26" s="435">
        <v>0.998</v>
      </c>
      <c r="AF26" s="428">
        <v>64</v>
      </c>
      <c r="AG26" s="427">
        <v>2E-3</v>
      </c>
      <c r="AI26" s="501">
        <v>63</v>
      </c>
      <c r="AJ26" s="500">
        <v>2E-3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7">
        <v>113882</v>
      </c>
      <c r="H27" s="282">
        <v>0.97099999999999997</v>
      </c>
      <c r="I27" s="146">
        <v>3051</v>
      </c>
      <c r="J27" s="205">
        <v>2.5999999999999999E-2</v>
      </c>
      <c r="K27" s="204">
        <v>347</v>
      </c>
      <c r="L27" s="205">
        <v>3.0000000000000001E-3</v>
      </c>
      <c r="M27" s="204">
        <v>1</v>
      </c>
      <c r="N27" s="283">
        <v>0</v>
      </c>
      <c r="O27" s="142">
        <v>1037</v>
      </c>
      <c r="P27" s="366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1">
        <v>0</v>
      </c>
      <c r="AA27" s="439">
        <v>98</v>
      </c>
      <c r="AB27" s="438">
        <v>1E-3</v>
      </c>
      <c r="AC27" s="437">
        <v>2838</v>
      </c>
      <c r="AD27" s="436">
        <v>115748</v>
      </c>
      <c r="AE27" s="435">
        <v>0.98699999999999999</v>
      </c>
      <c r="AF27" s="428">
        <v>1384</v>
      </c>
      <c r="AG27" s="427">
        <v>1.2E-2</v>
      </c>
      <c r="AI27" s="501">
        <v>1424</v>
      </c>
      <c r="AJ27" s="500">
        <v>1.2E-2</v>
      </c>
      <c r="AL27" s="499">
        <f t="shared" si="0"/>
        <v>-40</v>
      </c>
      <c r="AM27" s="498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7">
        <v>9661</v>
      </c>
      <c r="H28" s="282">
        <v>0.95099999999999996</v>
      </c>
      <c r="I28" s="146">
        <v>448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49</v>
      </c>
      <c r="P28" s="366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200</v>
      </c>
      <c r="AD28" s="436">
        <v>10065</v>
      </c>
      <c r="AE28" s="435">
        <v>0.99099999999999999</v>
      </c>
      <c r="AF28" s="428">
        <v>72</v>
      </c>
      <c r="AG28" s="427">
        <v>7.0000000000000001E-3</v>
      </c>
      <c r="AI28" s="501">
        <v>69</v>
      </c>
      <c r="AJ28" s="500">
        <v>7.0000000000000001E-3</v>
      </c>
      <c r="AL28" s="499">
        <f t="shared" si="0"/>
        <v>3</v>
      </c>
      <c r="AM28" s="498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7">
        <v>10509</v>
      </c>
      <c r="H29" s="282">
        <v>0.88800000000000001</v>
      </c>
      <c r="I29" s="146">
        <v>1285</v>
      </c>
      <c r="J29" s="205">
        <v>0.109</v>
      </c>
      <c r="K29" s="204">
        <v>46</v>
      </c>
      <c r="L29" s="205">
        <v>4.0000000000000001E-3</v>
      </c>
      <c r="M29" s="204">
        <v>0</v>
      </c>
      <c r="N29" s="283">
        <v>0</v>
      </c>
      <c r="O29" s="142">
        <v>410</v>
      </c>
      <c r="P29" s="366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1377</v>
      </c>
      <c r="AD29" s="436">
        <v>10907</v>
      </c>
      <c r="AE29" s="435">
        <v>0.92100000000000004</v>
      </c>
      <c r="AF29" s="428">
        <v>456</v>
      </c>
      <c r="AG29" s="427">
        <v>3.9E-2</v>
      </c>
      <c r="AI29" s="501">
        <v>453</v>
      </c>
      <c r="AJ29" s="500">
        <v>3.7999999999999999E-2</v>
      </c>
      <c r="AL29" s="499">
        <f t="shared" si="0"/>
        <v>3</v>
      </c>
      <c r="AM29" s="498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7">
        <v>18112</v>
      </c>
      <c r="H30" s="282">
        <v>0.81899999999999995</v>
      </c>
      <c r="I30" s="146">
        <v>3153</v>
      </c>
      <c r="J30" s="205">
        <v>0.14299999999999999</v>
      </c>
      <c r="K30" s="204">
        <v>831</v>
      </c>
      <c r="L30" s="205">
        <v>3.7999999999999999E-2</v>
      </c>
      <c r="M30" s="204">
        <v>16</v>
      </c>
      <c r="N30" s="283">
        <v>1E-3</v>
      </c>
      <c r="O30" s="142">
        <v>572</v>
      </c>
      <c r="P30" s="366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1">
        <v>0</v>
      </c>
      <c r="AA30" s="439">
        <v>29</v>
      </c>
      <c r="AB30" s="438">
        <v>1E-3</v>
      </c>
      <c r="AC30" s="437">
        <v>1235</v>
      </c>
      <c r="AD30" s="436">
        <v>20668</v>
      </c>
      <c r="AE30" s="435">
        <v>0.93500000000000005</v>
      </c>
      <c r="AF30" s="428">
        <v>1403</v>
      </c>
      <c r="AG30" s="427">
        <v>6.3E-2</v>
      </c>
      <c r="AI30" s="501">
        <v>1428</v>
      </c>
      <c r="AJ30" s="500">
        <v>6.5000000000000002E-2</v>
      </c>
      <c r="AL30" s="499">
        <f t="shared" si="0"/>
        <v>-25</v>
      </c>
      <c r="AM30" s="498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7">
        <v>32273</v>
      </c>
      <c r="H31" s="282">
        <v>0.89300000000000002</v>
      </c>
      <c r="I31" s="146">
        <v>3194</v>
      </c>
      <c r="J31" s="205">
        <v>8.7999999999999995E-2</v>
      </c>
      <c r="K31" s="204">
        <v>659</v>
      </c>
      <c r="L31" s="205">
        <v>1.7999999999999999E-2</v>
      </c>
      <c r="M31" s="204">
        <v>0</v>
      </c>
      <c r="N31" s="283">
        <v>0</v>
      </c>
      <c r="O31" s="142">
        <v>1296</v>
      </c>
      <c r="P31" s="366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1">
        <v>2E-3</v>
      </c>
      <c r="AA31" s="439">
        <v>9</v>
      </c>
      <c r="AB31" s="438">
        <v>0</v>
      </c>
      <c r="AC31" s="437">
        <v>3379</v>
      </c>
      <c r="AD31" s="436">
        <v>34090</v>
      </c>
      <c r="AE31" s="435">
        <v>0.94399999999999995</v>
      </c>
      <c r="AF31" s="428">
        <v>1955</v>
      </c>
      <c r="AG31" s="427">
        <v>5.3999999999999999E-2</v>
      </c>
      <c r="AI31" s="501">
        <v>2010</v>
      </c>
      <c r="AJ31" s="500">
        <v>5.6000000000000001E-2</v>
      </c>
      <c r="AL31" s="499">
        <f t="shared" si="0"/>
        <v>-55</v>
      </c>
      <c r="AM31" s="498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7">
        <v>19131</v>
      </c>
      <c r="H32" s="282">
        <v>0.97699999999999998</v>
      </c>
      <c r="I32" s="146">
        <v>378</v>
      </c>
      <c r="J32" s="205">
        <v>1.9E-2</v>
      </c>
      <c r="K32" s="204">
        <v>7</v>
      </c>
      <c r="L32" s="205">
        <v>0</v>
      </c>
      <c r="M32" s="204">
        <v>74</v>
      </c>
      <c r="N32" s="283">
        <v>4.0000000000000001E-3</v>
      </c>
      <c r="O32" s="142">
        <v>55</v>
      </c>
      <c r="P32" s="366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1">
        <v>0</v>
      </c>
      <c r="AA32" s="439">
        <v>11</v>
      </c>
      <c r="AB32" s="438">
        <v>1E-3</v>
      </c>
      <c r="AC32" s="437">
        <v>520</v>
      </c>
      <c r="AD32" s="436">
        <v>19347</v>
      </c>
      <c r="AE32" s="435">
        <v>0.98799999999999999</v>
      </c>
      <c r="AF32" s="428">
        <v>62</v>
      </c>
      <c r="AG32" s="427">
        <v>3.0000000000000001E-3</v>
      </c>
      <c r="AI32" s="501">
        <v>186</v>
      </c>
      <c r="AJ32" s="500">
        <v>8.9999999999999993E-3</v>
      </c>
      <c r="AL32" s="499">
        <f t="shared" si="0"/>
        <v>-124</v>
      </c>
      <c r="AM32" s="498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7">
        <v>15406</v>
      </c>
      <c r="H33" s="282">
        <v>0.96799999999999997</v>
      </c>
      <c r="I33" s="146">
        <v>500</v>
      </c>
      <c r="J33" s="205">
        <v>3.1E-2</v>
      </c>
      <c r="K33" s="204">
        <v>5</v>
      </c>
      <c r="L33" s="205">
        <v>0</v>
      </c>
      <c r="M33" s="204">
        <v>0</v>
      </c>
      <c r="N33" s="283">
        <v>0</v>
      </c>
      <c r="O33" s="142">
        <v>99</v>
      </c>
      <c r="P33" s="366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1">
        <v>0</v>
      </c>
      <c r="AA33" s="439">
        <v>7</v>
      </c>
      <c r="AB33" s="438">
        <v>0</v>
      </c>
      <c r="AC33" s="437">
        <v>245</v>
      </c>
      <c r="AD33" s="436">
        <v>15805</v>
      </c>
      <c r="AE33" s="435">
        <v>0.99299999999999999</v>
      </c>
      <c r="AF33" s="428">
        <v>104</v>
      </c>
      <c r="AG33" s="427">
        <v>7.0000000000000001E-3</v>
      </c>
      <c r="AI33" s="501">
        <v>116</v>
      </c>
      <c r="AJ33" s="500">
        <v>7.0000000000000001E-3</v>
      </c>
      <c r="AL33" s="499">
        <f t="shared" si="0"/>
        <v>-12</v>
      </c>
      <c r="AM33" s="498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7">
        <v>8799</v>
      </c>
      <c r="H34" s="282">
        <v>0.75600000000000001</v>
      </c>
      <c r="I34" s="146">
        <v>2138</v>
      </c>
      <c r="J34" s="205">
        <v>0.184</v>
      </c>
      <c r="K34" s="204">
        <v>702</v>
      </c>
      <c r="L34" s="205">
        <v>0.06</v>
      </c>
      <c r="M34" s="204">
        <v>0</v>
      </c>
      <c r="N34" s="283">
        <v>0</v>
      </c>
      <c r="O34" s="142">
        <v>2106</v>
      </c>
      <c r="P34" s="366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1">
        <v>3.0000000000000001E-3</v>
      </c>
      <c r="AA34" s="439">
        <v>37</v>
      </c>
      <c r="AB34" s="438">
        <v>3.0000000000000001E-3</v>
      </c>
      <c r="AC34" s="437">
        <v>5478</v>
      </c>
      <c r="AD34" s="436">
        <v>6503</v>
      </c>
      <c r="AE34" s="435">
        <v>0.55900000000000005</v>
      </c>
      <c r="AF34" s="428">
        <v>2808</v>
      </c>
      <c r="AG34" s="427">
        <v>0.24099999999999999</v>
      </c>
      <c r="AI34" s="501">
        <v>3304</v>
      </c>
      <c r="AJ34" s="500">
        <v>0.28499999999999998</v>
      </c>
      <c r="AL34" s="499">
        <f t="shared" si="0"/>
        <v>-496</v>
      </c>
      <c r="AM34" s="498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7">
        <v>33648</v>
      </c>
      <c r="H35" s="282">
        <v>0.93500000000000005</v>
      </c>
      <c r="I35" s="146">
        <v>2051</v>
      </c>
      <c r="J35" s="205">
        <v>5.7000000000000002E-2</v>
      </c>
      <c r="K35" s="204">
        <v>298</v>
      </c>
      <c r="L35" s="205">
        <v>8.0000000000000002E-3</v>
      </c>
      <c r="M35" s="204">
        <v>0</v>
      </c>
      <c r="N35" s="283">
        <v>0</v>
      </c>
      <c r="O35" s="142">
        <v>248</v>
      </c>
      <c r="P35" s="366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1">
        <v>0</v>
      </c>
      <c r="AA35" s="439">
        <v>55</v>
      </c>
      <c r="AB35" s="438">
        <v>2E-3</v>
      </c>
      <c r="AC35" s="437">
        <v>617</v>
      </c>
      <c r="AD35" s="436">
        <v>35424</v>
      </c>
      <c r="AE35" s="435">
        <v>0.98399999999999999</v>
      </c>
      <c r="AF35" s="428">
        <v>546</v>
      </c>
      <c r="AG35" s="427">
        <v>1.4999999999999999E-2</v>
      </c>
      <c r="AI35" s="501">
        <v>529</v>
      </c>
      <c r="AJ35" s="500">
        <v>1.4999999999999999E-2</v>
      </c>
      <c r="AL35" s="499">
        <f t="shared" si="0"/>
        <v>17</v>
      </c>
      <c r="AM35" s="498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7">
        <v>16380</v>
      </c>
      <c r="H36" s="282">
        <v>0.94</v>
      </c>
      <c r="I36" s="146">
        <v>851</v>
      </c>
      <c r="J36" s="205">
        <v>4.9000000000000002E-2</v>
      </c>
      <c r="K36" s="204">
        <v>194</v>
      </c>
      <c r="L36" s="205">
        <v>1.0999999999999999E-2</v>
      </c>
      <c r="M36" s="204">
        <v>0</v>
      </c>
      <c r="N36" s="283">
        <v>0</v>
      </c>
      <c r="O36" s="142">
        <v>190</v>
      </c>
      <c r="P36" s="366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1">
        <v>0</v>
      </c>
      <c r="AA36" s="439">
        <v>19</v>
      </c>
      <c r="AB36" s="438">
        <v>1E-3</v>
      </c>
      <c r="AC36" s="437">
        <v>521</v>
      </c>
      <c r="AD36" s="436">
        <v>17041</v>
      </c>
      <c r="AE36" s="435">
        <v>0.97799999999999998</v>
      </c>
      <c r="AF36" s="428">
        <v>384</v>
      </c>
      <c r="AG36" s="427">
        <v>2.1999999999999999E-2</v>
      </c>
      <c r="AI36" s="501">
        <v>404</v>
      </c>
      <c r="AJ36" s="500">
        <v>2.3E-2</v>
      </c>
      <c r="AL36" s="499">
        <f t="shared" si="0"/>
        <v>-20</v>
      </c>
      <c r="AM36" s="498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7">
        <v>8894</v>
      </c>
      <c r="H37" s="282">
        <v>0.53700000000000003</v>
      </c>
      <c r="I37" s="146">
        <v>5654</v>
      </c>
      <c r="J37" s="205">
        <v>0.34100000000000003</v>
      </c>
      <c r="K37" s="204">
        <v>2021</v>
      </c>
      <c r="L37" s="205">
        <v>0.122</v>
      </c>
      <c r="M37" s="204">
        <v>0</v>
      </c>
      <c r="N37" s="283">
        <v>0</v>
      </c>
      <c r="O37" s="142">
        <v>1182</v>
      </c>
      <c r="P37" s="366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1">
        <v>3.0000000000000001E-3</v>
      </c>
      <c r="AA37" s="439">
        <v>64</v>
      </c>
      <c r="AB37" s="438">
        <v>4.0000000000000001E-3</v>
      </c>
      <c r="AC37" s="437">
        <v>2237</v>
      </c>
      <c r="AD37" s="436">
        <v>13361</v>
      </c>
      <c r="AE37" s="435">
        <v>0.80600000000000005</v>
      </c>
      <c r="AF37" s="428">
        <v>3203</v>
      </c>
      <c r="AG37" s="427">
        <v>0.193</v>
      </c>
      <c r="AI37" s="501">
        <v>3346</v>
      </c>
      <c r="AJ37" s="500">
        <v>0.20200000000000001</v>
      </c>
      <c r="AL37" s="499">
        <f t="shared" si="0"/>
        <v>-143</v>
      </c>
      <c r="AM37" s="498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7">
        <v>58194</v>
      </c>
      <c r="H38" s="282">
        <v>0.95699999999999996</v>
      </c>
      <c r="I38" s="146">
        <v>2559</v>
      </c>
      <c r="J38" s="205">
        <v>4.2000000000000003E-2</v>
      </c>
      <c r="K38" s="204">
        <v>63</v>
      </c>
      <c r="L38" s="205">
        <v>1E-3</v>
      </c>
      <c r="M38" s="204">
        <v>0</v>
      </c>
      <c r="N38" s="283">
        <v>0</v>
      </c>
      <c r="O38" s="142">
        <v>531</v>
      </c>
      <c r="P38" s="366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1">
        <v>0</v>
      </c>
      <c r="AA38" s="439">
        <v>18</v>
      </c>
      <c r="AB38" s="438">
        <v>0</v>
      </c>
      <c r="AC38" s="437">
        <v>1525</v>
      </c>
      <c r="AD38" s="436">
        <v>60148</v>
      </c>
      <c r="AE38" s="435">
        <v>0.98899999999999999</v>
      </c>
      <c r="AF38" s="428">
        <v>594</v>
      </c>
      <c r="AG38" s="427">
        <v>0.01</v>
      </c>
      <c r="AI38" s="501">
        <v>720</v>
      </c>
      <c r="AJ38" s="500">
        <v>1.2E-2</v>
      </c>
      <c r="AL38" s="499">
        <f t="shared" si="0"/>
        <v>-126</v>
      </c>
      <c r="AM38" s="498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0.90600000000000003</v>
      </c>
      <c r="I39" s="146">
        <v>740</v>
      </c>
      <c r="J39" s="205">
        <v>8.3000000000000004E-2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92</v>
      </c>
      <c r="P39" s="366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243</v>
      </c>
      <c r="AD39" s="436">
        <v>8705</v>
      </c>
      <c r="AE39" s="435">
        <v>0.97899999999999998</v>
      </c>
      <c r="AF39" s="428">
        <v>188</v>
      </c>
      <c r="AG39" s="427">
        <v>2.1000000000000001E-2</v>
      </c>
      <c r="AI39" s="501">
        <v>171</v>
      </c>
      <c r="AJ39" s="500">
        <v>1.9E-2</v>
      </c>
      <c r="AL39" s="499">
        <f t="shared" si="0"/>
        <v>17</v>
      </c>
      <c r="AM39" s="498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7">
        <v>12023</v>
      </c>
      <c r="H40" s="282">
        <v>0.95199999999999996</v>
      </c>
      <c r="I40" s="146">
        <v>567</v>
      </c>
      <c r="J40" s="205">
        <v>4.4999999999999998E-2</v>
      </c>
      <c r="K40" s="204">
        <v>33</v>
      </c>
      <c r="L40" s="205">
        <v>3.0000000000000001E-3</v>
      </c>
      <c r="M40" s="204">
        <v>7</v>
      </c>
      <c r="N40" s="283">
        <v>1E-3</v>
      </c>
      <c r="O40" s="142">
        <v>809</v>
      </c>
      <c r="P40" s="366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14</v>
      </c>
      <c r="AB40" s="438">
        <v>1E-3</v>
      </c>
      <c r="AC40" s="437">
        <v>3816</v>
      </c>
      <c r="AD40" s="436">
        <v>9613</v>
      </c>
      <c r="AE40" s="435">
        <v>0.76100000000000001</v>
      </c>
      <c r="AF40" s="428">
        <v>842</v>
      </c>
      <c r="AG40" s="427">
        <v>6.7000000000000004E-2</v>
      </c>
      <c r="AI40" s="501">
        <v>802</v>
      </c>
      <c r="AJ40" s="500">
        <v>6.4000000000000001E-2</v>
      </c>
      <c r="AL40" s="499">
        <f t="shared" ref="AL40:AL62" si="2" xml:space="preserve"> AF40-AI40</f>
        <v>40</v>
      </c>
      <c r="AM40" s="498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7">
        <v>9737</v>
      </c>
      <c r="H41" s="282">
        <v>0.627</v>
      </c>
      <c r="I41" s="146">
        <v>5687</v>
      </c>
      <c r="J41" s="205">
        <v>0.36599999999999999</v>
      </c>
      <c r="K41" s="204">
        <v>112</v>
      </c>
      <c r="L41" s="205">
        <v>7.0000000000000001E-3</v>
      </c>
      <c r="M41" s="204">
        <v>0</v>
      </c>
      <c r="N41" s="283">
        <v>0</v>
      </c>
      <c r="O41" s="142">
        <v>110</v>
      </c>
      <c r="P41" s="366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288</v>
      </c>
      <c r="AD41" s="436">
        <v>15310</v>
      </c>
      <c r="AE41" s="435">
        <v>0.98499999999999999</v>
      </c>
      <c r="AF41" s="428">
        <v>222</v>
      </c>
      <c r="AG41" s="427">
        <v>1.4E-2</v>
      </c>
      <c r="AI41" s="501">
        <v>301</v>
      </c>
      <c r="AJ41" s="500">
        <v>1.9E-2</v>
      </c>
      <c r="AL41" s="499">
        <f t="shared" si="2"/>
        <v>-79</v>
      </c>
      <c r="AM41" s="498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7">
        <v>26319</v>
      </c>
      <c r="H42" s="282">
        <v>0.98099999999999998</v>
      </c>
      <c r="I42" s="146">
        <v>482</v>
      </c>
      <c r="J42" s="205">
        <v>1.7999999999999999E-2</v>
      </c>
      <c r="K42" s="204">
        <v>8</v>
      </c>
      <c r="L42" s="205">
        <v>0</v>
      </c>
      <c r="M42" s="204">
        <v>12</v>
      </c>
      <c r="N42" s="283">
        <v>0</v>
      </c>
      <c r="O42" s="142">
        <v>2227</v>
      </c>
      <c r="P42" s="366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1">
        <v>0</v>
      </c>
      <c r="AA42" s="439">
        <v>34</v>
      </c>
      <c r="AB42" s="438">
        <v>1E-3</v>
      </c>
      <c r="AC42" s="437">
        <v>2928</v>
      </c>
      <c r="AD42" s="436">
        <v>24356</v>
      </c>
      <c r="AE42" s="435">
        <v>0.90800000000000003</v>
      </c>
      <c r="AF42" s="428">
        <v>2235</v>
      </c>
      <c r="AG42" s="427">
        <v>8.3000000000000004E-2</v>
      </c>
      <c r="AI42" s="501">
        <v>2327</v>
      </c>
      <c r="AJ42" s="500">
        <v>8.6999999999999994E-2</v>
      </c>
      <c r="AL42" s="499">
        <f t="shared" si="2"/>
        <v>-92</v>
      </c>
      <c r="AM42" s="498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7">
        <v>4649</v>
      </c>
      <c r="H43" s="282">
        <v>0.95099999999999996</v>
      </c>
      <c r="I43" s="146">
        <v>218</v>
      </c>
      <c r="J43" s="205">
        <v>4.4999999999999998E-2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92</v>
      </c>
      <c r="P43" s="366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1">
        <v>0</v>
      </c>
      <c r="AA43" s="439">
        <v>1</v>
      </c>
      <c r="AB43" s="438">
        <v>0</v>
      </c>
      <c r="AC43" s="437">
        <v>128</v>
      </c>
      <c r="AD43" s="436">
        <v>4784</v>
      </c>
      <c r="AE43" s="435">
        <v>0.97799999999999998</v>
      </c>
      <c r="AF43" s="428">
        <v>103</v>
      </c>
      <c r="AG43" s="427">
        <v>2.1000000000000001E-2</v>
      </c>
      <c r="AI43" s="501">
        <v>194</v>
      </c>
      <c r="AJ43" s="500">
        <v>0.04</v>
      </c>
      <c r="AL43" s="499">
        <f t="shared" si="2"/>
        <v>-91</v>
      </c>
      <c r="AM43" s="498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7">
        <v>4559</v>
      </c>
      <c r="H44" s="282">
        <v>0.96499999999999997</v>
      </c>
      <c r="I44" s="146">
        <v>159</v>
      </c>
      <c r="J44" s="205">
        <v>3.4000000000000002E-2</v>
      </c>
      <c r="K44" s="204">
        <v>8</v>
      </c>
      <c r="L44" s="205">
        <v>2E-3</v>
      </c>
      <c r="M44" s="204">
        <v>0</v>
      </c>
      <c r="N44" s="283">
        <v>0</v>
      </c>
      <c r="O44" s="142">
        <v>33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135</v>
      </c>
      <c r="AD44" s="436">
        <v>4639</v>
      </c>
      <c r="AE44" s="435">
        <v>0.98199999999999998</v>
      </c>
      <c r="AF44" s="428">
        <v>41</v>
      </c>
      <c r="AG44" s="427">
        <v>8.9999999999999993E-3</v>
      </c>
      <c r="AI44" s="501">
        <v>43</v>
      </c>
      <c r="AJ44" s="500">
        <v>8.9999999999999993E-3</v>
      </c>
      <c r="AL44" s="499">
        <f t="shared" si="2"/>
        <v>-2</v>
      </c>
      <c r="AM44" s="498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7">
        <v>5053</v>
      </c>
      <c r="H45" s="282">
        <v>0.92800000000000005</v>
      </c>
      <c r="I45" s="146">
        <v>341</v>
      </c>
      <c r="J45" s="205">
        <v>6.3E-2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27</v>
      </c>
      <c r="P45" s="366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1">
        <v>1E-3</v>
      </c>
      <c r="AA45" s="439">
        <v>7</v>
      </c>
      <c r="AB45" s="438">
        <v>1E-3</v>
      </c>
      <c r="AC45" s="437">
        <v>286</v>
      </c>
      <c r="AD45" s="436">
        <v>5163</v>
      </c>
      <c r="AE45" s="435">
        <v>0.94799999999999995</v>
      </c>
      <c r="AF45" s="428">
        <v>66</v>
      </c>
      <c r="AG45" s="427">
        <v>1.2E-2</v>
      </c>
      <c r="AI45" s="501">
        <v>86</v>
      </c>
      <c r="AJ45" s="500">
        <v>1.6E-2</v>
      </c>
      <c r="AL45" s="499">
        <f t="shared" si="2"/>
        <v>-20</v>
      </c>
      <c r="AM45" s="498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0.98599999999999999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79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1194</v>
      </c>
      <c r="AD46" s="436">
        <v>17996</v>
      </c>
      <c r="AE46" s="435">
        <v>0.93899999999999995</v>
      </c>
      <c r="AF46" s="428">
        <v>55</v>
      </c>
      <c r="AG46" s="427">
        <v>3.0000000000000001E-3</v>
      </c>
      <c r="AI46" s="501">
        <v>73</v>
      </c>
      <c r="AJ46" s="500">
        <v>4.0000000000000001E-3</v>
      </c>
      <c r="AL46" s="499">
        <f t="shared" si="2"/>
        <v>-18</v>
      </c>
      <c r="AM46" s="498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7">
        <v>35960</v>
      </c>
      <c r="H47" s="282">
        <v>0.93400000000000005</v>
      </c>
      <c r="I47" s="146">
        <v>2357</v>
      </c>
      <c r="J47" s="205">
        <v>6.0999999999999999E-2</v>
      </c>
      <c r="K47" s="204">
        <v>81</v>
      </c>
      <c r="L47" s="205">
        <v>2E-3</v>
      </c>
      <c r="M47" s="204">
        <v>115</v>
      </c>
      <c r="N47" s="283">
        <v>3.0000000000000001E-3</v>
      </c>
      <c r="O47" s="142">
        <v>482</v>
      </c>
      <c r="P47" s="366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46</v>
      </c>
      <c r="AB47" s="438">
        <v>1E-3</v>
      </c>
      <c r="AC47" s="437">
        <v>1081</v>
      </c>
      <c r="AD47" s="436">
        <v>37890</v>
      </c>
      <c r="AE47" s="435">
        <v>0.98399999999999999</v>
      </c>
      <c r="AF47" s="428">
        <v>563</v>
      </c>
      <c r="AG47" s="427">
        <v>1.4999999999999999E-2</v>
      </c>
      <c r="AI47" s="501">
        <v>568</v>
      </c>
      <c r="AJ47" s="500">
        <v>1.4999999999999999E-2</v>
      </c>
      <c r="AL47" s="499">
        <f t="shared" si="2"/>
        <v>-5</v>
      </c>
      <c r="AM47" s="498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7">
        <v>45361</v>
      </c>
      <c r="H48" s="282">
        <v>0.96599999999999997</v>
      </c>
      <c r="I48" s="146">
        <v>1286</v>
      </c>
      <c r="J48" s="205">
        <v>2.7E-2</v>
      </c>
      <c r="K48" s="204">
        <v>186</v>
      </c>
      <c r="L48" s="205">
        <v>4.0000000000000001E-3</v>
      </c>
      <c r="M48" s="204">
        <v>102</v>
      </c>
      <c r="N48" s="283">
        <v>2E-3</v>
      </c>
      <c r="O48" s="142">
        <v>989</v>
      </c>
      <c r="P48" s="366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1">
        <v>1E-3</v>
      </c>
      <c r="AA48" s="439">
        <v>51</v>
      </c>
      <c r="AB48" s="438">
        <v>1E-3</v>
      </c>
      <c r="AC48" s="437">
        <v>2587</v>
      </c>
      <c r="AD48" s="436">
        <v>45269</v>
      </c>
      <c r="AE48" s="435">
        <v>0.96499999999999997</v>
      </c>
      <c r="AF48" s="428">
        <v>1175</v>
      </c>
      <c r="AG48" s="427">
        <v>2.5000000000000001E-2</v>
      </c>
      <c r="AI48" s="501">
        <v>1163</v>
      </c>
      <c r="AJ48" s="500">
        <v>2.5000000000000001E-2</v>
      </c>
      <c r="AL48" s="499">
        <f t="shared" si="2"/>
        <v>12</v>
      </c>
      <c r="AM48" s="498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7">
        <v>14540</v>
      </c>
      <c r="H49" s="282">
        <v>0.83599999999999997</v>
      </c>
      <c r="I49" s="146">
        <v>2374</v>
      </c>
      <c r="J49" s="205">
        <v>0.13600000000000001</v>
      </c>
      <c r="K49" s="204">
        <v>482</v>
      </c>
      <c r="L49" s="205">
        <v>2.8000000000000001E-2</v>
      </c>
      <c r="M49" s="204">
        <v>0</v>
      </c>
      <c r="N49" s="283">
        <v>0</v>
      </c>
      <c r="O49" s="142">
        <v>617</v>
      </c>
      <c r="P49" s="366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1318</v>
      </c>
      <c r="AD49" s="436">
        <v>16168</v>
      </c>
      <c r="AE49" s="435">
        <v>0.92900000000000005</v>
      </c>
      <c r="AF49" s="428">
        <v>1099</v>
      </c>
      <c r="AG49" s="427">
        <v>6.3E-2</v>
      </c>
      <c r="AI49" s="501">
        <v>1134</v>
      </c>
      <c r="AJ49" s="500">
        <v>6.5000000000000002E-2</v>
      </c>
      <c r="AL49" s="499">
        <f t="shared" si="2"/>
        <v>-35</v>
      </c>
      <c r="AM49" s="498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7">
        <v>5027</v>
      </c>
      <c r="H50" s="282">
        <v>0.86699999999999999</v>
      </c>
      <c r="I50" s="146">
        <v>725</v>
      </c>
      <c r="J50" s="205">
        <v>0.125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1">
        <v>2E-3</v>
      </c>
      <c r="AA50" s="439">
        <v>25</v>
      </c>
      <c r="AB50" s="438">
        <v>4.0000000000000001E-3</v>
      </c>
      <c r="AC50" s="437">
        <v>605</v>
      </c>
      <c r="AD50" s="436">
        <v>5386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7">
        <v>5964</v>
      </c>
      <c r="H51" s="282">
        <v>0.70399999999999996</v>
      </c>
      <c r="I51" s="146">
        <v>2501</v>
      </c>
      <c r="J51" s="205">
        <v>0.29499999999999998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460</v>
      </c>
      <c r="P51" s="366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759</v>
      </c>
      <c r="AD51" s="436">
        <v>7994</v>
      </c>
      <c r="AE51" s="435">
        <v>0.94399999999999995</v>
      </c>
      <c r="AF51" s="428">
        <v>466</v>
      </c>
      <c r="AG51" s="427">
        <v>5.5E-2</v>
      </c>
      <c r="AI51" s="501">
        <v>472</v>
      </c>
      <c r="AJ51" s="500">
        <v>5.6000000000000001E-2</v>
      </c>
      <c r="AL51" s="499">
        <f t="shared" si="2"/>
        <v>-6</v>
      </c>
      <c r="AM51" s="498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7">
        <v>7578</v>
      </c>
      <c r="H52" s="282">
        <v>0.94399999999999995</v>
      </c>
      <c r="I52" s="146">
        <v>391</v>
      </c>
      <c r="J52" s="205">
        <v>4.9000000000000002E-2</v>
      </c>
      <c r="K52" s="204">
        <v>58</v>
      </c>
      <c r="L52" s="205">
        <v>7.0000000000000001E-3</v>
      </c>
      <c r="M52" s="204">
        <v>0</v>
      </c>
      <c r="N52" s="283">
        <v>0</v>
      </c>
      <c r="O52" s="142">
        <v>88</v>
      </c>
      <c r="P52" s="366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1">
        <v>0</v>
      </c>
      <c r="AA52" s="439">
        <v>27</v>
      </c>
      <c r="AB52" s="438">
        <v>3.0000000000000001E-3</v>
      </c>
      <c r="AC52" s="437">
        <v>271</v>
      </c>
      <c r="AD52" s="436">
        <v>7879</v>
      </c>
      <c r="AE52" s="435">
        <v>0.98199999999999998</v>
      </c>
      <c r="AF52" s="428">
        <v>146</v>
      </c>
      <c r="AG52" s="427">
        <v>1.7999999999999999E-2</v>
      </c>
      <c r="AI52" s="501">
        <v>237</v>
      </c>
      <c r="AJ52" s="500">
        <v>0.03</v>
      </c>
      <c r="AL52" s="499">
        <f t="shared" si="2"/>
        <v>-91</v>
      </c>
      <c r="AM52" s="498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7">
        <v>9322</v>
      </c>
      <c r="H53" s="282">
        <v>0.93600000000000005</v>
      </c>
      <c r="I53" s="146">
        <v>485</v>
      </c>
      <c r="J53" s="205">
        <v>4.9000000000000002E-2</v>
      </c>
      <c r="K53" s="204">
        <v>134</v>
      </c>
      <c r="L53" s="205">
        <v>1.2999999999999999E-2</v>
      </c>
      <c r="M53" s="204">
        <v>19</v>
      </c>
      <c r="N53" s="283">
        <v>2E-3</v>
      </c>
      <c r="O53" s="142">
        <v>145</v>
      </c>
      <c r="P53" s="366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1">
        <v>0.56200000000000006</v>
      </c>
      <c r="AA53" s="439">
        <v>8</v>
      </c>
      <c r="AB53" s="438">
        <v>1E-3</v>
      </c>
      <c r="AC53" s="437">
        <v>7734</v>
      </c>
      <c r="AD53" s="436">
        <v>4133</v>
      </c>
      <c r="AE53" s="435">
        <v>0.41499999999999998</v>
      </c>
      <c r="AF53" s="428">
        <v>279</v>
      </c>
      <c r="AG53" s="427">
        <v>2.8000000000000001E-2</v>
      </c>
      <c r="AI53" s="501">
        <v>301</v>
      </c>
      <c r="AJ53" s="500">
        <v>0.03</v>
      </c>
      <c r="AL53" s="499">
        <f t="shared" si="2"/>
        <v>-22</v>
      </c>
      <c r="AM53" s="498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7">
        <v>4703</v>
      </c>
      <c r="H54" s="282">
        <v>0.93600000000000005</v>
      </c>
      <c r="I54" s="146">
        <v>296</v>
      </c>
      <c r="J54" s="205">
        <v>5.8999999999999997E-2</v>
      </c>
      <c r="K54" s="204">
        <v>6</v>
      </c>
      <c r="L54" s="205">
        <v>1E-3</v>
      </c>
      <c r="M54" s="204">
        <v>22</v>
      </c>
      <c r="N54" s="283">
        <v>4.0000000000000001E-3</v>
      </c>
      <c r="O54" s="142">
        <v>7</v>
      </c>
      <c r="P54" s="366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141</v>
      </c>
      <c r="AD54" s="436">
        <v>4906</v>
      </c>
      <c r="AE54" s="435">
        <v>0.97599999999999998</v>
      </c>
      <c r="AF54" s="428">
        <v>13</v>
      </c>
      <c r="AG54" s="427">
        <v>3.0000000000000001E-3</v>
      </c>
      <c r="AI54" s="501">
        <v>21</v>
      </c>
      <c r="AJ54" s="500">
        <v>4.0000000000000001E-3</v>
      </c>
      <c r="AL54" s="499">
        <f t="shared" si="2"/>
        <v>-8</v>
      </c>
      <c r="AM54" s="498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7">
        <v>4776</v>
      </c>
      <c r="H55" s="282">
        <v>0.876</v>
      </c>
      <c r="I55" s="146">
        <v>620</v>
      </c>
      <c r="J55" s="205">
        <v>0.114</v>
      </c>
      <c r="K55" s="204">
        <v>56</v>
      </c>
      <c r="L55" s="205">
        <v>0.01</v>
      </c>
      <c r="M55" s="204">
        <v>0</v>
      </c>
      <c r="N55" s="283">
        <v>0</v>
      </c>
      <c r="O55" s="142">
        <v>160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405</v>
      </c>
      <c r="AD55" s="436">
        <v>5234</v>
      </c>
      <c r="AE55" s="435">
        <v>0.96</v>
      </c>
      <c r="AF55" s="428">
        <v>216</v>
      </c>
      <c r="AG55" s="427">
        <v>0.04</v>
      </c>
      <c r="AI55" s="501">
        <v>218</v>
      </c>
      <c r="AJ55" s="500">
        <v>0.04</v>
      </c>
      <c r="AL55" s="499">
        <f t="shared" si="2"/>
        <v>-2</v>
      </c>
      <c r="AM55" s="498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7">
        <v>13690</v>
      </c>
      <c r="H56" s="282">
        <v>0.97299999999999998</v>
      </c>
      <c r="I56" s="146">
        <v>375</v>
      </c>
      <c r="J56" s="205">
        <v>2.7E-2</v>
      </c>
      <c r="K56" s="204">
        <v>4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50</v>
      </c>
      <c r="AD56" s="436">
        <v>14040</v>
      </c>
      <c r="AE56" s="435">
        <v>0.998</v>
      </c>
      <c r="AF56" s="428">
        <v>29</v>
      </c>
      <c r="AG56" s="427">
        <v>2E-3</v>
      </c>
      <c r="AI56" s="501">
        <v>69</v>
      </c>
      <c r="AJ56" s="500">
        <v>5.0000000000000001E-3</v>
      </c>
      <c r="AL56" s="499">
        <f t="shared" si="2"/>
        <v>-40</v>
      </c>
      <c r="AM56" s="498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7">
        <v>22197</v>
      </c>
      <c r="H57" s="282">
        <v>0.89900000000000002</v>
      </c>
      <c r="I57" s="146">
        <v>2295</v>
      </c>
      <c r="J57" s="205">
        <v>9.2999999999999999E-2</v>
      </c>
      <c r="K57" s="204">
        <v>206</v>
      </c>
      <c r="L57" s="205">
        <v>8.0000000000000002E-3</v>
      </c>
      <c r="M57" s="204">
        <v>0</v>
      </c>
      <c r="N57" s="283">
        <v>0</v>
      </c>
      <c r="O57" s="142">
        <v>955</v>
      </c>
      <c r="P57" s="366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1">
        <v>1E-3</v>
      </c>
      <c r="AA57" s="439">
        <v>111</v>
      </c>
      <c r="AB57" s="438">
        <v>4.0000000000000001E-3</v>
      </c>
      <c r="AC57" s="437">
        <v>8306</v>
      </c>
      <c r="AD57" s="436">
        <v>17351</v>
      </c>
      <c r="AE57" s="435">
        <v>0.70299999999999996</v>
      </c>
      <c r="AF57" s="428">
        <v>1161</v>
      </c>
      <c r="AG57" s="427">
        <v>4.7E-2</v>
      </c>
      <c r="AI57" s="501">
        <v>1066</v>
      </c>
      <c r="AJ57" s="500">
        <v>4.2999999999999997E-2</v>
      </c>
      <c r="AL57" s="499">
        <f t="shared" si="2"/>
        <v>95</v>
      </c>
      <c r="AM57" s="498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7">
        <v>4193</v>
      </c>
      <c r="H58" s="282">
        <v>0.85099999999999998</v>
      </c>
      <c r="I58" s="146">
        <v>701</v>
      </c>
      <c r="J58" s="205">
        <v>0.14199999999999999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273</v>
      </c>
      <c r="P58" s="366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305</v>
      </c>
      <c r="AG58" s="427">
        <v>6.2E-2</v>
      </c>
      <c r="AI58" s="501">
        <v>302</v>
      </c>
      <c r="AJ58" s="500">
        <v>6.0999999999999999E-2</v>
      </c>
      <c r="AL58" s="499">
        <f t="shared" si="2"/>
        <v>3</v>
      </c>
      <c r="AM58" s="498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7">
        <v>9185</v>
      </c>
      <c r="H59" s="282">
        <v>0.95</v>
      </c>
      <c r="I59" s="146">
        <v>392</v>
      </c>
      <c r="J59" s="205">
        <v>4.1000000000000002E-2</v>
      </c>
      <c r="K59" s="204">
        <v>92</v>
      </c>
      <c r="L59" s="205">
        <v>0.01</v>
      </c>
      <c r="M59" s="204">
        <v>0</v>
      </c>
      <c r="N59" s="283">
        <v>0</v>
      </c>
      <c r="O59" s="142">
        <v>749</v>
      </c>
      <c r="P59" s="366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1184</v>
      </c>
      <c r="AD59" s="436">
        <v>8658</v>
      </c>
      <c r="AE59" s="435">
        <v>0.89500000000000002</v>
      </c>
      <c r="AF59" s="428">
        <v>841</v>
      </c>
      <c r="AG59" s="427">
        <v>8.6999999999999994E-2</v>
      </c>
      <c r="AI59" s="501">
        <v>864</v>
      </c>
      <c r="AJ59" s="500">
        <v>8.8999999999999996E-2</v>
      </c>
      <c r="AL59" s="499">
        <f t="shared" si="2"/>
        <v>-23</v>
      </c>
      <c r="AM59" s="498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1774</v>
      </c>
      <c r="H60" s="282">
        <v>0.497</v>
      </c>
      <c r="I60" s="146">
        <v>1791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237</v>
      </c>
      <c r="P60" s="366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607</v>
      </c>
      <c r="AD60" s="436">
        <v>3323</v>
      </c>
      <c r="AE60" s="435">
        <v>0.93200000000000005</v>
      </c>
      <c r="AF60" s="428">
        <v>238</v>
      </c>
      <c r="AG60" s="427">
        <v>6.7000000000000004E-2</v>
      </c>
      <c r="AI60" s="501">
        <v>236</v>
      </c>
      <c r="AJ60" s="500">
        <v>6.6000000000000003E-2</v>
      </c>
      <c r="AL60" s="499">
        <f t="shared" si="2"/>
        <v>2</v>
      </c>
      <c r="AM60" s="498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7">
        <v>52751</v>
      </c>
      <c r="H61" s="282">
        <v>0.99099999999999999</v>
      </c>
      <c r="I61" s="146">
        <v>456</v>
      </c>
      <c r="J61" s="205">
        <v>8.9999999999999993E-3</v>
      </c>
      <c r="K61" s="204">
        <v>5</v>
      </c>
      <c r="L61" s="205">
        <v>0</v>
      </c>
      <c r="M61" s="204">
        <v>3</v>
      </c>
      <c r="N61" s="283">
        <v>0</v>
      </c>
      <c r="O61" s="142">
        <v>128</v>
      </c>
      <c r="P61" s="366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1">
        <v>0</v>
      </c>
      <c r="AA61" s="439">
        <v>8</v>
      </c>
      <c r="AB61" s="438">
        <v>0</v>
      </c>
      <c r="AC61" s="437">
        <v>674</v>
      </c>
      <c r="AD61" s="436">
        <v>52596</v>
      </c>
      <c r="AE61" s="435">
        <v>0.98799999999999999</v>
      </c>
      <c r="AF61" s="428">
        <v>133</v>
      </c>
      <c r="AG61" s="427">
        <v>2E-3</v>
      </c>
      <c r="AI61" s="501">
        <v>216</v>
      </c>
      <c r="AJ61" s="500">
        <v>4.0000000000000001E-3</v>
      </c>
      <c r="AL61" s="499">
        <f t="shared" si="2"/>
        <v>-83</v>
      </c>
      <c r="AM61" s="498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7">
        <v>11193</v>
      </c>
      <c r="H62" s="282">
        <v>0.81399999999999995</v>
      </c>
      <c r="I62" s="146">
        <v>2353</v>
      </c>
      <c r="J62" s="205">
        <v>0.17100000000000001</v>
      </c>
      <c r="K62" s="204">
        <v>198</v>
      </c>
      <c r="L62" s="205">
        <v>1.4E-2</v>
      </c>
      <c r="M62" s="204">
        <v>0</v>
      </c>
      <c r="N62" s="283">
        <v>0</v>
      </c>
      <c r="O62" s="142">
        <v>992</v>
      </c>
      <c r="P62" s="366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1">
        <v>0</v>
      </c>
      <c r="AA62" s="439">
        <v>7</v>
      </c>
      <c r="AB62" s="438">
        <v>1E-3</v>
      </c>
      <c r="AC62" s="437">
        <v>1326</v>
      </c>
      <c r="AD62" s="436">
        <v>12552</v>
      </c>
      <c r="AE62" s="435">
        <v>0.91300000000000003</v>
      </c>
      <c r="AF62" s="428">
        <v>1190</v>
      </c>
      <c r="AG62" s="427">
        <v>8.6999999999999994E-2</v>
      </c>
      <c r="AI62" s="497">
        <v>1249</v>
      </c>
      <c r="AJ62" s="496">
        <v>9.0999999999999998E-2</v>
      </c>
      <c r="AL62" s="495">
        <f t="shared" si="2"/>
        <v>-59</v>
      </c>
      <c r="AM62" s="494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23">
        <f>SUM(AA8:AA62)</f>
        <v>1415</v>
      </c>
      <c r="AB65" s="426">
        <f xml:space="preserve"> AA65 /  ($G$65 + $I$65)</f>
        <v>1.2499911661401687E-3</v>
      </c>
      <c r="AC65" s="421">
        <f>SUM(AC8:AC62)</f>
        <v>160252</v>
      </c>
      <c r="AD65" s="421">
        <f>SUM(AD8:AD62)</f>
        <v>1004637</v>
      </c>
      <c r="AE65" s="425">
        <f xml:space="preserve"> AD65 /  ($G$65 + $I$65)</f>
        <v>0.88748224394173891</v>
      </c>
      <c r="AF65" s="419">
        <f>SUM(AF8:AF62)</f>
        <v>35328</v>
      </c>
      <c r="AG65" s="424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50</v>
      </c>
      <c r="AD66" s="421">
        <f t="shared" si="5"/>
        <v>0</v>
      </c>
      <c r="AE66" s="420">
        <f t="shared" si="5"/>
        <v>0</v>
      </c>
      <c r="AF66" s="419">
        <f t="shared" si="5"/>
        <v>13</v>
      </c>
      <c r="AG66" s="418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9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23">
        <f t="shared" si="6"/>
        <v>111</v>
      </c>
      <c r="AB67" s="422">
        <f t="shared" si="6"/>
        <v>7.0000000000000001E-3</v>
      </c>
      <c r="AC67" s="421">
        <f t="shared" si="6"/>
        <v>47445</v>
      </c>
      <c r="AD67" s="421">
        <f t="shared" si="6"/>
        <v>115748</v>
      </c>
      <c r="AE67" s="420">
        <f t="shared" si="6"/>
        <v>0.998</v>
      </c>
      <c r="AF67" s="419">
        <f t="shared" si="6"/>
        <v>3203</v>
      </c>
      <c r="AG67" s="418">
        <f t="shared" si="6"/>
        <v>0.29799999999999999</v>
      </c>
      <c r="AL67" s="19"/>
      <c r="AM67" s="59"/>
    </row>
    <row r="69" spans="1:39" x14ac:dyDescent="0.25">
      <c r="G69" s="138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6" t="s">
        <v>305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1142313</v>
      </c>
      <c r="D5" s="383"/>
      <c r="E5" s="39"/>
    </row>
    <row r="6" spans="2:5" x14ac:dyDescent="0.2">
      <c r="B6" s="382" t="s">
        <v>256</v>
      </c>
      <c r="C6" s="381">
        <v>1132008</v>
      </c>
      <c r="D6" s="380"/>
      <c r="E6" s="379"/>
    </row>
    <row r="7" spans="2:5" x14ac:dyDescent="0.2">
      <c r="B7" s="378" t="s">
        <v>255</v>
      </c>
      <c r="C7" s="377">
        <v>25665</v>
      </c>
      <c r="D7" s="376">
        <f xml:space="preserve"> C7 / $C$6</f>
        <v>2.2672101257234931E-2</v>
      </c>
      <c r="E7" s="375" t="s">
        <v>304</v>
      </c>
    </row>
    <row r="8" spans="2:5" x14ac:dyDescent="0.2">
      <c r="B8" s="378" t="s">
        <v>254</v>
      </c>
      <c r="C8" s="377">
        <v>35328</v>
      </c>
      <c r="D8" s="376">
        <f xml:space="preserve"> C8 / $C$5</f>
        <v>3.0926724986934405E-2</v>
      </c>
      <c r="E8" s="375" t="s">
        <v>306</v>
      </c>
    </row>
    <row r="9" spans="2:5" x14ac:dyDescent="0.2">
      <c r="B9" s="378" t="s">
        <v>102</v>
      </c>
      <c r="C9" s="377">
        <v>71930</v>
      </c>
      <c r="D9" s="376">
        <f xml:space="preserve"> C9 / $C$6</f>
        <v>6.3541953767111192E-2</v>
      </c>
      <c r="E9" s="375" t="s">
        <v>242</v>
      </c>
    </row>
    <row r="10" spans="2:5" x14ac:dyDescent="0.2">
      <c r="B10" s="378" t="s">
        <v>103</v>
      </c>
      <c r="C10" s="377">
        <v>45606</v>
      </c>
      <c r="D10" s="376">
        <f xml:space="preserve"> C10 / $C$6</f>
        <v>4.0287701146988361E-2</v>
      </c>
      <c r="E10" s="375" t="s">
        <v>222</v>
      </c>
    </row>
    <row r="11" spans="2:5" x14ac:dyDescent="0.2">
      <c r="B11" s="378" t="s">
        <v>104</v>
      </c>
      <c r="C11" s="377">
        <v>7491</v>
      </c>
      <c r="D11" s="376">
        <f xml:space="preserve"> C11 / $C$6</f>
        <v>6.6174443996862217E-3</v>
      </c>
      <c r="E11" s="375" t="s">
        <v>105</v>
      </c>
    </row>
    <row r="12" spans="2:5" x14ac:dyDescent="0.2">
      <c r="B12" s="378" t="s">
        <v>106</v>
      </c>
      <c r="C12" s="377">
        <v>6136</v>
      </c>
      <c r="D12" s="376">
        <f xml:space="preserve"> C12 / $C$6</f>
        <v>5.4204563925343285E-3</v>
      </c>
      <c r="E12" s="375" t="s">
        <v>331</v>
      </c>
    </row>
    <row r="13" spans="2:5" ht="25.5" x14ac:dyDescent="0.2">
      <c r="B13" s="374" t="s">
        <v>108</v>
      </c>
      <c r="C13" s="373">
        <v>1415</v>
      </c>
      <c r="D13" s="372">
        <v>1E-3</v>
      </c>
      <c r="E13" s="371" t="s">
        <v>253</v>
      </c>
    </row>
    <row r="14" spans="2:5" ht="26.25" thickBot="1" x14ac:dyDescent="0.25">
      <c r="B14" s="370" t="s">
        <v>223</v>
      </c>
      <c r="C14" s="369">
        <v>1004637</v>
      </c>
      <c r="D14" s="368">
        <f xml:space="preserve"> C14 / $C$6</f>
        <v>0.88748224394173891</v>
      </c>
      <c r="E14" s="367" t="s">
        <v>243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1" t="s">
        <v>307</v>
      </c>
    </row>
    <row r="2" spans="1:12" x14ac:dyDescent="0.25">
      <c r="A2" s="19"/>
      <c r="B2" s="136" t="s">
        <v>310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694" t="s">
        <v>259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290</v>
      </c>
      <c r="H6" s="302" t="s">
        <v>40</v>
      </c>
      <c r="I6" s="302" t="s">
        <v>82</v>
      </c>
      <c r="J6" s="302" t="s">
        <v>291</v>
      </c>
      <c r="K6" s="302" t="s">
        <v>62</v>
      </c>
      <c r="L6" s="303" t="s">
        <v>80</v>
      </c>
    </row>
    <row r="7" spans="1:12" ht="26.25" customHeight="1" thickBot="1" x14ac:dyDescent="0.3">
      <c r="A7" s="508" t="s">
        <v>258</v>
      </c>
      <c r="B7" s="695"/>
      <c r="C7" s="509">
        <v>0.29799999999999999</v>
      </c>
      <c r="D7" s="509">
        <v>0.24099999999999999</v>
      </c>
      <c r="E7" s="509">
        <v>0.193</v>
      </c>
      <c r="F7" s="509">
        <v>0.16500000000000001</v>
      </c>
      <c r="G7" s="509">
        <v>0.124</v>
      </c>
      <c r="H7" s="509">
        <v>0.1</v>
      </c>
      <c r="I7" s="509">
        <v>8.6999999999999994E-2</v>
      </c>
      <c r="J7" s="509">
        <v>8.6999999999999994E-2</v>
      </c>
      <c r="K7" s="509">
        <v>8.3000000000000004E-2</v>
      </c>
      <c r="L7" s="510">
        <v>6.7000000000000004E-2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696" t="s">
        <v>281</v>
      </c>
      <c r="C9" s="302" t="s">
        <v>57</v>
      </c>
      <c r="D9" s="302" t="s">
        <v>54</v>
      </c>
      <c r="E9" s="302" t="s">
        <v>31</v>
      </c>
      <c r="F9" s="302" t="s">
        <v>62</v>
      </c>
      <c r="G9" s="302" t="s">
        <v>40</v>
      </c>
      <c r="H9" s="302" t="s">
        <v>293</v>
      </c>
      <c r="I9" s="302" t="s">
        <v>50</v>
      </c>
      <c r="J9" s="302" t="s">
        <v>47</v>
      </c>
      <c r="K9" s="302" t="s">
        <v>295</v>
      </c>
      <c r="L9" s="303" t="s">
        <v>82</v>
      </c>
    </row>
    <row r="10" spans="1:12" ht="34.5" customHeight="1" thickBot="1" x14ac:dyDescent="0.3">
      <c r="A10" s="508" t="s">
        <v>264</v>
      </c>
      <c r="B10" s="697"/>
      <c r="C10" s="522">
        <v>3203</v>
      </c>
      <c r="D10" s="522">
        <v>2808</v>
      </c>
      <c r="E10" s="522">
        <v>2388</v>
      </c>
      <c r="F10" s="522">
        <v>2235</v>
      </c>
      <c r="G10" s="522">
        <v>2184</v>
      </c>
      <c r="H10" s="522">
        <v>1955</v>
      </c>
      <c r="I10" s="522">
        <v>1403</v>
      </c>
      <c r="J10" s="522">
        <v>1384</v>
      </c>
      <c r="K10" s="522">
        <v>1232</v>
      </c>
      <c r="L10" s="523">
        <v>1190</v>
      </c>
    </row>
    <row r="11" spans="1:12" x14ac:dyDescent="0.25">
      <c r="A11" s="508"/>
      <c r="B11" s="44"/>
    </row>
    <row r="12" spans="1:12" ht="15.75" thickBot="1" x14ac:dyDescent="0.3">
      <c r="A12" s="508"/>
      <c r="B12" s="521" t="s">
        <v>307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688" t="s">
        <v>308</v>
      </c>
      <c r="C15" s="302" t="s">
        <v>54</v>
      </c>
      <c r="D15" s="302" t="s">
        <v>63</v>
      </c>
      <c r="E15" s="302" t="s">
        <v>72</v>
      </c>
      <c r="F15" s="302" t="s">
        <v>57</v>
      </c>
      <c r="G15" s="302" t="s">
        <v>29</v>
      </c>
      <c r="H15" s="302" t="s">
        <v>44</v>
      </c>
      <c r="I15" s="302" t="s">
        <v>52</v>
      </c>
      <c r="J15" s="302" t="s">
        <v>61</v>
      </c>
      <c r="K15" s="302" t="s">
        <v>82</v>
      </c>
      <c r="L15" s="303" t="s">
        <v>295</v>
      </c>
    </row>
    <row r="16" spans="1:12" ht="24" customHeight="1" thickBot="1" x14ac:dyDescent="0.3">
      <c r="A16" s="508" t="s">
        <v>288</v>
      </c>
      <c r="B16" s="689"/>
      <c r="C16" s="514">
        <v>-4.3999999999999984E-2</v>
      </c>
      <c r="D16" s="514">
        <v>-1.9E-2</v>
      </c>
      <c r="E16" s="514">
        <v>-1.2E-2</v>
      </c>
      <c r="F16" s="514">
        <v>-9.000000000000008E-3</v>
      </c>
      <c r="G16" s="514">
        <v>-8.0000000000000002E-3</v>
      </c>
      <c r="H16" s="514">
        <v>-6.9999999999999993E-3</v>
      </c>
      <c r="I16" s="514">
        <v>-5.9999999999999993E-3</v>
      </c>
      <c r="J16" s="514">
        <v>-4.9999999999999992E-3</v>
      </c>
      <c r="K16" s="514">
        <v>-4.0000000000000036E-3</v>
      </c>
      <c r="L16" s="515">
        <v>-4.0000000000000001E-3</v>
      </c>
    </row>
    <row r="17" spans="1:12" ht="15.75" thickBot="1" x14ac:dyDescent="0.3">
      <c r="A17" s="516"/>
      <c r="B17" s="517"/>
      <c r="C17" s="516"/>
      <c r="D17" s="516"/>
      <c r="E17" s="516"/>
      <c r="F17" s="516"/>
      <c r="G17" s="516"/>
      <c r="H17" s="516"/>
      <c r="I17" s="516"/>
      <c r="J17" s="516"/>
      <c r="K17" s="516"/>
      <c r="L17" s="518"/>
    </row>
    <row r="18" spans="1:12" x14ac:dyDescent="0.25">
      <c r="A18" s="508"/>
      <c r="B18" s="688" t="s">
        <v>309</v>
      </c>
      <c r="C18" s="397" t="s">
        <v>29</v>
      </c>
      <c r="D18" s="397" t="s">
        <v>54</v>
      </c>
      <c r="E18" s="397" t="s">
        <v>44</v>
      </c>
      <c r="F18" s="397" t="s">
        <v>295</v>
      </c>
      <c r="G18" s="397" t="s">
        <v>57</v>
      </c>
      <c r="H18" s="397" t="s">
        <v>58</v>
      </c>
      <c r="I18" s="397" t="s">
        <v>52</v>
      </c>
      <c r="J18" s="397" t="s">
        <v>62</v>
      </c>
      <c r="K18" s="397" t="s">
        <v>63</v>
      </c>
      <c r="L18" s="396" t="s">
        <v>72</v>
      </c>
    </row>
    <row r="19" spans="1:12" ht="24.75" customHeight="1" thickBot="1" x14ac:dyDescent="0.3">
      <c r="A19" s="508" t="s">
        <v>289</v>
      </c>
      <c r="B19" s="689"/>
      <c r="C19" s="519">
        <v>-586</v>
      </c>
      <c r="D19" s="519">
        <v>-496</v>
      </c>
      <c r="E19" s="519">
        <v>-292</v>
      </c>
      <c r="F19" s="519">
        <v>-196</v>
      </c>
      <c r="G19" s="519">
        <v>-143</v>
      </c>
      <c r="H19" s="519">
        <v>-126</v>
      </c>
      <c r="I19" s="519">
        <v>-124</v>
      </c>
      <c r="J19" s="519">
        <v>-92</v>
      </c>
      <c r="K19" s="519">
        <v>-91</v>
      </c>
      <c r="L19" s="520">
        <v>-91</v>
      </c>
    </row>
    <row r="20" spans="1:12" customFormat="1" ht="24.75" customHeight="1" x14ac:dyDescent="0.25"/>
    <row r="21" spans="1:12" x14ac:dyDescent="0.25">
      <c r="B21" s="524" t="s">
        <v>266</v>
      </c>
    </row>
    <row r="22" spans="1:12" x14ac:dyDescent="0.25">
      <c r="B22" s="309" t="s">
        <v>265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686" t="s">
        <v>259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258</v>
      </c>
      <c r="B27" s="687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686" t="s">
        <v>281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264</v>
      </c>
      <c r="B30" s="687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686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687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686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687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686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687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686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687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686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687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686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687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686" t="s">
        <v>263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687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686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687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686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687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692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693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262</v>
      </c>
      <c r="B62" s="698" t="s">
        <v>261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687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525" t="s">
        <v>260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680" t="s">
        <v>259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258</v>
      </c>
      <c r="B70" s="681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680" t="s">
        <v>257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681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682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683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682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683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269</v>
      </c>
      <c r="AG6" s="672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269</v>
      </c>
      <c r="AG6" s="672"/>
      <c r="AI6" s="673" t="s">
        <v>269</v>
      </c>
      <c r="AJ6" s="674"/>
      <c r="AL6" s="658" t="s">
        <v>269</v>
      </c>
      <c r="AM6" s="659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7">
        <v>13428</v>
      </c>
      <c r="H8" s="282">
        <v>0.94799999999999995</v>
      </c>
      <c r="I8" s="146">
        <v>553</v>
      </c>
      <c r="J8" s="205">
        <v>3.9E-2</v>
      </c>
      <c r="K8" s="204">
        <v>163</v>
      </c>
      <c r="L8" s="205">
        <v>1.2E-2</v>
      </c>
      <c r="M8" s="204">
        <v>17</v>
      </c>
      <c r="N8" s="283">
        <v>1E-3</v>
      </c>
      <c r="O8" s="142">
        <v>173</v>
      </c>
      <c r="P8" s="366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1">
        <v>0</v>
      </c>
      <c r="AA8" s="439">
        <v>104</v>
      </c>
      <c r="AB8" s="438">
        <v>7.0000000000000001E-3</v>
      </c>
      <c r="AC8" s="437">
        <v>12639</v>
      </c>
      <c r="AD8" s="436">
        <v>1802</v>
      </c>
      <c r="AE8" s="435">
        <v>0.127</v>
      </c>
      <c r="AF8" s="428">
        <v>336</v>
      </c>
      <c r="AG8" s="427">
        <v>2.4E-2</v>
      </c>
      <c r="AI8" s="501">
        <v>356</v>
      </c>
      <c r="AJ8" s="500">
        <v>2.5000000000000001E-2</v>
      </c>
      <c r="AL8" s="503">
        <f t="shared" ref="AL8:AL39" si="0" xml:space="preserve"> AF8-AI8</f>
        <v>-20</v>
      </c>
      <c r="AM8" s="502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7">
        <v>40638</v>
      </c>
      <c r="H9" s="282">
        <v>0.93200000000000005</v>
      </c>
      <c r="I9" s="146">
        <v>2566</v>
      </c>
      <c r="J9" s="205">
        <v>5.8999999999999997E-2</v>
      </c>
      <c r="K9" s="204">
        <v>381</v>
      </c>
      <c r="L9" s="205">
        <v>8.9999999999999993E-3</v>
      </c>
      <c r="M9" s="204">
        <v>4</v>
      </c>
      <c r="N9" s="283">
        <v>0</v>
      </c>
      <c r="O9" s="142">
        <v>722</v>
      </c>
      <c r="P9" s="366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1">
        <v>0</v>
      </c>
      <c r="AA9" s="439">
        <v>94</v>
      </c>
      <c r="AB9" s="438">
        <v>2E-3</v>
      </c>
      <c r="AC9" s="437">
        <v>1581</v>
      </c>
      <c r="AD9" s="436">
        <v>42467</v>
      </c>
      <c r="AE9" s="435">
        <v>0.97399999999999998</v>
      </c>
      <c r="AF9" s="428">
        <v>1103</v>
      </c>
      <c r="AG9" s="427">
        <v>2.5000000000000001E-2</v>
      </c>
      <c r="AI9" s="501">
        <v>1485</v>
      </c>
      <c r="AJ9" s="500">
        <v>3.4000000000000002E-2</v>
      </c>
      <c r="AL9" s="499">
        <f t="shared" si="0"/>
        <v>-382</v>
      </c>
      <c r="AM9" s="498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7">
        <v>113774</v>
      </c>
      <c r="H10" s="282">
        <v>0.97099999999999997</v>
      </c>
      <c r="I10" s="146">
        <v>3008</v>
      </c>
      <c r="J10" s="205">
        <v>2.5999999999999999E-2</v>
      </c>
      <c r="K10" s="204">
        <v>340</v>
      </c>
      <c r="L10" s="205">
        <v>3.0000000000000001E-3</v>
      </c>
      <c r="M10" s="204">
        <v>1</v>
      </c>
      <c r="N10" s="283">
        <v>0</v>
      </c>
      <c r="O10" s="142">
        <v>1269</v>
      </c>
      <c r="P10" s="366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1">
        <v>0</v>
      </c>
      <c r="AA10" s="439">
        <v>93</v>
      </c>
      <c r="AB10" s="438">
        <v>1E-3</v>
      </c>
      <c r="AC10" s="437">
        <v>3221</v>
      </c>
      <c r="AD10" s="436">
        <v>115367</v>
      </c>
      <c r="AE10" s="435">
        <v>0.98499999999999999</v>
      </c>
      <c r="AF10" s="428">
        <v>1609</v>
      </c>
      <c r="AG10" s="427">
        <v>1.4E-2</v>
      </c>
      <c r="AI10" s="501">
        <v>1827</v>
      </c>
      <c r="AJ10" s="500">
        <v>1.6E-2</v>
      </c>
      <c r="AL10" s="499">
        <f t="shared" si="0"/>
        <v>-218</v>
      </c>
      <c r="AM10" s="498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7">
        <v>18724</v>
      </c>
      <c r="H11" s="282">
        <v>0.85799999999999998</v>
      </c>
      <c r="I11" s="146">
        <v>2173</v>
      </c>
      <c r="J11" s="205">
        <v>0.1</v>
      </c>
      <c r="K11" s="204">
        <v>926</v>
      </c>
      <c r="L11" s="205">
        <v>4.2000000000000003E-2</v>
      </c>
      <c r="M11" s="204">
        <v>0</v>
      </c>
      <c r="N11" s="283">
        <v>0</v>
      </c>
      <c r="O11" s="142">
        <v>1349</v>
      </c>
      <c r="P11" s="366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1">
        <v>0</v>
      </c>
      <c r="AA11" s="439">
        <v>65</v>
      </c>
      <c r="AB11" s="438">
        <v>3.0000000000000001E-3</v>
      </c>
      <c r="AC11" s="437">
        <v>2602</v>
      </c>
      <c r="AD11" s="436">
        <v>19537</v>
      </c>
      <c r="AE11" s="435">
        <v>0.89500000000000002</v>
      </c>
      <c r="AF11" s="428">
        <v>2275</v>
      </c>
      <c r="AG11" s="427">
        <v>0.104</v>
      </c>
      <c r="AI11" s="501">
        <v>2282</v>
      </c>
      <c r="AJ11" s="500">
        <v>0.105</v>
      </c>
      <c r="AL11" s="499">
        <f t="shared" si="0"/>
        <v>-7</v>
      </c>
      <c r="AM11" s="498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7">
        <v>8782</v>
      </c>
      <c r="H12" s="282">
        <v>0.53100000000000003</v>
      </c>
      <c r="I12" s="146">
        <v>5543</v>
      </c>
      <c r="J12" s="205">
        <v>0.33500000000000002</v>
      </c>
      <c r="K12" s="204">
        <v>2205</v>
      </c>
      <c r="L12" s="205">
        <v>0.13300000000000001</v>
      </c>
      <c r="M12" s="204">
        <v>0</v>
      </c>
      <c r="N12" s="283">
        <v>0</v>
      </c>
      <c r="O12" s="142">
        <v>1200</v>
      </c>
      <c r="P12" s="366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1">
        <v>3.0000000000000001E-3</v>
      </c>
      <c r="AA12" s="439">
        <v>61</v>
      </c>
      <c r="AB12" s="438">
        <v>4.0000000000000001E-3</v>
      </c>
      <c r="AC12" s="437">
        <v>2276</v>
      </c>
      <c r="AD12" s="436">
        <v>13120</v>
      </c>
      <c r="AE12" s="435">
        <v>0.79400000000000004</v>
      </c>
      <c r="AF12" s="428">
        <v>3405</v>
      </c>
      <c r="AG12" s="427">
        <v>0.20599999999999999</v>
      </c>
      <c r="AI12" s="501">
        <v>3406</v>
      </c>
      <c r="AJ12" s="500">
        <v>0.20599999999999999</v>
      </c>
      <c r="AL12" s="499">
        <f t="shared" si="0"/>
        <v>-1</v>
      </c>
      <c r="AM12" s="498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7">
        <v>33568</v>
      </c>
      <c r="H13" s="282">
        <v>0.93500000000000005</v>
      </c>
      <c r="I13" s="146">
        <v>2022</v>
      </c>
      <c r="J13" s="205">
        <v>5.6000000000000001E-2</v>
      </c>
      <c r="K13" s="204">
        <v>312</v>
      </c>
      <c r="L13" s="205">
        <v>8.9999999999999993E-3</v>
      </c>
      <c r="M13" s="204">
        <v>0</v>
      </c>
      <c r="N13" s="283">
        <v>0</v>
      </c>
      <c r="O13" s="142">
        <v>511</v>
      </c>
      <c r="P13" s="366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1">
        <v>1E-3</v>
      </c>
      <c r="AA13" s="439">
        <v>60</v>
      </c>
      <c r="AB13" s="438">
        <v>2E-3</v>
      </c>
      <c r="AC13" s="437">
        <v>1034</v>
      </c>
      <c r="AD13" s="436">
        <v>35053</v>
      </c>
      <c r="AE13" s="435">
        <v>0.97599999999999998</v>
      </c>
      <c r="AF13" s="428">
        <v>823</v>
      </c>
      <c r="AG13" s="427">
        <v>2.3E-2</v>
      </c>
      <c r="AI13" s="501">
        <v>915</v>
      </c>
      <c r="AJ13" s="500">
        <v>2.5999999999999999E-2</v>
      </c>
      <c r="AL13" s="499">
        <f t="shared" si="0"/>
        <v>-92</v>
      </c>
      <c r="AM13" s="498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7">
        <v>45293</v>
      </c>
      <c r="H14" s="282">
        <v>0.96799999999999997</v>
      </c>
      <c r="I14" s="146">
        <v>1219</v>
      </c>
      <c r="J14" s="205">
        <v>2.5999999999999999E-2</v>
      </c>
      <c r="K14" s="204">
        <v>199</v>
      </c>
      <c r="L14" s="205">
        <v>4.0000000000000001E-3</v>
      </c>
      <c r="M14" s="204">
        <v>102</v>
      </c>
      <c r="N14" s="283">
        <v>2E-3</v>
      </c>
      <c r="O14" s="142">
        <v>986</v>
      </c>
      <c r="P14" s="366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1">
        <v>1E-3</v>
      </c>
      <c r="AA14" s="439">
        <v>51</v>
      </c>
      <c r="AB14" s="438">
        <v>1E-3</v>
      </c>
      <c r="AC14" s="437">
        <v>2595</v>
      </c>
      <c r="AD14" s="436">
        <v>45132</v>
      </c>
      <c r="AE14" s="435">
        <v>0.96399999999999997</v>
      </c>
      <c r="AF14" s="428">
        <v>1185</v>
      </c>
      <c r="AG14" s="427">
        <v>2.5000000000000001E-2</v>
      </c>
      <c r="AI14" s="501">
        <v>1183</v>
      </c>
      <c r="AJ14" s="500">
        <v>2.5000000000000001E-2</v>
      </c>
      <c r="AL14" s="499">
        <f t="shared" si="0"/>
        <v>2</v>
      </c>
      <c r="AM14" s="498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7">
        <v>40343</v>
      </c>
      <c r="H15" s="282">
        <v>0.995</v>
      </c>
      <c r="I15" s="146">
        <v>213</v>
      </c>
      <c r="J15" s="205">
        <v>5.0000000000000001E-3</v>
      </c>
      <c r="K15" s="204">
        <v>8</v>
      </c>
      <c r="L15" s="205">
        <v>0</v>
      </c>
      <c r="M15" s="204">
        <v>0</v>
      </c>
      <c r="N15" s="283">
        <v>0</v>
      </c>
      <c r="O15" s="142">
        <v>115</v>
      </c>
      <c r="P15" s="366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1">
        <v>0</v>
      </c>
      <c r="AA15" s="439">
        <v>47</v>
      </c>
      <c r="AB15" s="438">
        <v>1E-3</v>
      </c>
      <c r="AC15" s="437">
        <v>325</v>
      </c>
      <c r="AD15" s="436">
        <v>40409</v>
      </c>
      <c r="AE15" s="435">
        <v>0.996</v>
      </c>
      <c r="AF15" s="428">
        <v>123</v>
      </c>
      <c r="AG15" s="427">
        <v>3.0000000000000001E-3</v>
      </c>
      <c r="AI15" s="501">
        <v>220</v>
      </c>
      <c r="AJ15" s="500">
        <v>5.0000000000000001E-3</v>
      </c>
      <c r="AL15" s="499">
        <f t="shared" si="0"/>
        <v>-97</v>
      </c>
      <c r="AM15" s="498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7">
        <v>22361</v>
      </c>
      <c r="H16" s="282">
        <v>0.90500000000000003</v>
      </c>
      <c r="I16" s="146">
        <v>2110</v>
      </c>
      <c r="J16" s="205">
        <v>8.5000000000000006E-2</v>
      </c>
      <c r="K16" s="204">
        <v>244</v>
      </c>
      <c r="L16" s="205">
        <v>0.01</v>
      </c>
      <c r="M16" s="204">
        <v>0</v>
      </c>
      <c r="N16" s="283">
        <v>0</v>
      </c>
      <c r="O16" s="142">
        <v>839</v>
      </c>
      <c r="P16" s="366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1">
        <v>0</v>
      </c>
      <c r="AA16" s="439">
        <v>43</v>
      </c>
      <c r="AB16" s="438">
        <v>2E-3</v>
      </c>
      <c r="AC16" s="437">
        <v>7985</v>
      </c>
      <c r="AD16" s="436">
        <v>17411</v>
      </c>
      <c r="AE16" s="435">
        <v>0.70399999999999996</v>
      </c>
      <c r="AF16" s="428">
        <v>1083</v>
      </c>
      <c r="AG16" s="427">
        <v>4.3999999999999997E-2</v>
      </c>
      <c r="AI16" s="501">
        <v>1091</v>
      </c>
      <c r="AJ16" s="500">
        <v>4.3999999999999997E-2</v>
      </c>
      <c r="AL16" s="499">
        <f t="shared" si="0"/>
        <v>-8</v>
      </c>
      <c r="AM16" s="498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7">
        <v>9186</v>
      </c>
      <c r="H17" s="282">
        <v>0.95</v>
      </c>
      <c r="I17" s="146">
        <v>381</v>
      </c>
      <c r="J17" s="205">
        <v>3.9E-2</v>
      </c>
      <c r="K17" s="204">
        <v>105</v>
      </c>
      <c r="L17" s="205">
        <v>1.0999999999999999E-2</v>
      </c>
      <c r="M17" s="204">
        <v>0</v>
      </c>
      <c r="N17" s="283">
        <v>0</v>
      </c>
      <c r="O17" s="142">
        <v>763</v>
      </c>
      <c r="P17" s="366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1">
        <v>0</v>
      </c>
      <c r="AA17" s="439">
        <v>42</v>
      </c>
      <c r="AB17" s="438">
        <v>4.0000000000000001E-3</v>
      </c>
      <c r="AC17" s="437">
        <v>1185</v>
      </c>
      <c r="AD17" s="436">
        <v>8635</v>
      </c>
      <c r="AE17" s="435">
        <v>0.89300000000000002</v>
      </c>
      <c r="AF17" s="428">
        <v>868</v>
      </c>
      <c r="AG17" s="427">
        <v>0.09</v>
      </c>
      <c r="AI17" s="501">
        <v>869</v>
      </c>
      <c r="AJ17" s="500">
        <v>0.09</v>
      </c>
      <c r="AL17" s="499">
        <f t="shared" si="0"/>
        <v>-1</v>
      </c>
      <c r="AM17" s="498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7">
        <v>35909</v>
      </c>
      <c r="H18" s="282">
        <v>0.93300000000000005</v>
      </c>
      <c r="I18" s="146">
        <v>2372</v>
      </c>
      <c r="J18" s="205">
        <v>6.2E-2</v>
      </c>
      <c r="K18" s="204">
        <v>77</v>
      </c>
      <c r="L18" s="205">
        <v>2E-3</v>
      </c>
      <c r="M18" s="204">
        <v>113</v>
      </c>
      <c r="N18" s="283">
        <v>3.0000000000000001E-3</v>
      </c>
      <c r="O18" s="142">
        <v>495</v>
      </c>
      <c r="P18" s="366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1">
        <v>0</v>
      </c>
      <c r="AA18" s="439">
        <v>41</v>
      </c>
      <c r="AB18" s="438">
        <v>1E-3</v>
      </c>
      <c r="AC18" s="437">
        <v>1167</v>
      </c>
      <c r="AD18" s="436">
        <v>37817</v>
      </c>
      <c r="AE18" s="435">
        <v>0.98299999999999998</v>
      </c>
      <c r="AF18" s="428">
        <v>572</v>
      </c>
      <c r="AG18" s="427">
        <v>1.4999999999999999E-2</v>
      </c>
      <c r="AI18" s="501">
        <v>572</v>
      </c>
      <c r="AJ18" s="500">
        <v>1.4999999999999999E-2</v>
      </c>
      <c r="AL18" s="499">
        <f t="shared" si="0"/>
        <v>0</v>
      </c>
      <c r="AM18" s="498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7">
        <v>10494</v>
      </c>
      <c r="H19" s="282">
        <v>0.88800000000000001</v>
      </c>
      <c r="I19" s="146">
        <v>1270</v>
      </c>
      <c r="J19" s="205">
        <v>0.107</v>
      </c>
      <c r="K19" s="204">
        <v>50</v>
      </c>
      <c r="L19" s="205">
        <v>4.0000000000000001E-3</v>
      </c>
      <c r="M19" s="204">
        <v>0</v>
      </c>
      <c r="N19" s="283">
        <v>0</v>
      </c>
      <c r="O19" s="142">
        <v>408</v>
      </c>
      <c r="P19" s="366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1">
        <v>0</v>
      </c>
      <c r="AA19" s="439">
        <v>38</v>
      </c>
      <c r="AB19" s="438">
        <v>3.0000000000000001E-3</v>
      </c>
      <c r="AC19" s="437">
        <v>1375</v>
      </c>
      <c r="AD19" s="436">
        <v>10878</v>
      </c>
      <c r="AE19" s="435">
        <v>0.92100000000000004</v>
      </c>
      <c r="AF19" s="428">
        <v>458</v>
      </c>
      <c r="AG19" s="427">
        <v>3.9E-2</v>
      </c>
      <c r="AI19" s="501">
        <v>457</v>
      </c>
      <c r="AJ19" s="500">
        <v>3.9E-2</v>
      </c>
      <c r="AL19" s="499">
        <f t="shared" si="0"/>
        <v>1</v>
      </c>
      <c r="AM19" s="498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7">
        <v>8936</v>
      </c>
      <c r="H20" s="282">
        <v>0.77200000000000002</v>
      </c>
      <c r="I20" s="146">
        <v>1984</v>
      </c>
      <c r="J20" s="205">
        <v>0.17100000000000001</v>
      </c>
      <c r="K20" s="204">
        <v>654</v>
      </c>
      <c r="L20" s="205">
        <v>5.7000000000000002E-2</v>
      </c>
      <c r="M20" s="204">
        <v>0</v>
      </c>
      <c r="N20" s="283">
        <v>0</v>
      </c>
      <c r="O20" s="142">
        <v>2925</v>
      </c>
      <c r="P20" s="366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1">
        <v>3.0000000000000001E-3</v>
      </c>
      <c r="AA20" s="439">
        <v>37</v>
      </c>
      <c r="AB20" s="438">
        <v>3.0000000000000001E-3</v>
      </c>
      <c r="AC20" s="437">
        <v>7833</v>
      </c>
      <c r="AD20" s="436">
        <v>4914</v>
      </c>
      <c r="AE20" s="435">
        <v>0.42499999999999999</v>
      </c>
      <c r="AF20" s="428">
        <v>3579</v>
      </c>
      <c r="AG20" s="427">
        <v>0.309</v>
      </c>
      <c r="AI20" s="501">
        <v>3583</v>
      </c>
      <c r="AJ20" s="500">
        <v>0.31</v>
      </c>
      <c r="AL20" s="499">
        <f t="shared" si="0"/>
        <v>-4</v>
      </c>
      <c r="AM20" s="498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7">
        <v>18110</v>
      </c>
      <c r="H21" s="282">
        <v>0.97199999999999998</v>
      </c>
      <c r="I21" s="146">
        <v>385</v>
      </c>
      <c r="J21" s="205">
        <v>2.1000000000000001E-2</v>
      </c>
      <c r="K21" s="204">
        <v>102</v>
      </c>
      <c r="L21" s="205">
        <v>5.0000000000000001E-3</v>
      </c>
      <c r="M21" s="204">
        <v>34</v>
      </c>
      <c r="N21" s="283">
        <v>2E-3</v>
      </c>
      <c r="O21" s="142">
        <v>157</v>
      </c>
      <c r="P21" s="366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1">
        <v>0</v>
      </c>
      <c r="AA21" s="439">
        <v>32</v>
      </c>
      <c r="AB21" s="438">
        <v>2E-3</v>
      </c>
      <c r="AC21" s="437">
        <v>363</v>
      </c>
      <c r="AD21" s="436">
        <v>18366</v>
      </c>
      <c r="AE21" s="435">
        <v>0.98599999999999999</v>
      </c>
      <c r="AF21" s="428">
        <v>259</v>
      </c>
      <c r="AG21" s="427">
        <v>1.4E-2</v>
      </c>
      <c r="AI21" s="501">
        <v>264</v>
      </c>
      <c r="AJ21" s="500">
        <v>1.4E-2</v>
      </c>
      <c r="AL21" s="499">
        <f t="shared" si="0"/>
        <v>-5</v>
      </c>
      <c r="AM21" s="498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7">
        <v>18039</v>
      </c>
      <c r="H22" s="282">
        <v>0.81599999999999995</v>
      </c>
      <c r="I22" s="146">
        <v>3146</v>
      </c>
      <c r="J22" s="205">
        <v>0.14199999999999999</v>
      </c>
      <c r="K22" s="204">
        <v>918</v>
      </c>
      <c r="L22" s="205">
        <v>4.2000000000000003E-2</v>
      </c>
      <c r="M22" s="204">
        <v>1</v>
      </c>
      <c r="N22" s="283">
        <v>0</v>
      </c>
      <c r="O22" s="142">
        <v>583</v>
      </c>
      <c r="P22" s="366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1">
        <v>0</v>
      </c>
      <c r="AA22" s="439">
        <v>30</v>
      </c>
      <c r="AB22" s="438">
        <v>1E-3</v>
      </c>
      <c r="AC22" s="437">
        <v>1274</v>
      </c>
      <c r="AD22" s="436">
        <v>20559</v>
      </c>
      <c r="AE22" s="435">
        <v>0.93</v>
      </c>
      <c r="AF22" s="428">
        <v>1501</v>
      </c>
      <c r="AG22" s="427">
        <v>6.8000000000000005E-2</v>
      </c>
      <c r="AI22" s="501">
        <v>1536</v>
      </c>
      <c r="AJ22" s="500">
        <v>7.0000000000000007E-2</v>
      </c>
      <c r="AL22" s="499">
        <f t="shared" si="0"/>
        <v>-35</v>
      </c>
      <c r="AM22" s="498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7">
        <v>4787</v>
      </c>
      <c r="H23" s="282">
        <v>0.875</v>
      </c>
      <c r="I23" s="146">
        <v>611</v>
      </c>
      <c r="J23" s="205">
        <v>0.112</v>
      </c>
      <c r="K23" s="204">
        <v>71</v>
      </c>
      <c r="L23" s="205">
        <v>1.2999999999999999E-2</v>
      </c>
      <c r="M23" s="204">
        <v>0</v>
      </c>
      <c r="N23" s="283">
        <v>0</v>
      </c>
      <c r="O23" s="142">
        <v>147</v>
      </c>
      <c r="P23" s="366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1">
        <v>1E-3</v>
      </c>
      <c r="AA23" s="439">
        <v>27</v>
      </c>
      <c r="AB23" s="438">
        <v>5.0000000000000001E-3</v>
      </c>
      <c r="AC23" s="437">
        <v>381</v>
      </c>
      <c r="AD23" s="436">
        <v>5249</v>
      </c>
      <c r="AE23" s="435">
        <v>0.96</v>
      </c>
      <c r="AF23" s="428">
        <v>218</v>
      </c>
      <c r="AG23" s="427">
        <v>0.04</v>
      </c>
      <c r="AI23" s="501">
        <v>220</v>
      </c>
      <c r="AJ23" s="500">
        <v>0.04</v>
      </c>
      <c r="AL23" s="499">
        <f t="shared" si="0"/>
        <v>-2</v>
      </c>
      <c r="AM23" s="498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7">
        <v>26070</v>
      </c>
      <c r="H24" s="282">
        <v>0.97399999999999998</v>
      </c>
      <c r="I24" s="146">
        <v>672</v>
      </c>
      <c r="J24" s="205">
        <v>2.5000000000000001E-2</v>
      </c>
      <c r="K24" s="204">
        <v>23</v>
      </c>
      <c r="L24" s="205">
        <v>1E-3</v>
      </c>
      <c r="M24" s="204">
        <v>12</v>
      </c>
      <c r="N24" s="283">
        <v>0</v>
      </c>
      <c r="O24" s="142">
        <v>2313</v>
      </c>
      <c r="P24" s="366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1">
        <v>0</v>
      </c>
      <c r="AA24" s="439">
        <v>26</v>
      </c>
      <c r="AB24" s="438">
        <v>1E-3</v>
      </c>
      <c r="AC24" s="437">
        <v>2980</v>
      </c>
      <c r="AD24" s="436">
        <v>24207</v>
      </c>
      <c r="AE24" s="435">
        <v>0.90400000000000003</v>
      </c>
      <c r="AF24" s="428">
        <v>2336</v>
      </c>
      <c r="AG24" s="427">
        <v>8.6999999999999994E-2</v>
      </c>
      <c r="AI24" s="501">
        <v>2267</v>
      </c>
      <c r="AJ24" s="500">
        <v>8.5000000000000006E-2</v>
      </c>
      <c r="AL24" s="499">
        <f t="shared" si="0"/>
        <v>69</v>
      </c>
      <c r="AM24" s="498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7">
        <v>7449</v>
      </c>
      <c r="H25" s="282">
        <v>0.93</v>
      </c>
      <c r="I25" s="146">
        <v>422</v>
      </c>
      <c r="J25" s="205">
        <v>5.2999999999999999E-2</v>
      </c>
      <c r="K25" s="204">
        <v>135</v>
      </c>
      <c r="L25" s="205">
        <v>1.7000000000000001E-2</v>
      </c>
      <c r="M25" s="204">
        <v>0</v>
      </c>
      <c r="N25" s="283">
        <v>0</v>
      </c>
      <c r="O25" s="142">
        <v>124</v>
      </c>
      <c r="P25" s="366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1">
        <v>0</v>
      </c>
      <c r="AA25" s="439">
        <v>26</v>
      </c>
      <c r="AB25" s="438">
        <v>3.0000000000000001E-3</v>
      </c>
      <c r="AC25" s="437">
        <v>325</v>
      </c>
      <c r="AD25" s="436">
        <v>7745</v>
      </c>
      <c r="AE25" s="435">
        <v>0.96699999999999997</v>
      </c>
      <c r="AF25" s="428">
        <v>259</v>
      </c>
      <c r="AG25" s="427">
        <v>3.2000000000000001E-2</v>
      </c>
      <c r="AI25" s="501">
        <v>275</v>
      </c>
      <c r="AJ25" s="500">
        <v>3.4000000000000002E-2</v>
      </c>
      <c r="AL25" s="499">
        <f t="shared" si="0"/>
        <v>-16</v>
      </c>
      <c r="AM25" s="498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7">
        <v>8212</v>
      </c>
      <c r="H26" s="282">
        <v>0.94699999999999995</v>
      </c>
      <c r="I26" s="146">
        <v>416</v>
      </c>
      <c r="J26" s="205">
        <v>4.8000000000000001E-2</v>
      </c>
      <c r="K26" s="204">
        <v>44</v>
      </c>
      <c r="L26" s="205">
        <v>5.0000000000000001E-3</v>
      </c>
      <c r="M26" s="204">
        <v>0</v>
      </c>
      <c r="N26" s="283">
        <v>0</v>
      </c>
      <c r="O26" s="142">
        <v>72</v>
      </c>
      <c r="P26" s="366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1">
        <v>0</v>
      </c>
      <c r="AA26" s="439">
        <v>25</v>
      </c>
      <c r="AB26" s="438">
        <v>3.0000000000000001E-3</v>
      </c>
      <c r="AC26" s="437">
        <v>8858</v>
      </c>
      <c r="AD26" s="436">
        <v>0</v>
      </c>
      <c r="AE26" s="435">
        <v>0</v>
      </c>
      <c r="AF26" s="428">
        <v>116</v>
      </c>
      <c r="AG26" s="427">
        <v>1.2999999999999999E-2</v>
      </c>
      <c r="AI26" s="501">
        <v>115</v>
      </c>
      <c r="AJ26" s="500">
        <v>1.2999999999999999E-2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7">
        <v>5017</v>
      </c>
      <c r="H27" s="282">
        <v>0.86699999999999999</v>
      </c>
      <c r="I27" s="146">
        <v>718</v>
      </c>
      <c r="J27" s="205">
        <v>0.124</v>
      </c>
      <c r="K27" s="204">
        <v>49</v>
      </c>
      <c r="L27" s="205">
        <v>8.0000000000000002E-3</v>
      </c>
      <c r="M27" s="204">
        <v>0</v>
      </c>
      <c r="N27" s="283">
        <v>0</v>
      </c>
      <c r="O27" s="142">
        <v>325</v>
      </c>
      <c r="P27" s="366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1">
        <v>2E-3</v>
      </c>
      <c r="AA27" s="439">
        <v>25</v>
      </c>
      <c r="AB27" s="438">
        <v>4.0000000000000001E-3</v>
      </c>
      <c r="AC27" s="437">
        <v>590</v>
      </c>
      <c r="AD27" s="436">
        <v>5373</v>
      </c>
      <c r="AE27" s="435">
        <v>0.92900000000000005</v>
      </c>
      <c r="AF27" s="428">
        <v>374</v>
      </c>
      <c r="AG27" s="427">
        <v>6.5000000000000002E-2</v>
      </c>
      <c r="AI27" s="501">
        <v>374</v>
      </c>
      <c r="AJ27" s="500">
        <v>6.5000000000000002E-2</v>
      </c>
      <c r="AL27" s="499">
        <f t="shared" si="0"/>
        <v>0</v>
      </c>
      <c r="AM27" s="498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7">
        <v>13216</v>
      </c>
      <c r="H28" s="282">
        <v>0.95499999999999996</v>
      </c>
      <c r="I28" s="146">
        <v>464</v>
      </c>
      <c r="J28" s="205">
        <v>3.4000000000000002E-2</v>
      </c>
      <c r="K28" s="204">
        <v>155</v>
      </c>
      <c r="L28" s="205">
        <v>1.0999999999999999E-2</v>
      </c>
      <c r="M28" s="204">
        <v>8</v>
      </c>
      <c r="N28" s="283">
        <v>1E-3</v>
      </c>
      <c r="O28" s="142">
        <v>151</v>
      </c>
      <c r="P28" s="366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1">
        <v>1E-3</v>
      </c>
      <c r="AA28" s="439">
        <v>23</v>
      </c>
      <c r="AB28" s="438">
        <v>2E-3</v>
      </c>
      <c r="AC28" s="437">
        <v>404</v>
      </c>
      <c r="AD28" s="436">
        <v>13522</v>
      </c>
      <c r="AE28" s="435">
        <v>0.97699999999999998</v>
      </c>
      <c r="AF28" s="428">
        <v>306</v>
      </c>
      <c r="AG28" s="427">
        <v>2.1999999999999999E-2</v>
      </c>
      <c r="AI28" s="501">
        <v>315</v>
      </c>
      <c r="AJ28" s="500">
        <v>2.3E-2</v>
      </c>
      <c r="AL28" s="499">
        <f t="shared" si="0"/>
        <v>-9</v>
      </c>
      <c r="AM28" s="498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7">
        <v>6553</v>
      </c>
      <c r="H29" s="282">
        <v>0.81899999999999995</v>
      </c>
      <c r="I29" s="146">
        <v>1239</v>
      </c>
      <c r="J29" s="205">
        <v>0.155</v>
      </c>
      <c r="K29" s="204">
        <v>208</v>
      </c>
      <c r="L29" s="205">
        <v>2.5999999999999999E-2</v>
      </c>
      <c r="M29" s="204">
        <v>0</v>
      </c>
      <c r="N29" s="283">
        <v>0</v>
      </c>
      <c r="O29" s="142">
        <v>2347</v>
      </c>
      <c r="P29" s="366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1">
        <v>1E-3</v>
      </c>
      <c r="AA29" s="439">
        <v>22</v>
      </c>
      <c r="AB29" s="438">
        <v>3.0000000000000001E-3</v>
      </c>
      <c r="AC29" s="437">
        <v>3149</v>
      </c>
      <c r="AD29" s="436">
        <v>5436</v>
      </c>
      <c r="AE29" s="435">
        <v>0.67900000000000005</v>
      </c>
      <c r="AF29" s="428">
        <v>2555</v>
      </c>
      <c r="AG29" s="427">
        <v>0.31900000000000001</v>
      </c>
      <c r="AI29" s="501">
        <v>2627</v>
      </c>
      <c r="AJ29" s="500">
        <v>0.32800000000000001</v>
      </c>
      <c r="AL29" s="499">
        <f t="shared" si="0"/>
        <v>-72</v>
      </c>
      <c r="AM29" s="498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7">
        <v>4727</v>
      </c>
      <c r="H30" s="282">
        <v>0.92900000000000005</v>
      </c>
      <c r="I30" s="146">
        <v>341</v>
      </c>
      <c r="J30" s="205">
        <v>6.7000000000000004E-2</v>
      </c>
      <c r="K30" s="204">
        <v>21</v>
      </c>
      <c r="L30" s="205">
        <v>4.0000000000000001E-3</v>
      </c>
      <c r="M30" s="204">
        <v>0</v>
      </c>
      <c r="N30" s="283">
        <v>0</v>
      </c>
      <c r="O30" s="142">
        <v>68</v>
      </c>
      <c r="P30" s="366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1">
        <v>0</v>
      </c>
      <c r="AA30" s="439">
        <v>22</v>
      </c>
      <c r="AB30" s="438">
        <v>4.0000000000000001E-3</v>
      </c>
      <c r="AC30" s="437">
        <v>262</v>
      </c>
      <c r="AD30" s="436">
        <v>5000</v>
      </c>
      <c r="AE30" s="435">
        <v>0.98299999999999998</v>
      </c>
      <c r="AF30" s="428">
        <v>89</v>
      </c>
      <c r="AG30" s="427">
        <v>1.7000000000000001E-2</v>
      </c>
      <c r="AI30" s="501">
        <v>89</v>
      </c>
      <c r="AJ30" s="500">
        <v>1.7999999999999999E-2</v>
      </c>
      <c r="AL30" s="499">
        <f t="shared" si="0"/>
        <v>0</v>
      </c>
      <c r="AM30" s="498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7">
        <v>18309</v>
      </c>
      <c r="H31" s="282">
        <v>0.98599999999999999</v>
      </c>
      <c r="I31" s="146">
        <v>255</v>
      </c>
      <c r="J31" s="205">
        <v>1.4E-2</v>
      </c>
      <c r="K31" s="204">
        <v>12</v>
      </c>
      <c r="L31" s="205">
        <v>1E-3</v>
      </c>
      <c r="M31" s="204">
        <v>0</v>
      </c>
      <c r="N31" s="283">
        <v>0</v>
      </c>
      <c r="O31" s="142">
        <v>42</v>
      </c>
      <c r="P31" s="366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1">
        <v>0</v>
      </c>
      <c r="AA31" s="439">
        <v>22</v>
      </c>
      <c r="AB31" s="438">
        <v>1E-3</v>
      </c>
      <c r="AC31" s="437">
        <v>373</v>
      </c>
      <c r="AD31" s="436">
        <v>18262</v>
      </c>
      <c r="AE31" s="435">
        <v>0.98299999999999998</v>
      </c>
      <c r="AF31" s="428">
        <v>54</v>
      </c>
      <c r="AG31" s="427">
        <v>3.0000000000000001E-3</v>
      </c>
      <c r="AI31" s="501">
        <v>63</v>
      </c>
      <c r="AJ31" s="500">
        <v>3.0000000000000001E-3</v>
      </c>
      <c r="AL31" s="499">
        <f t="shared" si="0"/>
        <v>-9</v>
      </c>
      <c r="AM31" s="498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7">
        <v>12020</v>
      </c>
      <c r="H32" s="282">
        <v>0.95499999999999996</v>
      </c>
      <c r="I32" s="146">
        <v>533</v>
      </c>
      <c r="J32" s="205">
        <v>4.2000000000000003E-2</v>
      </c>
      <c r="K32" s="204">
        <v>31</v>
      </c>
      <c r="L32" s="205">
        <v>2E-3</v>
      </c>
      <c r="M32" s="204">
        <v>6</v>
      </c>
      <c r="N32" s="283">
        <v>0</v>
      </c>
      <c r="O32" s="142">
        <v>777</v>
      </c>
      <c r="P32" s="366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1">
        <v>3.0000000000000001E-3</v>
      </c>
      <c r="AA32" s="439">
        <v>22</v>
      </c>
      <c r="AB32" s="438">
        <v>2E-3</v>
      </c>
      <c r="AC32" s="437">
        <v>3726</v>
      </c>
      <c r="AD32" s="436">
        <v>9614</v>
      </c>
      <c r="AE32" s="435">
        <v>0.76400000000000001</v>
      </c>
      <c r="AF32" s="428">
        <v>808</v>
      </c>
      <c r="AG32" s="427">
        <v>6.4000000000000001E-2</v>
      </c>
      <c r="AI32" s="501">
        <v>814</v>
      </c>
      <c r="AJ32" s="500">
        <v>6.5000000000000002E-2</v>
      </c>
      <c r="AL32" s="499">
        <f t="shared" si="0"/>
        <v>-6</v>
      </c>
      <c r="AM32" s="498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7">
        <v>22174</v>
      </c>
      <c r="H33" s="282">
        <v>0.88300000000000001</v>
      </c>
      <c r="I33" s="146">
        <v>2417</v>
      </c>
      <c r="J33" s="205">
        <v>9.6000000000000002E-2</v>
      </c>
      <c r="K33" s="204">
        <v>458</v>
      </c>
      <c r="L33" s="205">
        <v>1.7999999999999999E-2</v>
      </c>
      <c r="M33" s="204">
        <v>49</v>
      </c>
      <c r="N33" s="283">
        <v>2E-3</v>
      </c>
      <c r="O33" s="142">
        <v>445</v>
      </c>
      <c r="P33" s="366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1">
        <v>0</v>
      </c>
      <c r="AA33" s="439">
        <v>21</v>
      </c>
      <c r="AB33" s="438">
        <v>1E-3</v>
      </c>
      <c r="AC33" s="437">
        <v>11087</v>
      </c>
      <c r="AD33" s="436">
        <v>18108</v>
      </c>
      <c r="AE33" s="435">
        <v>0.72099999999999997</v>
      </c>
      <c r="AF33" s="428">
        <v>903</v>
      </c>
      <c r="AG33" s="427">
        <v>3.5999999999999997E-2</v>
      </c>
      <c r="AI33" s="501">
        <v>959</v>
      </c>
      <c r="AJ33" s="500">
        <v>3.7999999999999999E-2</v>
      </c>
      <c r="AL33" s="499">
        <f t="shared" si="0"/>
        <v>-56</v>
      </c>
      <c r="AM33" s="498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t="shared" si="0"/>
        <v>1</v>
      </c>
      <c r="AM34" s="498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7">
        <v>9219</v>
      </c>
      <c r="H35" s="282">
        <v>0.92900000000000005</v>
      </c>
      <c r="I35" s="146">
        <v>541</v>
      </c>
      <c r="J35" s="205">
        <v>5.5E-2</v>
      </c>
      <c r="K35" s="204">
        <v>152</v>
      </c>
      <c r="L35" s="205">
        <v>1.4999999999999999E-2</v>
      </c>
      <c r="M35" s="204">
        <v>9</v>
      </c>
      <c r="N35" s="283">
        <v>1E-3</v>
      </c>
      <c r="O35" s="142">
        <v>161</v>
      </c>
      <c r="P35" s="366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1">
        <v>0.55900000000000005</v>
      </c>
      <c r="AA35" s="439">
        <v>20</v>
      </c>
      <c r="AB35" s="438">
        <v>2E-3</v>
      </c>
      <c r="AC35" s="437">
        <v>7658</v>
      </c>
      <c r="AD35" s="436">
        <v>4106</v>
      </c>
      <c r="AE35" s="435">
        <v>0.41399999999999998</v>
      </c>
      <c r="AF35" s="428">
        <v>313</v>
      </c>
      <c r="AG35" s="427">
        <v>3.2000000000000001E-2</v>
      </c>
      <c r="AI35" s="501">
        <v>313</v>
      </c>
      <c r="AJ35" s="500">
        <v>3.2000000000000001E-2</v>
      </c>
      <c r="AL35" s="499">
        <f t="shared" si="0"/>
        <v>0</v>
      </c>
      <c r="AM35" s="498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7">
        <v>8060</v>
      </c>
      <c r="H36" s="282">
        <v>0.90400000000000003</v>
      </c>
      <c r="I36" s="146">
        <v>754</v>
      </c>
      <c r="J36" s="205">
        <v>8.5000000000000006E-2</v>
      </c>
      <c r="K36" s="204">
        <v>104</v>
      </c>
      <c r="L36" s="205">
        <v>1.2E-2</v>
      </c>
      <c r="M36" s="204">
        <v>0</v>
      </c>
      <c r="N36" s="283">
        <v>0</v>
      </c>
      <c r="O36" s="142">
        <v>72</v>
      </c>
      <c r="P36" s="366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1">
        <v>1E-3</v>
      </c>
      <c r="AA36" s="439">
        <v>19</v>
      </c>
      <c r="AB36" s="438">
        <v>2E-3</v>
      </c>
      <c r="AC36" s="437">
        <v>201</v>
      </c>
      <c r="AD36" s="436">
        <v>8739</v>
      </c>
      <c r="AE36" s="435">
        <v>0.98</v>
      </c>
      <c r="AF36" s="428">
        <v>176</v>
      </c>
      <c r="AG36" s="427">
        <v>0.02</v>
      </c>
      <c r="AI36" s="501">
        <v>182</v>
      </c>
      <c r="AJ36" s="500">
        <v>0.02</v>
      </c>
      <c r="AL36" s="499">
        <f t="shared" si="0"/>
        <v>-6</v>
      </c>
      <c r="AM36" s="498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7">
        <v>51783</v>
      </c>
      <c r="H37" s="282">
        <v>0.94899999999999995</v>
      </c>
      <c r="I37" s="146">
        <v>2675</v>
      </c>
      <c r="J37" s="205">
        <v>4.9000000000000002E-2</v>
      </c>
      <c r="K37" s="204">
        <v>129</v>
      </c>
      <c r="L37" s="205">
        <v>2E-3</v>
      </c>
      <c r="M37" s="204">
        <v>0</v>
      </c>
      <c r="N37" s="283">
        <v>0</v>
      </c>
      <c r="O37" s="142">
        <v>1322</v>
      </c>
      <c r="P37" s="366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1">
        <v>0</v>
      </c>
      <c r="AA37" s="439">
        <v>18</v>
      </c>
      <c r="AB37" s="438">
        <v>0</v>
      </c>
      <c r="AC37" s="437">
        <v>47605</v>
      </c>
      <c r="AD37" s="436">
        <v>8737</v>
      </c>
      <c r="AE37" s="435">
        <v>0.16</v>
      </c>
      <c r="AF37" s="428">
        <v>1451</v>
      </c>
      <c r="AG37" s="427">
        <v>2.7E-2</v>
      </c>
      <c r="AI37" s="501">
        <v>1489</v>
      </c>
      <c r="AJ37" s="500">
        <v>2.7E-2</v>
      </c>
      <c r="AL37" s="499">
        <f t="shared" si="0"/>
        <v>-38</v>
      </c>
      <c r="AM37" s="498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t="shared" si="0"/>
        <v>2</v>
      </c>
      <c r="AM38" s="498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7">
        <v>1763</v>
      </c>
      <c r="H39" s="282">
        <v>0.496</v>
      </c>
      <c r="I39" s="146">
        <v>1785</v>
      </c>
      <c r="J39" s="205">
        <v>0.503</v>
      </c>
      <c r="K39" s="204">
        <v>4</v>
      </c>
      <c r="L39" s="205">
        <v>1E-3</v>
      </c>
      <c r="M39" s="204">
        <v>0</v>
      </c>
      <c r="N39" s="283">
        <v>0</v>
      </c>
      <c r="O39" s="142">
        <v>231</v>
      </c>
      <c r="P39" s="366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1">
        <v>6.0000000000000001E-3</v>
      </c>
      <c r="AA39" s="439">
        <v>18</v>
      </c>
      <c r="AB39" s="438">
        <v>5.0000000000000001E-3</v>
      </c>
      <c r="AC39" s="437">
        <v>588</v>
      </c>
      <c r="AD39" s="436">
        <v>3311</v>
      </c>
      <c r="AE39" s="435">
        <v>0.93200000000000005</v>
      </c>
      <c r="AF39" s="428">
        <v>235</v>
      </c>
      <c r="AG39" s="427">
        <v>6.6000000000000003E-2</v>
      </c>
      <c r="AI39" s="501">
        <v>260</v>
      </c>
      <c r="AJ39" s="500">
        <v>7.2999999999999995E-2</v>
      </c>
      <c r="AL39" s="499">
        <f t="shared" si="0"/>
        <v>-25</v>
      </c>
      <c r="AM39" s="498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7">
        <v>19175</v>
      </c>
      <c r="H40" s="282">
        <v>0.97799999999999998</v>
      </c>
      <c r="I40" s="146">
        <v>400</v>
      </c>
      <c r="J40" s="205">
        <v>0.02</v>
      </c>
      <c r="K40" s="204">
        <v>22</v>
      </c>
      <c r="L40" s="205">
        <v>1E-3</v>
      </c>
      <c r="M40" s="204">
        <v>1</v>
      </c>
      <c r="N40" s="283">
        <v>0</v>
      </c>
      <c r="O40" s="142">
        <v>165</v>
      </c>
      <c r="P40" s="366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1">
        <v>0</v>
      </c>
      <c r="AA40" s="439">
        <v>17</v>
      </c>
      <c r="AB40" s="438">
        <v>1E-3</v>
      </c>
      <c r="AC40" s="437">
        <v>599</v>
      </c>
      <c r="AD40" s="436">
        <v>19293</v>
      </c>
      <c r="AE40" s="435">
        <v>0.98399999999999999</v>
      </c>
      <c r="AF40" s="428">
        <v>187</v>
      </c>
      <c r="AG40" s="427">
        <v>0.01</v>
      </c>
      <c r="AI40" s="501">
        <v>188</v>
      </c>
      <c r="AJ40" s="500">
        <v>0.01</v>
      </c>
      <c r="AL40" s="499">
        <f t="shared" ref="AL40:AL62" si="2" xml:space="preserve"> AF40-AI40</f>
        <v>-1</v>
      </c>
      <c r="AM40" s="498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7">
        <v>14402</v>
      </c>
      <c r="H41" s="282">
        <v>0.83099999999999996</v>
      </c>
      <c r="I41" s="146">
        <v>2386</v>
      </c>
      <c r="J41" s="205">
        <v>0.13800000000000001</v>
      </c>
      <c r="K41" s="204">
        <v>535</v>
      </c>
      <c r="L41" s="205">
        <v>3.1E-2</v>
      </c>
      <c r="M41" s="204">
        <v>0</v>
      </c>
      <c r="N41" s="283">
        <v>0</v>
      </c>
      <c r="O41" s="142">
        <v>644</v>
      </c>
      <c r="P41" s="366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1">
        <v>0</v>
      </c>
      <c r="AA41" s="439">
        <v>17</v>
      </c>
      <c r="AB41" s="438">
        <v>1E-3</v>
      </c>
      <c r="AC41" s="437">
        <v>1341</v>
      </c>
      <c r="AD41" s="436">
        <v>16023</v>
      </c>
      <c r="AE41" s="435">
        <v>0.92500000000000004</v>
      </c>
      <c r="AF41" s="428">
        <v>1179</v>
      </c>
      <c r="AG41" s="427">
        <v>6.8000000000000005E-2</v>
      </c>
      <c r="AI41" s="501">
        <v>1181</v>
      </c>
      <c r="AJ41" s="500">
        <v>6.8000000000000005E-2</v>
      </c>
      <c r="AL41" s="499">
        <f t="shared" si="2"/>
        <v>-2</v>
      </c>
      <c r="AM41" s="498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7">
        <v>3863</v>
      </c>
      <c r="H42" s="282">
        <v>0.91100000000000003</v>
      </c>
      <c r="I42" s="146">
        <v>317</v>
      </c>
      <c r="J42" s="205">
        <v>7.4999999999999997E-2</v>
      </c>
      <c r="K42" s="204">
        <v>59</v>
      </c>
      <c r="L42" s="205">
        <v>1.4E-2</v>
      </c>
      <c r="M42" s="204">
        <v>0</v>
      </c>
      <c r="N42" s="283">
        <v>0</v>
      </c>
      <c r="O42" s="142">
        <v>640</v>
      </c>
      <c r="P42" s="366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1">
        <v>3.0000000000000001E-3</v>
      </c>
      <c r="AA42" s="439">
        <v>14</v>
      </c>
      <c r="AB42" s="438">
        <v>3.0000000000000001E-3</v>
      </c>
      <c r="AC42" s="437">
        <v>5244</v>
      </c>
      <c r="AD42" s="436">
        <v>0</v>
      </c>
      <c r="AE42" s="435">
        <v>0</v>
      </c>
      <c r="AF42" s="428">
        <v>699</v>
      </c>
      <c r="AG42" s="427">
        <v>0.16500000000000001</v>
      </c>
      <c r="AI42" s="501">
        <v>700</v>
      </c>
      <c r="AJ42" s="500">
        <v>0.16500000000000001</v>
      </c>
      <c r="AL42" s="499">
        <f t="shared" si="2"/>
        <v>-1</v>
      </c>
      <c r="AM42" s="498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7">
        <v>9654</v>
      </c>
      <c r="H43" s="282">
        <v>0.95199999999999996</v>
      </c>
      <c r="I43" s="146">
        <v>447</v>
      </c>
      <c r="J43" s="205">
        <v>4.3999999999999997E-2</v>
      </c>
      <c r="K43" s="204">
        <v>22</v>
      </c>
      <c r="L43" s="205">
        <v>2E-3</v>
      </c>
      <c r="M43" s="204">
        <v>16</v>
      </c>
      <c r="N43" s="283">
        <v>2E-3</v>
      </c>
      <c r="O43" s="142">
        <v>52</v>
      </c>
      <c r="P43" s="366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1">
        <v>1E-3</v>
      </c>
      <c r="AA43" s="439">
        <v>14</v>
      </c>
      <c r="AB43" s="438">
        <v>1E-3</v>
      </c>
      <c r="AC43" s="437">
        <v>178</v>
      </c>
      <c r="AD43" s="436">
        <v>10056</v>
      </c>
      <c r="AE43" s="435">
        <v>0.99199999999999999</v>
      </c>
      <c r="AF43" s="428">
        <v>74</v>
      </c>
      <c r="AG43" s="427">
        <v>7.0000000000000001E-3</v>
      </c>
      <c r="AI43" s="501">
        <v>73</v>
      </c>
      <c r="AJ43" s="500">
        <v>7.0000000000000001E-3</v>
      </c>
      <c r="AL43" s="499">
        <f t="shared" si="2"/>
        <v>1</v>
      </c>
      <c r="AM43" s="498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7">
        <v>14209</v>
      </c>
      <c r="H44" s="282">
        <v>0.98</v>
      </c>
      <c r="I44" s="146">
        <v>255</v>
      </c>
      <c r="J44" s="205">
        <v>1.7999999999999999E-2</v>
      </c>
      <c r="K44" s="204">
        <v>32</v>
      </c>
      <c r="L44" s="205">
        <v>2E-3</v>
      </c>
      <c r="M44" s="204">
        <v>0</v>
      </c>
      <c r="N44" s="283">
        <v>0</v>
      </c>
      <c r="O44" s="142">
        <v>185</v>
      </c>
      <c r="P44" s="366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1">
        <v>0</v>
      </c>
      <c r="AA44" s="439">
        <v>13</v>
      </c>
      <c r="AB44" s="438">
        <v>1E-3</v>
      </c>
      <c r="AC44" s="437">
        <v>425</v>
      </c>
      <c r="AD44" s="436">
        <v>14279</v>
      </c>
      <c r="AE44" s="435">
        <v>0.98499999999999999</v>
      </c>
      <c r="AF44" s="428">
        <v>217</v>
      </c>
      <c r="AG44" s="427">
        <v>1.4999999999999999E-2</v>
      </c>
      <c r="AI44" s="501">
        <v>246</v>
      </c>
      <c r="AJ44" s="500">
        <v>1.7000000000000001E-2</v>
      </c>
      <c r="AL44" s="499">
        <f t="shared" si="2"/>
        <v>-29</v>
      </c>
      <c r="AM44" s="498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7">
        <v>2772</v>
      </c>
      <c r="H45" s="282">
        <v>0.75900000000000001</v>
      </c>
      <c r="I45" s="146">
        <v>582</v>
      </c>
      <c r="J45" s="205">
        <v>0.159</v>
      </c>
      <c r="K45" s="204">
        <v>300</v>
      </c>
      <c r="L45" s="205">
        <v>8.2000000000000003E-2</v>
      </c>
      <c r="M45" s="204">
        <v>0</v>
      </c>
      <c r="N45" s="283">
        <v>0</v>
      </c>
      <c r="O45" s="142">
        <v>162</v>
      </c>
      <c r="P45" s="366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1">
        <v>2E-3</v>
      </c>
      <c r="AA45" s="439">
        <v>13</v>
      </c>
      <c r="AB45" s="438">
        <v>4.0000000000000001E-3</v>
      </c>
      <c r="AC45" s="437">
        <v>381</v>
      </c>
      <c r="AD45" s="436">
        <v>3189</v>
      </c>
      <c r="AE45" s="435">
        <v>0.873</v>
      </c>
      <c r="AF45" s="428">
        <v>462</v>
      </c>
      <c r="AG45" s="427">
        <v>0.126</v>
      </c>
      <c r="AI45" s="501">
        <v>461</v>
      </c>
      <c r="AJ45" s="500">
        <v>0.126</v>
      </c>
      <c r="AL45" s="499">
        <f t="shared" si="2"/>
        <v>1</v>
      </c>
      <c r="AM45" s="498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7">
        <v>80768</v>
      </c>
      <c r="H46" s="282">
        <v>0.98599999999999999</v>
      </c>
      <c r="I46" s="146">
        <v>901</v>
      </c>
      <c r="J46" s="205">
        <v>1.0999999999999999E-2</v>
      </c>
      <c r="K46" s="204">
        <v>265</v>
      </c>
      <c r="L46" s="205">
        <v>3.0000000000000001E-3</v>
      </c>
      <c r="M46" s="204">
        <v>5</v>
      </c>
      <c r="N46" s="283">
        <v>0</v>
      </c>
      <c r="O46" s="142">
        <v>1039</v>
      </c>
      <c r="P46" s="366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1">
        <v>0</v>
      </c>
      <c r="AA46" s="439">
        <v>12</v>
      </c>
      <c r="AB46" s="438">
        <v>0</v>
      </c>
      <c r="AC46" s="437">
        <v>3451</v>
      </c>
      <c r="AD46" s="436">
        <v>79371</v>
      </c>
      <c r="AE46" s="435">
        <v>0.96899999999999997</v>
      </c>
      <c r="AF46" s="428">
        <v>1304</v>
      </c>
      <c r="AG46" s="427">
        <v>1.6E-2</v>
      </c>
      <c r="AI46" s="501">
        <v>2042</v>
      </c>
      <c r="AJ46" s="500">
        <v>2.5000000000000001E-2</v>
      </c>
      <c r="AL46" s="499">
        <f t="shared" si="2"/>
        <v>-738</v>
      </c>
      <c r="AM46" s="498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7">
        <v>4554</v>
      </c>
      <c r="H47" s="282">
        <v>0.96299999999999997</v>
      </c>
      <c r="I47" s="146">
        <v>165</v>
      </c>
      <c r="J47" s="205">
        <v>3.5000000000000003E-2</v>
      </c>
      <c r="K47" s="204">
        <v>10</v>
      </c>
      <c r="L47" s="205">
        <v>2E-3</v>
      </c>
      <c r="M47" s="204">
        <v>0</v>
      </c>
      <c r="N47" s="283">
        <v>0</v>
      </c>
      <c r="O47" s="142">
        <v>35</v>
      </c>
      <c r="P47" s="366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1">
        <v>0</v>
      </c>
      <c r="AA47" s="439">
        <v>12</v>
      </c>
      <c r="AB47" s="438">
        <v>3.0000000000000001E-3</v>
      </c>
      <c r="AC47" s="437">
        <v>136</v>
      </c>
      <c r="AD47" s="436">
        <v>4638</v>
      </c>
      <c r="AE47" s="435">
        <v>0.98099999999999998</v>
      </c>
      <c r="AF47" s="428">
        <v>45</v>
      </c>
      <c r="AG47" s="427">
        <v>0.01</v>
      </c>
      <c r="AI47" s="501">
        <v>45</v>
      </c>
      <c r="AJ47" s="500">
        <v>0.01</v>
      </c>
      <c r="AL47" s="499">
        <f t="shared" si="2"/>
        <v>0</v>
      </c>
      <c r="AM47" s="498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7">
        <v>5961</v>
      </c>
      <c r="H48" s="282">
        <v>0.70599999999999996</v>
      </c>
      <c r="I48" s="146">
        <v>2471</v>
      </c>
      <c r="J48" s="205">
        <v>0.29299999999999998</v>
      </c>
      <c r="K48" s="204">
        <v>7</v>
      </c>
      <c r="L48" s="205">
        <v>1E-3</v>
      </c>
      <c r="M48" s="204">
        <v>0</v>
      </c>
      <c r="N48" s="283">
        <v>0</v>
      </c>
      <c r="O48" s="142">
        <v>468</v>
      </c>
      <c r="P48" s="366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1">
        <v>0</v>
      </c>
      <c r="AA48" s="439">
        <v>11</v>
      </c>
      <c r="AB48" s="438">
        <v>1E-3</v>
      </c>
      <c r="AC48" s="437">
        <v>779</v>
      </c>
      <c r="AD48" s="436">
        <v>7954</v>
      </c>
      <c r="AE48" s="435">
        <v>0.94299999999999995</v>
      </c>
      <c r="AF48" s="428">
        <v>475</v>
      </c>
      <c r="AG48" s="427">
        <v>5.6000000000000001E-2</v>
      </c>
      <c r="AI48" s="501">
        <v>472</v>
      </c>
      <c r="AJ48" s="500">
        <v>5.6000000000000001E-2</v>
      </c>
      <c r="AL48" s="499">
        <f t="shared" si="2"/>
        <v>3</v>
      </c>
      <c r="AM48" s="498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7">
        <v>3627</v>
      </c>
      <c r="H49" s="282">
        <v>0.86699999999999999</v>
      </c>
      <c r="I49" s="146">
        <v>540</v>
      </c>
      <c r="J49" s="205">
        <v>0.129</v>
      </c>
      <c r="K49" s="204">
        <v>16</v>
      </c>
      <c r="L49" s="205">
        <v>4.0000000000000001E-3</v>
      </c>
      <c r="M49" s="204">
        <v>0</v>
      </c>
      <c r="N49" s="283">
        <v>0</v>
      </c>
      <c r="O49" s="142">
        <v>218</v>
      </c>
      <c r="P49" s="366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1">
        <v>3.0000000000000001E-3</v>
      </c>
      <c r="AA49" s="439">
        <v>10</v>
      </c>
      <c r="AB49" s="438">
        <v>2E-3</v>
      </c>
      <c r="AC49" s="437">
        <v>561</v>
      </c>
      <c r="AD49" s="436">
        <v>3943</v>
      </c>
      <c r="AE49" s="435">
        <v>0.94299999999999995</v>
      </c>
      <c r="AF49" s="428">
        <v>234</v>
      </c>
      <c r="AG49" s="427">
        <v>5.6000000000000001E-2</v>
      </c>
      <c r="AI49" s="501">
        <v>236</v>
      </c>
      <c r="AJ49" s="500">
        <v>5.6000000000000001E-2</v>
      </c>
      <c r="AL49" s="499">
        <f t="shared" si="2"/>
        <v>-2</v>
      </c>
      <c r="AM49" s="498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7">
        <v>4186</v>
      </c>
      <c r="H50" s="282">
        <v>0.85199999999999998</v>
      </c>
      <c r="I50" s="146">
        <v>692</v>
      </c>
      <c r="J50" s="205">
        <v>0.14099999999999999</v>
      </c>
      <c r="K50" s="204">
        <v>32</v>
      </c>
      <c r="L50" s="205">
        <v>7.0000000000000001E-3</v>
      </c>
      <c r="M50" s="204">
        <v>1</v>
      </c>
      <c r="N50" s="283">
        <v>0</v>
      </c>
      <c r="O50" s="142">
        <v>270</v>
      </c>
      <c r="P50" s="366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1">
        <v>1E-3</v>
      </c>
      <c r="AA50" s="439">
        <v>9</v>
      </c>
      <c r="AB50" s="438">
        <v>2E-3</v>
      </c>
      <c r="AC50" s="437">
        <v>5991</v>
      </c>
      <c r="AD50" s="436">
        <v>0</v>
      </c>
      <c r="AE50" s="435">
        <v>0</v>
      </c>
      <c r="AF50" s="428">
        <v>302</v>
      </c>
      <c r="AG50" s="427">
        <v>6.0999999999999999E-2</v>
      </c>
      <c r="AI50" s="501">
        <v>302</v>
      </c>
      <c r="AJ50" s="500">
        <v>6.2E-2</v>
      </c>
      <c r="AL50" s="499">
        <f t="shared" si="2"/>
        <v>0</v>
      </c>
      <c r="AM50" s="498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7">
        <v>52607</v>
      </c>
      <c r="H51" s="282">
        <v>0.99099999999999999</v>
      </c>
      <c r="I51" s="146">
        <v>453</v>
      </c>
      <c r="J51" s="205">
        <v>8.9999999999999993E-3</v>
      </c>
      <c r="K51" s="204">
        <v>31</v>
      </c>
      <c r="L51" s="205">
        <v>1E-3</v>
      </c>
      <c r="M51" s="204">
        <v>0</v>
      </c>
      <c r="N51" s="283">
        <v>0</v>
      </c>
      <c r="O51" s="142">
        <v>184</v>
      </c>
      <c r="P51" s="366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1">
        <v>0</v>
      </c>
      <c r="AA51" s="439">
        <v>9</v>
      </c>
      <c r="AB51" s="438">
        <v>0</v>
      </c>
      <c r="AC51" s="437">
        <v>793</v>
      </c>
      <c r="AD51" s="436">
        <v>52395</v>
      </c>
      <c r="AE51" s="435">
        <v>0.98699999999999999</v>
      </c>
      <c r="AF51" s="428">
        <v>215</v>
      </c>
      <c r="AG51" s="427">
        <v>4.0000000000000001E-3</v>
      </c>
      <c r="AI51" s="501">
        <v>215</v>
      </c>
      <c r="AJ51" s="500">
        <v>4.0000000000000001E-3</v>
      </c>
      <c r="AL51" s="499">
        <f t="shared" si="2"/>
        <v>0</v>
      </c>
      <c r="AM51" s="498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7">
        <v>31893</v>
      </c>
      <c r="H52" s="282">
        <v>0.88500000000000001</v>
      </c>
      <c r="I52" s="146">
        <v>3344</v>
      </c>
      <c r="J52" s="205">
        <v>9.2999999999999999E-2</v>
      </c>
      <c r="K52" s="204">
        <v>819</v>
      </c>
      <c r="L52" s="205">
        <v>2.3E-2</v>
      </c>
      <c r="M52" s="204">
        <v>0</v>
      </c>
      <c r="N52" s="283">
        <v>0</v>
      </c>
      <c r="O52" s="142">
        <v>1225</v>
      </c>
      <c r="P52" s="366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1">
        <v>2E-3</v>
      </c>
      <c r="AA52" s="439">
        <v>8</v>
      </c>
      <c r="AB52" s="438">
        <v>0</v>
      </c>
      <c r="AC52" s="437">
        <v>3033</v>
      </c>
      <c r="AD52" s="436">
        <v>33931</v>
      </c>
      <c r="AE52" s="435">
        <v>0.94099999999999995</v>
      </c>
      <c r="AF52" s="428">
        <v>2044</v>
      </c>
      <c r="AG52" s="427">
        <v>5.7000000000000002E-2</v>
      </c>
      <c r="AI52" s="501">
        <v>2219</v>
      </c>
      <c r="AJ52" s="500">
        <v>6.2E-2</v>
      </c>
      <c r="AL52" s="499">
        <f t="shared" si="2"/>
        <v>-175</v>
      </c>
      <c r="AM52" s="498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7">
        <v>11251</v>
      </c>
      <c r="H53" s="282">
        <v>0.82</v>
      </c>
      <c r="I53" s="146">
        <v>2280</v>
      </c>
      <c r="J53" s="205">
        <v>0.16600000000000001</v>
      </c>
      <c r="K53" s="204">
        <v>184</v>
      </c>
      <c r="L53" s="205">
        <v>1.2999999999999999E-2</v>
      </c>
      <c r="M53" s="204">
        <v>0</v>
      </c>
      <c r="N53" s="283">
        <v>0</v>
      </c>
      <c r="O53" s="142">
        <v>1072</v>
      </c>
      <c r="P53" s="366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1">
        <v>0</v>
      </c>
      <c r="AA53" s="439">
        <v>8</v>
      </c>
      <c r="AB53" s="438">
        <v>1E-3</v>
      </c>
      <c r="AC53" s="437">
        <v>1406</v>
      </c>
      <c r="AD53" s="436">
        <v>12457</v>
      </c>
      <c r="AE53" s="435">
        <v>0.90800000000000003</v>
      </c>
      <c r="AF53" s="428">
        <v>1256</v>
      </c>
      <c r="AG53" s="427">
        <v>9.1999999999999998E-2</v>
      </c>
      <c r="AI53" s="501">
        <v>1273</v>
      </c>
      <c r="AJ53" s="500">
        <v>9.2999999999999999E-2</v>
      </c>
      <c r="AL53" s="499">
        <f t="shared" si="2"/>
        <v>-17</v>
      </c>
      <c r="AM53" s="498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7">
        <v>8881</v>
      </c>
      <c r="H54" s="282">
        <v>0.93700000000000006</v>
      </c>
      <c r="I54" s="146">
        <v>551</v>
      </c>
      <c r="J54" s="205">
        <v>5.8000000000000003E-2</v>
      </c>
      <c r="K54" s="204">
        <v>46</v>
      </c>
      <c r="L54" s="205">
        <v>5.0000000000000001E-3</v>
      </c>
      <c r="M54" s="204">
        <v>0</v>
      </c>
      <c r="N54" s="283">
        <v>0</v>
      </c>
      <c r="O54" s="142">
        <v>217</v>
      </c>
      <c r="P54" s="366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1">
        <v>0</v>
      </c>
      <c r="AA54" s="439">
        <v>7</v>
      </c>
      <c r="AB54" s="438">
        <v>1E-3</v>
      </c>
      <c r="AC54" s="437">
        <v>754</v>
      </c>
      <c r="AD54" s="436">
        <v>8772</v>
      </c>
      <c r="AE54" s="435">
        <v>0.92600000000000005</v>
      </c>
      <c r="AF54" s="428">
        <v>263</v>
      </c>
      <c r="AG54" s="427">
        <v>2.8000000000000001E-2</v>
      </c>
      <c r="AI54" s="501">
        <v>394</v>
      </c>
      <c r="AJ54" s="500">
        <v>4.2000000000000003E-2</v>
      </c>
      <c r="AL54" s="499">
        <f t="shared" si="2"/>
        <v>-131</v>
      </c>
      <c r="AM54" s="498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7">
        <v>5017</v>
      </c>
      <c r="H55" s="282">
        <v>0.92300000000000004</v>
      </c>
      <c r="I55" s="146">
        <v>366</v>
      </c>
      <c r="J55" s="205">
        <v>6.7000000000000004E-2</v>
      </c>
      <c r="K55" s="204">
        <v>44</v>
      </c>
      <c r="L55" s="205">
        <v>8.0000000000000002E-3</v>
      </c>
      <c r="M55" s="204">
        <v>6</v>
      </c>
      <c r="N55" s="283">
        <v>1E-3</v>
      </c>
      <c r="O55" s="142">
        <v>46</v>
      </c>
      <c r="P55" s="366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1">
        <v>1E-3</v>
      </c>
      <c r="AA55" s="439">
        <v>7</v>
      </c>
      <c r="AB55" s="438">
        <v>1E-3</v>
      </c>
      <c r="AC55" s="437">
        <v>340</v>
      </c>
      <c r="AD55" s="436">
        <v>5136</v>
      </c>
      <c r="AE55" s="435">
        <v>0.94499999999999995</v>
      </c>
      <c r="AF55" s="428">
        <v>90</v>
      </c>
      <c r="AG55" s="427">
        <v>1.7000000000000001E-2</v>
      </c>
      <c r="AI55" s="501">
        <v>90</v>
      </c>
      <c r="AJ55" s="500">
        <v>1.7000000000000001E-2</v>
      </c>
      <c r="AL55" s="499">
        <f t="shared" si="2"/>
        <v>0</v>
      </c>
      <c r="AM55" s="498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7">
        <v>15382</v>
      </c>
      <c r="H56" s="282">
        <v>0.97199999999999998</v>
      </c>
      <c r="I56" s="146">
        <v>425</v>
      </c>
      <c r="J56" s="205">
        <v>2.7E-2</v>
      </c>
      <c r="K56" s="204">
        <v>24</v>
      </c>
      <c r="L56" s="205">
        <v>2E-3</v>
      </c>
      <c r="M56" s="204">
        <v>0</v>
      </c>
      <c r="N56" s="283">
        <v>0</v>
      </c>
      <c r="O56" s="142">
        <v>89</v>
      </c>
      <c r="P56" s="366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1">
        <v>1E-3</v>
      </c>
      <c r="AA56" s="439">
        <v>6</v>
      </c>
      <c r="AB56" s="438">
        <v>0</v>
      </c>
      <c r="AC56" s="437">
        <v>205</v>
      </c>
      <c r="AD56" s="436">
        <v>15716</v>
      </c>
      <c r="AE56" s="435">
        <v>0.99299999999999999</v>
      </c>
      <c r="AF56" s="428">
        <v>113</v>
      </c>
      <c r="AG56" s="427">
        <v>7.0000000000000001E-3</v>
      </c>
      <c r="AI56" s="501">
        <v>104</v>
      </c>
      <c r="AJ56" s="500">
        <v>7.0000000000000001E-3</v>
      </c>
      <c r="AL56" s="499">
        <f t="shared" si="2"/>
        <v>9</v>
      </c>
      <c r="AM56" s="498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7">
        <v>18907</v>
      </c>
      <c r="H57" s="282">
        <v>0.98899999999999999</v>
      </c>
      <c r="I57" s="146">
        <v>149</v>
      </c>
      <c r="J57" s="205">
        <v>8.0000000000000002E-3</v>
      </c>
      <c r="K57" s="204">
        <v>37</v>
      </c>
      <c r="L57" s="205">
        <v>2E-3</v>
      </c>
      <c r="M57" s="204">
        <v>28</v>
      </c>
      <c r="N57" s="283">
        <v>1E-3</v>
      </c>
      <c r="O57" s="142">
        <v>76</v>
      </c>
      <c r="P57" s="366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1">
        <v>0</v>
      </c>
      <c r="AA57" s="439">
        <v>4</v>
      </c>
      <c r="AB57" s="438">
        <v>0</v>
      </c>
      <c r="AC57" s="437">
        <v>1195</v>
      </c>
      <c r="AD57" s="436">
        <v>17943</v>
      </c>
      <c r="AE57" s="435">
        <v>0.93799999999999994</v>
      </c>
      <c r="AF57" s="428">
        <v>113</v>
      </c>
      <c r="AG57" s="427">
        <v>6.0000000000000001E-3</v>
      </c>
      <c r="AI57" s="501">
        <v>112</v>
      </c>
      <c r="AJ57" s="500">
        <v>6.0000000000000001E-3</v>
      </c>
      <c r="AL57" s="499">
        <f t="shared" si="2"/>
        <v>1</v>
      </c>
      <c r="AM57" s="498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7">
        <v>9730</v>
      </c>
      <c r="H58" s="282">
        <v>0.627</v>
      </c>
      <c r="I58" s="146">
        <v>5670</v>
      </c>
      <c r="J58" s="205">
        <v>0.36499999999999999</v>
      </c>
      <c r="K58" s="204">
        <v>113</v>
      </c>
      <c r="L58" s="205">
        <v>7.0000000000000001E-3</v>
      </c>
      <c r="M58" s="204">
        <v>0</v>
      </c>
      <c r="N58" s="283">
        <v>0</v>
      </c>
      <c r="O58" s="142">
        <v>188</v>
      </c>
      <c r="P58" s="366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1">
        <v>1E-3</v>
      </c>
      <c r="AA58" s="439">
        <v>3</v>
      </c>
      <c r="AB58" s="438">
        <v>0</v>
      </c>
      <c r="AC58" s="437">
        <v>412</v>
      </c>
      <c r="AD58" s="436">
        <v>15208</v>
      </c>
      <c r="AE58" s="435">
        <v>0.98</v>
      </c>
      <c r="AF58" s="428">
        <v>301</v>
      </c>
      <c r="AG58" s="427">
        <v>1.9E-2</v>
      </c>
      <c r="AI58" s="501">
        <v>307</v>
      </c>
      <c r="AJ58" s="500">
        <v>0.02</v>
      </c>
      <c r="AL58" s="499">
        <f t="shared" si="2"/>
        <v>-6</v>
      </c>
      <c r="AM58" s="498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7">
        <v>4632</v>
      </c>
      <c r="H59" s="282">
        <v>0.94899999999999995</v>
      </c>
      <c r="I59" s="146">
        <v>226</v>
      </c>
      <c r="J59" s="205">
        <v>4.5999999999999999E-2</v>
      </c>
      <c r="K59" s="204">
        <v>25</v>
      </c>
      <c r="L59" s="205">
        <v>5.0000000000000001E-3</v>
      </c>
      <c r="M59" s="204">
        <v>0</v>
      </c>
      <c r="N59" s="283">
        <v>0</v>
      </c>
      <c r="O59" s="142">
        <v>172</v>
      </c>
      <c r="P59" s="366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1">
        <v>1E-3</v>
      </c>
      <c r="AA59" s="439">
        <v>2</v>
      </c>
      <c r="AB59" s="438">
        <v>0</v>
      </c>
      <c r="AC59" s="437">
        <v>234</v>
      </c>
      <c r="AD59" s="436">
        <v>4685</v>
      </c>
      <c r="AE59" s="435">
        <v>0.95899999999999996</v>
      </c>
      <c r="AF59" s="428">
        <v>197</v>
      </c>
      <c r="AG59" s="427">
        <v>0.04</v>
      </c>
      <c r="AI59" s="501">
        <v>198</v>
      </c>
      <c r="AJ59" s="500">
        <v>4.1000000000000002E-2</v>
      </c>
      <c r="AL59" s="499">
        <f t="shared" si="2"/>
        <v>-1</v>
      </c>
      <c r="AM59" s="498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7">
        <v>4700</v>
      </c>
      <c r="H60" s="282">
        <v>0.93600000000000005</v>
      </c>
      <c r="I60" s="146">
        <v>288</v>
      </c>
      <c r="J60" s="205">
        <v>5.7000000000000002E-2</v>
      </c>
      <c r="K60" s="204">
        <v>10</v>
      </c>
      <c r="L60" s="205">
        <v>2E-3</v>
      </c>
      <c r="M60" s="204">
        <v>21</v>
      </c>
      <c r="N60" s="283">
        <v>4.0000000000000001E-3</v>
      </c>
      <c r="O60" s="142">
        <v>11</v>
      </c>
      <c r="P60" s="366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1">
        <v>0</v>
      </c>
      <c r="AA60" s="439">
        <v>1</v>
      </c>
      <c r="AB60" s="438">
        <v>0</v>
      </c>
      <c r="AC60" s="437">
        <v>150</v>
      </c>
      <c r="AD60" s="436">
        <v>4891</v>
      </c>
      <c r="AE60" s="435">
        <v>0.97399999999999998</v>
      </c>
      <c r="AF60" s="428">
        <v>21</v>
      </c>
      <c r="AG60" s="427">
        <v>4.0000000000000001E-3</v>
      </c>
      <c r="AI60" s="501">
        <v>27</v>
      </c>
      <c r="AJ60" s="500">
        <v>5.0000000000000001E-3</v>
      </c>
      <c r="AL60" s="499">
        <f t="shared" si="2"/>
        <v>-6</v>
      </c>
      <c r="AM60" s="498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7">
        <v>7253</v>
      </c>
      <c r="H61" s="282">
        <v>0.99299999999999999</v>
      </c>
      <c r="I61" s="146">
        <v>43</v>
      </c>
      <c r="J61" s="205">
        <v>6.0000000000000001E-3</v>
      </c>
      <c r="K61" s="204">
        <v>9</v>
      </c>
      <c r="L61" s="205">
        <v>1E-3</v>
      </c>
      <c r="M61" s="204">
        <v>0</v>
      </c>
      <c r="N61" s="283">
        <v>0</v>
      </c>
      <c r="O61" s="142">
        <v>30</v>
      </c>
      <c r="P61" s="366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1">
        <v>0</v>
      </c>
      <c r="AA61" s="439">
        <v>0</v>
      </c>
      <c r="AB61" s="438">
        <v>0</v>
      </c>
      <c r="AC61" s="437">
        <v>52</v>
      </c>
      <c r="AD61" s="436">
        <v>7266</v>
      </c>
      <c r="AE61" s="435">
        <v>0.995</v>
      </c>
      <c r="AF61" s="428">
        <v>39</v>
      </c>
      <c r="AG61" s="427">
        <v>5.0000000000000001E-3</v>
      </c>
      <c r="AI61" s="501">
        <v>44</v>
      </c>
      <c r="AJ61" s="500">
        <v>6.0000000000000001E-3</v>
      </c>
      <c r="AL61" s="499">
        <f t="shared" si="2"/>
        <v>-5</v>
      </c>
      <c r="AM61" s="498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7">
        <v>13563</v>
      </c>
      <c r="H62" s="282">
        <v>0.96899999999999997</v>
      </c>
      <c r="I62" s="146">
        <v>435</v>
      </c>
      <c r="J62" s="205">
        <v>3.1E-2</v>
      </c>
      <c r="K62" s="204">
        <v>4</v>
      </c>
      <c r="L62" s="205">
        <v>0</v>
      </c>
      <c r="M62" s="204">
        <v>0</v>
      </c>
      <c r="N62" s="283">
        <v>0</v>
      </c>
      <c r="O62" s="142">
        <v>65</v>
      </c>
      <c r="P62" s="366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1">
        <v>0</v>
      </c>
      <c r="AA62" s="439">
        <v>0</v>
      </c>
      <c r="AB62" s="438">
        <v>0</v>
      </c>
      <c r="AC62" s="437">
        <v>122</v>
      </c>
      <c r="AD62" s="436">
        <v>13933</v>
      </c>
      <c r="AE62" s="435">
        <v>0.995</v>
      </c>
      <c r="AF62" s="428">
        <v>69</v>
      </c>
      <c r="AG62" s="427">
        <v>5.0000000000000001E-3</v>
      </c>
      <c r="AI62" s="497">
        <v>74</v>
      </c>
      <c r="AJ62" s="496">
        <v>5.0000000000000001E-3</v>
      </c>
      <c r="AL62" s="495">
        <f t="shared" si="2"/>
        <v>-5</v>
      </c>
      <c r="AM62" s="494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52</v>
      </c>
      <c r="AD66" s="421">
        <f t="shared" si="5"/>
        <v>0</v>
      </c>
      <c r="AE66" s="420">
        <f t="shared" si="5"/>
        <v>0</v>
      </c>
      <c r="AF66" s="419">
        <f t="shared" si="5"/>
        <v>21</v>
      </c>
      <c r="AG66" s="418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9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23">
        <f t="shared" si="6"/>
        <v>104</v>
      </c>
      <c r="AB67" s="422">
        <f t="shared" si="6"/>
        <v>7.0000000000000001E-3</v>
      </c>
      <c r="AC67" s="421">
        <f t="shared" si="6"/>
        <v>47605</v>
      </c>
      <c r="AD67" s="421">
        <f t="shared" si="6"/>
        <v>115367</v>
      </c>
      <c r="AE67" s="420">
        <f t="shared" si="6"/>
        <v>0.996</v>
      </c>
      <c r="AF67" s="419">
        <f t="shared" si="6"/>
        <v>3579</v>
      </c>
      <c r="AG67" s="418">
        <f t="shared" si="6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60" t="s">
        <v>89</v>
      </c>
      <c r="H6" s="661"/>
      <c r="I6" s="661"/>
      <c r="J6" s="661"/>
      <c r="K6" s="661"/>
      <c r="L6" s="661"/>
      <c r="M6" s="661"/>
      <c r="N6" s="662"/>
      <c r="O6" s="663" t="s">
        <v>272</v>
      </c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5"/>
      <c r="AA6" s="666" t="s">
        <v>271</v>
      </c>
      <c r="AB6" s="667"/>
      <c r="AC6" s="668" t="s">
        <v>270</v>
      </c>
      <c r="AD6" s="669"/>
      <c r="AE6" s="670"/>
      <c r="AF6" s="671" t="s">
        <v>269</v>
      </c>
      <c r="AG6" s="672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699" t="s">
        <v>89</v>
      </c>
      <c r="H6" s="700"/>
      <c r="I6" s="700"/>
      <c r="J6" s="700"/>
      <c r="K6" s="700"/>
      <c r="L6" s="700"/>
      <c r="M6" s="700"/>
      <c r="N6" s="701"/>
      <c r="O6" s="702" t="s">
        <v>90</v>
      </c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3"/>
      <c r="AB6" s="703"/>
      <c r="AC6" s="703"/>
      <c r="AD6" s="703"/>
      <c r="AE6" s="703"/>
      <c r="AF6" s="703"/>
      <c r="AG6" s="704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268</v>
      </c>
      <c r="AG7" s="463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699" t="s">
        <v>89</v>
      </c>
      <c r="H6" s="700"/>
      <c r="I6" s="700"/>
      <c r="J6" s="700"/>
      <c r="K6" s="700"/>
      <c r="L6" s="700"/>
      <c r="M6" s="700"/>
      <c r="N6" s="701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705"/>
      <c r="AE6" s="706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699" t="s">
        <v>89</v>
      </c>
      <c r="H6" s="700"/>
      <c r="I6" s="700"/>
      <c r="J6" s="700"/>
      <c r="K6" s="700"/>
      <c r="L6" s="700"/>
      <c r="M6" s="700"/>
      <c r="N6" s="701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705"/>
      <c r="AE6" s="706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707" t="s">
        <v>133</v>
      </c>
      <c r="D1" s="707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699" t="s">
        <v>89</v>
      </c>
      <c r="H6" s="700"/>
      <c r="I6" s="700"/>
      <c r="J6" s="700"/>
      <c r="K6" s="700"/>
      <c r="L6" s="700"/>
      <c r="M6" s="700"/>
      <c r="N6" s="701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705"/>
      <c r="AE6" s="706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699" t="s">
        <v>89</v>
      </c>
      <c r="H6" s="700"/>
      <c r="I6" s="700"/>
      <c r="J6" s="700"/>
      <c r="K6" s="700"/>
      <c r="L6" s="700"/>
      <c r="M6" s="700"/>
      <c r="N6" s="701"/>
      <c r="O6" s="708" t="s">
        <v>90</v>
      </c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6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709" t="s">
        <v>89</v>
      </c>
      <c r="H6" s="710"/>
      <c r="I6" s="710"/>
      <c r="J6" s="710"/>
      <c r="K6" s="710"/>
      <c r="L6" s="711"/>
      <c r="M6" s="702" t="s">
        <v>90</v>
      </c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4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712" t="s">
        <v>89</v>
      </c>
      <c r="H6" s="713"/>
      <c r="I6" s="713"/>
      <c r="J6" s="713"/>
      <c r="K6" s="713"/>
      <c r="L6" s="714"/>
      <c r="M6" s="702" t="s">
        <v>90</v>
      </c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4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709" t="s">
        <v>89</v>
      </c>
      <c r="H6" s="710"/>
      <c r="I6" s="710"/>
      <c r="J6" s="710"/>
      <c r="K6" s="710"/>
      <c r="L6" s="711"/>
      <c r="M6" s="702" t="s">
        <v>90</v>
      </c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4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712" t="s">
        <v>89</v>
      </c>
      <c r="H6" s="713"/>
      <c r="I6" s="713"/>
      <c r="J6" s="713"/>
      <c r="K6" s="713"/>
      <c r="L6" s="714"/>
      <c r="M6" s="702" t="s">
        <v>181</v>
      </c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4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2 Oct 2023</vt:lpstr>
      <vt:lpstr>Metadata</vt:lpstr>
      <vt:lpstr>11 Sep 2023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2023-11-10T16:31:13Z</dcterms:modified>
</cp:coreProperties>
</file>