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ub\VTD\SOS\report\Vote\county-summary\"/>
    </mc:Choice>
  </mc:AlternateContent>
  <bookViews>
    <workbookView xWindow="0" yWindow="0" windowWidth="22500" windowHeight="8520" activeTab="2"/>
  </bookViews>
  <sheets>
    <sheet name="Overview" sheetId="6" r:id="rId1"/>
    <sheet name="Precinct MM" sheetId="7" r:id="rId2"/>
    <sheet name="8 Mar 2022" sheetId="8" r:id="rId3"/>
    <sheet name="28 Jan 2022" sheetId="2" r:id="rId4"/>
    <sheet name="Metadata" sheetId="3" r:id="rId5"/>
    <sheet name="Precinct MM Comparison" sheetId="4" r:id="rId6"/>
  </sheets>
  <definedNames>
    <definedName name="_xlnm._FilterDatabase" localSheetId="3" hidden="1">'28 Jan 2022'!$A$7:$Z$7</definedName>
    <definedName name="_xlnm._FilterDatabase" localSheetId="2" hidden="1">'8 Mar 2022'!$A$7:$AA$7</definedName>
    <definedName name="_xlnm._FilterDatabase" localSheetId="5" hidden="1">'Precinct MM Comparison'!$A$7:$AC$7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7" i="8" l="1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Y65" i="8"/>
  <c r="W65" i="8"/>
  <c r="U65" i="8"/>
  <c r="S65" i="8"/>
  <c r="Q65" i="8"/>
  <c r="O65" i="8"/>
  <c r="P65" i="8" s="1"/>
  <c r="M65" i="8"/>
  <c r="K65" i="8"/>
  <c r="L65" i="8" s="1"/>
  <c r="I65" i="8"/>
  <c r="J65" i="8" s="1"/>
  <c r="G65" i="8"/>
  <c r="Z65" i="8" s="1"/>
  <c r="F65" i="8"/>
  <c r="E65" i="8"/>
  <c r="D65" i="8"/>
  <c r="C65" i="8"/>
  <c r="B65" i="8"/>
  <c r="R65" i="8" l="1"/>
  <c r="T65" i="8"/>
  <c r="V65" i="8"/>
  <c r="X65" i="8"/>
  <c r="H65" i="8"/>
  <c r="N65" i="8"/>
  <c r="U35" i="4" l="1"/>
  <c r="T35" i="4"/>
  <c r="U48" i="4"/>
  <c r="T48" i="4"/>
  <c r="U29" i="4"/>
  <c r="T29" i="4"/>
  <c r="U45" i="4"/>
  <c r="T45" i="4"/>
  <c r="U38" i="4"/>
  <c r="T38" i="4"/>
  <c r="U55" i="4"/>
  <c r="T55" i="4"/>
  <c r="U51" i="4"/>
  <c r="T51" i="4"/>
  <c r="U53" i="4"/>
  <c r="T53" i="4"/>
  <c r="U43" i="4"/>
  <c r="T43" i="4"/>
  <c r="U17" i="4"/>
  <c r="T17" i="4"/>
  <c r="U18" i="4"/>
  <c r="T18" i="4"/>
  <c r="U8" i="4"/>
  <c r="T8" i="4"/>
  <c r="U58" i="4"/>
  <c r="T58" i="4"/>
  <c r="U31" i="4"/>
  <c r="T31" i="4"/>
  <c r="U54" i="4"/>
  <c r="T54" i="4"/>
  <c r="U10" i="4"/>
  <c r="T10" i="4"/>
  <c r="U30" i="4"/>
  <c r="T30" i="4"/>
  <c r="U52" i="4"/>
  <c r="T52" i="4"/>
  <c r="U19" i="4"/>
  <c r="T19" i="4"/>
  <c r="U36" i="4"/>
  <c r="T36" i="4"/>
  <c r="U50" i="4"/>
  <c r="T50" i="4"/>
  <c r="U42" i="4"/>
  <c r="T42" i="4"/>
  <c r="U9" i="4"/>
  <c r="T9" i="4"/>
  <c r="U37" i="4"/>
  <c r="T37" i="4"/>
  <c r="U57" i="4"/>
  <c r="T57" i="4"/>
  <c r="U11" i="4"/>
  <c r="T11" i="4"/>
  <c r="U13" i="4"/>
  <c r="T13" i="4"/>
  <c r="U59" i="4"/>
  <c r="T59" i="4"/>
  <c r="U27" i="4"/>
  <c r="T27" i="4"/>
  <c r="U25" i="4"/>
  <c r="T25" i="4"/>
  <c r="U26" i="4"/>
  <c r="T26" i="4"/>
  <c r="U49" i="4"/>
  <c r="T49" i="4"/>
  <c r="U22" i="4"/>
  <c r="T22" i="4"/>
  <c r="U23" i="4"/>
  <c r="T23" i="4"/>
  <c r="U16" i="4"/>
  <c r="T16" i="4"/>
  <c r="U12" i="4"/>
  <c r="T12" i="4"/>
  <c r="U14" i="4"/>
  <c r="T14" i="4"/>
  <c r="U44" i="4"/>
  <c r="T44" i="4"/>
  <c r="U33" i="4"/>
  <c r="T33" i="4"/>
  <c r="U24" i="4"/>
  <c r="T24" i="4"/>
  <c r="U39" i="4"/>
  <c r="T39" i="4"/>
  <c r="U20" i="4"/>
  <c r="T20" i="4"/>
  <c r="U40" i="4"/>
  <c r="T40" i="4"/>
  <c r="U21" i="4"/>
  <c r="T21" i="4"/>
  <c r="U32" i="4"/>
  <c r="T32" i="4"/>
  <c r="U46" i="4"/>
  <c r="T46" i="4"/>
  <c r="U41" i="4"/>
  <c r="T41" i="4"/>
  <c r="U15" i="4"/>
  <c r="T15" i="4"/>
  <c r="U56" i="4"/>
  <c r="T56" i="4"/>
  <c r="U34" i="4"/>
  <c r="T34" i="4"/>
  <c r="U28" i="4"/>
  <c r="T28" i="4"/>
  <c r="U47" i="4"/>
  <c r="T47" i="4"/>
  <c r="O67" i="4"/>
  <c r="N67" i="4"/>
  <c r="O66" i="4"/>
  <c r="N66" i="4"/>
  <c r="N65" i="4"/>
  <c r="O65" i="4" s="1"/>
  <c r="R67" i="4"/>
  <c r="Q67" i="4"/>
  <c r="L67" i="4"/>
  <c r="K67" i="4"/>
  <c r="J67" i="4"/>
  <c r="I67" i="4"/>
  <c r="H67" i="4"/>
  <c r="G67" i="4"/>
  <c r="F67" i="4"/>
  <c r="E67" i="4"/>
  <c r="D67" i="4"/>
  <c r="C67" i="4"/>
  <c r="B67" i="4"/>
  <c r="R66" i="4"/>
  <c r="Q66" i="4"/>
  <c r="L66" i="4"/>
  <c r="K66" i="4"/>
  <c r="J66" i="4"/>
  <c r="I66" i="4"/>
  <c r="H66" i="4"/>
  <c r="G66" i="4"/>
  <c r="F66" i="4"/>
  <c r="E66" i="4"/>
  <c r="D66" i="4"/>
  <c r="C66" i="4"/>
  <c r="B66" i="4"/>
  <c r="Q65" i="4"/>
  <c r="K65" i="4"/>
  <c r="I65" i="4"/>
  <c r="G65" i="4"/>
  <c r="F65" i="4"/>
  <c r="E65" i="4"/>
  <c r="D65" i="4"/>
  <c r="C65" i="4"/>
  <c r="B65" i="4"/>
  <c r="Z67" i="2"/>
  <c r="Y67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B67" i="2"/>
  <c r="Z66" i="2"/>
  <c r="Y66" i="2"/>
  <c r="X66" i="2"/>
  <c r="W66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E66" i="2"/>
  <c r="D66" i="2"/>
  <c r="C66" i="2"/>
  <c r="B66" i="2"/>
  <c r="Y65" i="2"/>
  <c r="W65" i="2"/>
  <c r="U65" i="2"/>
  <c r="S65" i="2"/>
  <c r="Q65" i="2"/>
  <c r="O65" i="2"/>
  <c r="M65" i="2"/>
  <c r="K65" i="2"/>
  <c r="I65" i="2"/>
  <c r="G65" i="2"/>
  <c r="F65" i="2"/>
  <c r="E65" i="2"/>
  <c r="D65" i="2"/>
  <c r="C65" i="2"/>
  <c r="B65" i="2"/>
  <c r="P65" i="2" l="1"/>
  <c r="N65" i="2"/>
  <c r="R65" i="2"/>
  <c r="R65" i="4"/>
</calcChain>
</file>

<file path=xl/sharedStrings.xml><?xml version="1.0" encoding="utf-8"?>
<sst xmlns="http://schemas.openxmlformats.org/spreadsheetml/2006/main" count="526" uniqueCount="202">
  <si>
    <t>County</t>
  </si>
  <si>
    <t>Total Voting Register Records</t>
  </si>
  <si>
    <t># Precincts</t>
  </si>
  <si>
    <t># Alpha Splits</t>
  </si>
  <si>
    <t># SLDBP</t>
  </si>
  <si>
    <t># Magisterial Districts</t>
  </si>
  <si>
    <t># SITE ADDRESS MATCHES</t>
  </si>
  <si>
    <t>% SITE Address Matches</t>
  </si>
  <si>
    <t># STREET Address Matches</t>
  </si>
  <si>
    <t>% STREET Address Matches</t>
  </si>
  <si>
    <t># UNMATCHED Address Matches</t>
  </si>
  <si>
    <t>% UNMATCHED Address Matches</t>
  </si>
  <si>
    <t># Precinct Mismatches</t>
  </si>
  <si>
    <t>% Precinct Mismatches</t>
  </si>
  <si>
    <t># Precinct Mismatches - SLDBP</t>
  </si>
  <si>
    <t>% Precinct Mismatches - SLDBP</t>
  </si>
  <si>
    <t># Magisterial Mismatches</t>
  </si>
  <si>
    <t>% Magisterial Mismatches</t>
  </si>
  <si>
    <t># House Mismatches</t>
  </si>
  <si>
    <t>% House Mismatches</t>
  </si>
  <si>
    <t># Senate Mismatches</t>
  </si>
  <si>
    <t>% Senate Mismatches</t>
  </si>
  <si>
    <t># Congressional Mismatches</t>
  </si>
  <si>
    <t>% Congressional Mismatches</t>
  </si>
  <si>
    <t># County Mismatches</t>
  </si>
  <si>
    <t>% County Mismatches</t>
  </si>
  <si>
    <t>Barbour</t>
  </si>
  <si>
    <t>Berkeley</t>
  </si>
  <si>
    <t>Boone</t>
  </si>
  <si>
    <t>Braxton</t>
  </si>
  <si>
    <t>Brooke</t>
  </si>
  <si>
    <t>Cabell</t>
  </si>
  <si>
    <t>Calhoun</t>
  </si>
  <si>
    <t>Clay</t>
  </si>
  <si>
    <t>Doddridge</t>
  </si>
  <si>
    <t>Fayette</t>
  </si>
  <si>
    <t>Gilmer</t>
  </si>
  <si>
    <t>Grant</t>
  </si>
  <si>
    <t>Greenbrier</t>
  </si>
  <si>
    <t>Hampshire</t>
  </si>
  <si>
    <t>Hancock</t>
  </si>
  <si>
    <t>Hardy</t>
  </si>
  <si>
    <t>Harrison</t>
  </si>
  <si>
    <t>Jackson</t>
  </si>
  <si>
    <t>Jefferson</t>
  </si>
  <si>
    <t>Kanawha</t>
  </si>
  <si>
    <t>Lewis</t>
  </si>
  <si>
    <t>Lincoln</t>
  </si>
  <si>
    <t>Logan</t>
  </si>
  <si>
    <t>Marion</t>
  </si>
  <si>
    <t>Marshall</t>
  </si>
  <si>
    <t>Mason</t>
  </si>
  <si>
    <t>McDowell</t>
  </si>
  <si>
    <t>Mercer</t>
  </si>
  <si>
    <t>Mineral</t>
  </si>
  <si>
    <t>Mingo</t>
  </si>
  <si>
    <t>Monongalia</t>
  </si>
  <si>
    <t>Monroe</t>
  </si>
  <si>
    <t>Morgan</t>
  </si>
  <si>
    <t>Nicholas</t>
  </si>
  <si>
    <t>Ohio</t>
  </si>
  <si>
    <t>Pendleton</t>
  </si>
  <si>
    <t>Pleasants</t>
  </si>
  <si>
    <t>Pocahontas</t>
  </si>
  <si>
    <t>Preston</t>
  </si>
  <si>
    <t>Putnam</t>
  </si>
  <si>
    <t>Raleigh</t>
  </si>
  <si>
    <t>Randolph</t>
  </si>
  <si>
    <t>Ritchie</t>
  </si>
  <si>
    <t>Roane</t>
  </si>
  <si>
    <t>Summers</t>
  </si>
  <si>
    <t>Taylor</t>
  </si>
  <si>
    <t>Tucker</t>
  </si>
  <si>
    <t>Tyler</t>
  </si>
  <si>
    <t>Upshur</t>
  </si>
  <si>
    <t>Wayne</t>
  </si>
  <si>
    <t>Webster</t>
  </si>
  <si>
    <t>Wetzel</t>
  </si>
  <si>
    <t>Wirt</t>
  </si>
  <si>
    <t>Wood</t>
  </si>
  <si>
    <t>Wyoming</t>
  </si>
  <si>
    <t>Summary Report Date:  2/21/2022</t>
  </si>
  <si>
    <t>SVRS Data Extraction Date:  01/28/2022</t>
  </si>
  <si>
    <t>County Target Threshold</t>
  </si>
  <si>
    <t>&gt; 95%</t>
  </si>
  <si>
    <t>&lt; 5%</t>
  </si>
  <si>
    <t>Geocoding (Address Matching)</t>
  </si>
  <si>
    <t>SVRS - GEOgraphic Mistmatch Flags (Counts and Percentages)</t>
  </si>
  <si>
    <t>Summary Report Date:  03/11/2022</t>
  </si>
  <si>
    <t>Statistics</t>
  </si>
  <si>
    <t>Sum</t>
  </si>
  <si>
    <t>Min</t>
  </si>
  <si>
    <t>Max</t>
  </si>
  <si>
    <t>No GEO Data</t>
  </si>
  <si>
    <t>No Data</t>
  </si>
  <si>
    <t>FIELD NAME</t>
  </si>
  <si>
    <t>DESCRIPTION</t>
  </si>
  <si>
    <t>County Name</t>
  </si>
  <si>
    <t>Total Voter Registration Records</t>
  </si>
  <si>
    <t># of SVRS records from defined county</t>
  </si>
  <si>
    <t># of Voting Precincts from defined county</t>
  </si>
  <si>
    <t># of Voting Precincts from defined county that have alphabetical splits</t>
  </si>
  <si>
    <t># of Voting Precincts from defined county that borders State Legislative Districts</t>
  </si>
  <si>
    <t># of Magisterial Districts for county</t>
  </si>
  <si>
    <t>GEOCODING (ADDRESS MATCHING)</t>
  </si>
  <si>
    <t># of SVRS records from defined county that are site matched in the geocoding processing</t>
  </si>
  <si>
    <t>% of SVRS records from defined county that are site matched in the geocoding processing</t>
  </si>
  <si>
    <t># of SVRS records from defined county that are street matched in the geocoding processing</t>
  </si>
  <si>
    <t>% of SVRS records from defined county that are street matched in the geocoding processing</t>
  </si>
  <si>
    <t># of SVRS records from defined county that are unmatched in the geocoding processing</t>
  </si>
  <si>
    <t>% of SVRS records from defined county that are unmatched in the geocoding processing</t>
  </si>
  <si>
    <t>SVRS - GEOGRAPHIC MISMATCH</t>
  </si>
  <si>
    <t># of SVRS records from defined county whose precinct number in SVRS table do not match the new precinct number after redistricting</t>
  </si>
  <si>
    <t>% of SVRS records from defined county whose precinct number in SVRS table do not match the new precinct number after redistricting</t>
  </si>
  <si>
    <t>% of SVRS records from defined county whose magisterial district in SVRS table do not match the new magisterial district after redistricting</t>
  </si>
  <si>
    <t># of SVRS records from defined county whose state house district in SVRS table do not match the new state house district after redistricting</t>
  </si>
  <si>
    <t>% of SVRS records from defined county whose state house district in SVRS table do not match the new state house district after redistricting</t>
  </si>
  <si>
    <t># of SVRS records from defined county whose state senate district in SVRS table do not match the new state senate district after redistricting</t>
  </si>
  <si>
    <t>% of SVRS records from defined county whose state senate district in SVRS table do not match the new state house district after redistricting</t>
  </si>
  <si>
    <t># of SVRS records from defined county whose congressional district in SVRS table do not match the new congressional district after redistricting</t>
  </si>
  <si>
    <t>% of SVRS records from defined county whose congressional district in SVRS table do not match the new congressional district after redistricting</t>
  </si>
  <si>
    <t># of SVRS records from defined county whose county name in SVRS table do not match the county they are located in</t>
  </si>
  <si>
    <t>% of SVRS records from defined county whose county name in SVRS table do not match the county they are located in</t>
  </si>
  <si>
    <t>d</t>
  </si>
  <si>
    <t>28 January SVRS Data Extract</t>
  </si>
  <si>
    <t>Notes</t>
  </si>
  <si>
    <t>Geocoding site percentage match increased precinct mismatch rate</t>
  </si>
  <si>
    <t>SVRS Data Extraction Date:  03/08/2022</t>
  </si>
  <si>
    <t>State House</t>
  </si>
  <si>
    <t>State Senate</t>
  </si>
  <si>
    <t>Congressional</t>
  </si>
  <si>
    <t>Unmatched</t>
  </si>
  <si>
    <t>SLDBP</t>
  </si>
  <si>
    <t>8 March SVRS Data Extract</t>
  </si>
  <si>
    <t>SVRS Redisticting Progress</t>
  </si>
  <si>
    <t>SVRS County Redistricting Tracking Progress</t>
  </si>
  <si>
    <t># Precinct Record Updates in SVRS</t>
  </si>
  <si>
    <t>% Precinct Mismatches Corrected</t>
  </si>
  <si>
    <t>SPATIAL AUDIT 3/8/22 (SVRS County Summary Report)</t>
  </si>
  <si>
    <t>SPATIAL AUDIT 1/28/2022 (SVRS County Summary Report)</t>
  </si>
  <si>
    <t>Total SVRS Records</t>
  </si>
  <si>
    <t>GEOCODING STATUS 3/8/22</t>
  </si>
  <si>
    <t>SVRS SPATIAL AUDIT 3/8/22</t>
  </si>
  <si>
    <t>SVRS Records Geocoded</t>
  </si>
  <si>
    <t>Magisterial District Mismatch</t>
  </si>
  <si>
    <t>Alphabet Splits</t>
  </si>
  <si>
    <t>3% of precincts are Alphabet Splits</t>
  </si>
  <si>
    <t>Richie County has the least number of precincts</t>
  </si>
  <si>
    <t>Kanawha County has the highest number of precincts</t>
  </si>
  <si>
    <t>75% of the precincts border State Legislative Districts</t>
  </si>
  <si>
    <t>Voting Precincts</t>
  </si>
  <si>
    <t>Magisterial Districts</t>
  </si>
  <si>
    <t>28% of SVRS records do not match the GIS PRECINCT files</t>
  </si>
  <si>
    <t>19% of SVRS records do not match the GIS MAGISTERIAL Districts</t>
  </si>
  <si>
    <t>61% of SVRS records do not match the GIS STATE HOUSE Districts</t>
  </si>
  <si>
    <t>12% of SVRS records do not match the GIS STATE SENATE Districts</t>
  </si>
  <si>
    <t>1% of SVRS records do not match the GIS CONGRESSOINAL Districts</t>
  </si>
  <si>
    <t>Outside County</t>
  </si>
  <si>
    <t>Hampshire County has the highest number of magisterial districts</t>
  </si>
  <si>
    <t>%</t>
  </si>
  <si>
    <t>Site Address Match</t>
  </si>
  <si>
    <t>Street Address Match</t>
  </si>
  <si>
    <t>NOTES</t>
  </si>
  <si>
    <t>COUNT</t>
  </si>
  <si>
    <t>PRECINCT/MAGISTERIAL STATEWIDE COUNTS</t>
  </si>
  <si>
    <t>RECORDS UPDATED</t>
  </si>
  <si>
    <t>% CORRECTED</t>
  </si>
  <si>
    <t>Highest Site Match</t>
  </si>
  <si>
    <t>County Site Match Rates</t>
  </si>
  <si>
    <t>Lowest Site Match</t>
  </si>
  <si>
    <t>County Site Matches should be &gt; 95%</t>
  </si>
  <si>
    <t>Jefferson County has the highest site address match rate</t>
  </si>
  <si>
    <t>Wirt County has the lowest site address match rate</t>
  </si>
  <si>
    <t xml:space="preserve">Two Address Locators (WV SAMS &amp; Esri) performed the geocoding </t>
  </si>
  <si>
    <t xml:space="preserve">93% of SVRS records geocode to a site point.  Some points may not be located to the building footprint or are false positives. </t>
  </si>
  <si>
    <t>Yes</t>
  </si>
  <si>
    <t>% Precinct Mismatches to Total SVRS Records</t>
  </si>
  <si>
    <t>WVU Counties</t>
  </si>
  <si>
    <t>Precinct Mismatch - Spatial Audit 3/8/2022</t>
  </si>
  <si>
    <t>Note:  The precinct mismatches will be incorrect if the GEO Precinct GIS file is not correct or current</t>
  </si>
  <si>
    <t>Total Voter Registan Records</t>
  </si>
  <si>
    <t>Roane County has a 100% precinct mismatch rate if compare mismatched precincts to Total Site Geocoded Records</t>
  </si>
  <si>
    <t>Precinct Mismatch</t>
  </si>
  <si>
    <t>0.2% of SVRS records are located OUTSIDE of the County.  Points in parcels that overlap jurisdictional boundaries may be valid.</t>
  </si>
  <si>
    <t>Records not evaluated for mismatch by spatial audit</t>
  </si>
  <si>
    <t>SPATIAL AUDIT BETWEEN SVRS AND GEO-ELECTION BOUNDARIES</t>
  </si>
  <si>
    <t>PRECINCT SPATIAL AUDIT:  COUNTIES WITH HIGHEST MISMATCH RATES &gt; 20%</t>
  </si>
  <si>
    <t>&lt; 1%</t>
  </si>
  <si>
    <t>Spatial Audit between SVRS Records and GEO-Election Districts</t>
  </si>
  <si>
    <t>PRECINCT SPATIAL AUDIT:  COUNTIES WITH LOWEST MISMATCH RATES &lt; 5%</t>
  </si>
  <si>
    <t>Note:  Need to verify with SOS about definition of "completed" redistricting status</t>
  </si>
  <si>
    <t>COMPARISON</t>
  </si>
  <si>
    <t>* Lewis, Calhoun, Mineral, and Tucker counties have &lt; 5% mismatch rates for all election geographies:  precincts, magisterial, state house, state senate, and congressional</t>
  </si>
  <si>
    <t>% Precinct Mismatches to Total Site Match SVRS  Records</t>
  </si>
  <si>
    <t>Putman County made the largest number of record changes</t>
  </si>
  <si>
    <t>Putman County had the largest number of record changes between 1/28/22 and 3/8/22.  An estimated 17,691 precinct records were updated in the SVRS.</t>
  </si>
  <si>
    <t>SVRS REDISTICTING PROGRESS (&gt; 7%)</t>
  </si>
  <si>
    <t>Summary Report Date:  03/17/2022</t>
  </si>
  <si>
    <t>SVRS Data Extraction Date:  03/17/2022</t>
  </si>
  <si>
    <t># Total Mismatch Flags</t>
  </si>
  <si>
    <t xml:space="preserve">Roane County had the highest positive percentage change between 1/28/22 and 3/8/22.  An estimated 57% of the precincts were updated in the SVRS. </t>
  </si>
  <si>
    <t>Roane County had the highest positive percentage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</si>
</sst>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sz val="10"/>
      <color theme="4" tint="-0.499984740745262"/>
      <name val="Calibri"/>
      <family val="2"/>
      <scheme val="minor"/>
    </font>
    <font>
      <i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A7D00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0070C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-0.499984740745262"/>
        <bgColor indexed="64"/>
      </patternFill>
    </fill>
  </fills>
  <borders count="4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</cellStyleXfs>
  <cellXfs count="320">
    <xf numFmtId="0" fontId="0" fillId="0" borderId="0" xfId="0"/>
    <xf numFmtId="0" fontId="7" fillId="5" borderId="2" xfId="0" applyFont="1" applyFill="1" applyBorder="1"/>
    <xf numFmtId="3" fontId="7" fillId="5" borderId="3" xfId="0" applyNumberFormat="1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3" fontId="7" fillId="6" borderId="5" xfId="0" applyNumberFormat="1" applyFont="1" applyFill="1" applyBorder="1" applyAlignment="1">
      <alignment horizontal="center"/>
    </xf>
    <xf numFmtId="164" fontId="8" fillId="6" borderId="3" xfId="1" applyNumberFormat="1" applyFont="1" applyFill="1" applyBorder="1" applyAlignment="1">
      <alignment horizontal="center"/>
    </xf>
    <xf numFmtId="3" fontId="7" fillId="6" borderId="3" xfId="0" applyNumberFormat="1" applyFont="1" applyFill="1" applyBorder="1" applyAlignment="1">
      <alignment horizontal="center"/>
    </xf>
    <xf numFmtId="9" fontId="7" fillId="6" borderId="3" xfId="1" applyFont="1" applyFill="1" applyBorder="1" applyAlignment="1">
      <alignment horizontal="center"/>
    </xf>
    <xf numFmtId="0" fontId="7" fillId="0" borderId="0" xfId="0" applyFont="1"/>
    <xf numFmtId="164" fontId="7" fillId="0" borderId="0" xfId="1" applyNumberFormat="1" applyFont="1"/>
    <xf numFmtId="0" fontId="7" fillId="6" borderId="3" xfId="0" applyFont="1" applyFill="1" applyBorder="1" applyAlignment="1">
      <alignment horizontal="center"/>
    </xf>
    <xf numFmtId="9" fontId="7" fillId="6" borderId="4" xfId="1" applyFont="1" applyFill="1" applyBorder="1" applyAlignment="1">
      <alignment horizontal="center"/>
    </xf>
    <xf numFmtId="3" fontId="7" fillId="7" borderId="2" xfId="0" applyNumberFormat="1" applyFont="1" applyFill="1" applyBorder="1" applyAlignment="1">
      <alignment horizontal="center"/>
    </xf>
    <xf numFmtId="9" fontId="8" fillId="7" borderId="3" xfId="1" applyFont="1" applyFill="1" applyBorder="1" applyAlignment="1">
      <alignment horizontal="center"/>
    </xf>
    <xf numFmtId="3" fontId="7" fillId="7" borderId="3" xfId="0" applyNumberFormat="1" applyFont="1" applyFill="1" applyBorder="1" applyAlignment="1">
      <alignment horizontal="center"/>
    </xf>
    <xf numFmtId="9" fontId="7" fillId="7" borderId="3" xfId="1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164" fontId="7" fillId="7" borderId="3" xfId="1" applyNumberFormat="1" applyFont="1" applyFill="1" applyBorder="1" applyAlignment="1">
      <alignment horizontal="center"/>
    </xf>
    <xf numFmtId="164" fontId="7" fillId="7" borderId="4" xfId="1" applyNumberFormat="1" applyFont="1" applyFill="1" applyBorder="1" applyAlignment="1">
      <alignment horizontal="center"/>
    </xf>
    <xf numFmtId="0" fontId="6" fillId="0" borderId="0" xfId="0" applyFont="1"/>
    <xf numFmtId="3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1" applyNumberFormat="1" applyFont="1" applyAlignment="1">
      <alignment horizontal="center"/>
    </xf>
    <xf numFmtId="9" fontId="7" fillId="0" borderId="0" xfId="1" applyFont="1" applyAlignment="1">
      <alignment horizontal="center"/>
    </xf>
    <xf numFmtId="14" fontId="7" fillId="0" borderId="0" xfId="0" applyNumberFormat="1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9" fontId="10" fillId="0" borderId="0" xfId="1" applyFont="1" applyAlignment="1">
      <alignment horizontal="center"/>
    </xf>
    <xf numFmtId="0" fontId="7" fillId="5" borderId="9" xfId="0" applyFont="1" applyFill="1" applyBorder="1" applyAlignment="1">
      <alignment horizontal="center" vertical="top" wrapText="1"/>
    </xf>
    <xf numFmtId="3" fontId="7" fillId="5" borderId="10" xfId="0" applyNumberFormat="1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11" xfId="0" applyFont="1" applyFill="1" applyBorder="1" applyAlignment="1">
      <alignment horizontal="center" vertical="top" wrapText="1"/>
    </xf>
    <xf numFmtId="3" fontId="7" fillId="6" borderId="12" xfId="0" applyNumberFormat="1" applyFont="1" applyFill="1" applyBorder="1" applyAlignment="1">
      <alignment horizontal="center" vertical="top" wrapText="1"/>
    </xf>
    <xf numFmtId="164" fontId="8" fillId="6" borderId="13" xfId="1" applyNumberFormat="1" applyFont="1" applyFill="1" applyBorder="1" applyAlignment="1">
      <alignment horizontal="center" vertical="top" wrapText="1"/>
    </xf>
    <xf numFmtId="3" fontId="7" fillId="6" borderId="13" xfId="0" applyNumberFormat="1" applyFont="1" applyFill="1" applyBorder="1" applyAlignment="1">
      <alignment horizontal="center" vertical="top" wrapText="1"/>
    </xf>
    <xf numFmtId="9" fontId="7" fillId="6" borderId="13" xfId="1" applyFont="1" applyFill="1" applyBorder="1" applyAlignment="1">
      <alignment horizontal="center" vertical="top" wrapText="1"/>
    </xf>
    <xf numFmtId="0" fontId="7" fillId="6" borderId="13" xfId="0" applyFont="1" applyFill="1" applyBorder="1" applyAlignment="1">
      <alignment horizontal="center" vertical="top" wrapText="1"/>
    </xf>
    <xf numFmtId="9" fontId="7" fillId="6" borderId="14" xfId="1" applyFont="1" applyFill="1" applyBorder="1" applyAlignment="1">
      <alignment horizontal="center" vertical="top" wrapText="1"/>
    </xf>
    <xf numFmtId="3" fontId="7" fillId="7" borderId="15" xfId="0" applyNumberFormat="1" applyFont="1" applyFill="1" applyBorder="1" applyAlignment="1">
      <alignment horizontal="center" vertical="top" wrapText="1"/>
    </xf>
    <xf numFmtId="9" fontId="8" fillId="7" borderId="10" xfId="1" applyFont="1" applyFill="1" applyBorder="1" applyAlignment="1">
      <alignment horizontal="center" vertical="top" wrapText="1"/>
    </xf>
    <xf numFmtId="3" fontId="7" fillId="7" borderId="10" xfId="0" applyNumberFormat="1" applyFont="1" applyFill="1" applyBorder="1" applyAlignment="1">
      <alignment horizontal="center" vertical="top" wrapText="1"/>
    </xf>
    <xf numFmtId="9" fontId="7" fillId="7" borderId="10" xfId="1" applyFont="1" applyFill="1" applyBorder="1" applyAlignment="1">
      <alignment horizontal="center" vertical="top" wrapText="1"/>
    </xf>
    <xf numFmtId="0" fontId="7" fillId="7" borderId="10" xfId="0" applyFont="1" applyFill="1" applyBorder="1" applyAlignment="1">
      <alignment horizontal="center" vertical="top" wrapText="1"/>
    </xf>
    <xf numFmtId="164" fontId="7" fillId="7" borderId="10" xfId="1" applyNumberFormat="1" applyFont="1" applyFill="1" applyBorder="1" applyAlignment="1">
      <alignment horizontal="center" vertical="top" wrapText="1"/>
    </xf>
    <xf numFmtId="164" fontId="7" fillId="7" borderId="16" xfId="1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1" fillId="0" borderId="0" xfId="0" applyFont="1"/>
    <xf numFmtId="3" fontId="12" fillId="5" borderId="17" xfId="0" applyNumberFormat="1" applyFont="1" applyFill="1" applyBorder="1"/>
    <xf numFmtId="3" fontId="13" fillId="5" borderId="17" xfId="0" applyNumberFormat="1" applyFont="1" applyFill="1" applyBorder="1" applyAlignment="1">
      <alignment horizontal="center"/>
    </xf>
    <xf numFmtId="3" fontId="13" fillId="6" borderId="17" xfId="0" applyNumberFormat="1" applyFont="1" applyFill="1" applyBorder="1" applyAlignment="1">
      <alignment horizontal="center"/>
    </xf>
    <xf numFmtId="164" fontId="13" fillId="6" borderId="17" xfId="1" applyNumberFormat="1" applyFont="1" applyFill="1" applyBorder="1" applyAlignment="1">
      <alignment horizontal="center"/>
    </xf>
    <xf numFmtId="3" fontId="13" fillId="6" borderId="17" xfId="1" applyNumberFormat="1" applyFont="1" applyFill="1" applyBorder="1" applyAlignment="1">
      <alignment horizontal="center"/>
    </xf>
    <xf numFmtId="3" fontId="13" fillId="7" borderId="17" xfId="0" applyNumberFormat="1" applyFont="1" applyFill="1" applyBorder="1" applyAlignment="1">
      <alignment horizontal="center"/>
    </xf>
    <xf numFmtId="9" fontId="13" fillId="7" borderId="17" xfId="1" applyFont="1" applyFill="1" applyBorder="1" applyAlignment="1">
      <alignment horizontal="center"/>
    </xf>
    <xf numFmtId="3" fontId="13" fillId="7" borderId="17" xfId="1" applyNumberFormat="1" applyFont="1" applyFill="1" applyBorder="1" applyAlignment="1">
      <alignment horizontal="center"/>
    </xf>
    <xf numFmtId="3" fontId="7" fillId="0" borderId="0" xfId="0" applyNumberFormat="1" applyFont="1"/>
    <xf numFmtId="0" fontId="12" fillId="5" borderId="17" xfId="0" applyFont="1" applyFill="1" applyBorder="1"/>
    <xf numFmtId="164" fontId="13" fillId="6" borderId="17" xfId="0" applyNumberFormat="1" applyFont="1" applyFill="1" applyBorder="1" applyAlignment="1">
      <alignment horizontal="center"/>
    </xf>
    <xf numFmtId="9" fontId="13" fillId="6" borderId="17" xfId="0" applyNumberFormat="1" applyFont="1" applyFill="1" applyBorder="1" applyAlignment="1">
      <alignment horizontal="center"/>
    </xf>
    <xf numFmtId="9" fontId="13" fillId="7" borderId="17" xfId="0" applyNumberFormat="1" applyFont="1" applyFill="1" applyBorder="1" applyAlignment="1">
      <alignment horizontal="center"/>
    </xf>
    <xf numFmtId="164" fontId="13" fillId="7" borderId="17" xfId="0" applyNumberFormat="1" applyFont="1" applyFill="1" applyBorder="1" applyAlignment="1">
      <alignment horizontal="center"/>
    </xf>
    <xf numFmtId="3" fontId="14" fillId="5" borderId="17" xfId="0" applyNumberFormat="1" applyFont="1" applyFill="1" applyBorder="1" applyAlignment="1">
      <alignment horizontal="center"/>
    </xf>
    <xf numFmtId="0" fontId="7" fillId="5" borderId="16" xfId="0" applyFont="1" applyFill="1" applyBorder="1" applyAlignment="1">
      <alignment horizontal="center" vertical="top" wrapText="1"/>
    </xf>
    <xf numFmtId="0" fontId="7" fillId="5" borderId="12" xfId="0" applyFont="1" applyFill="1" applyBorder="1"/>
    <xf numFmtId="3" fontId="7" fillId="5" borderId="13" xfId="0" applyNumberFormat="1" applyFont="1" applyFill="1" applyBorder="1" applyAlignment="1">
      <alignment horizontal="center"/>
    </xf>
    <xf numFmtId="0" fontId="7" fillId="5" borderId="13" xfId="0" applyFont="1" applyFill="1" applyBorder="1" applyAlignment="1">
      <alignment horizontal="center"/>
    </xf>
    <xf numFmtId="0" fontId="7" fillId="5" borderId="14" xfId="0" applyFont="1" applyFill="1" applyBorder="1" applyAlignment="1">
      <alignment horizontal="center"/>
    </xf>
    <xf numFmtId="3" fontId="7" fillId="6" borderId="9" xfId="0" applyNumberFormat="1" applyFont="1" applyFill="1" applyBorder="1" applyAlignment="1">
      <alignment horizontal="center" vertical="top" wrapText="1"/>
    </xf>
    <xf numFmtId="164" fontId="8" fillId="6" borderId="10" xfId="1" applyNumberFormat="1" applyFont="1" applyFill="1" applyBorder="1" applyAlignment="1">
      <alignment horizontal="center" vertical="top" wrapText="1"/>
    </xf>
    <xf numFmtId="3" fontId="7" fillId="6" borderId="10" xfId="0" applyNumberFormat="1" applyFont="1" applyFill="1" applyBorder="1" applyAlignment="1">
      <alignment horizontal="center" vertical="top" wrapText="1"/>
    </xf>
    <xf numFmtId="9" fontId="7" fillId="6" borderId="10" xfId="1" applyFont="1" applyFill="1" applyBorder="1" applyAlignment="1">
      <alignment horizontal="center" vertical="top" wrapText="1"/>
    </xf>
    <xf numFmtId="0" fontId="7" fillId="6" borderId="10" xfId="0" applyFont="1" applyFill="1" applyBorder="1" applyAlignment="1">
      <alignment horizontal="center" vertical="top" wrapText="1"/>
    </xf>
    <xf numFmtId="9" fontId="7" fillId="6" borderId="16" xfId="1" applyFont="1" applyFill="1" applyBorder="1" applyAlignment="1">
      <alignment horizontal="center" vertical="top" wrapText="1"/>
    </xf>
    <xf numFmtId="3" fontId="7" fillId="6" borderId="2" xfId="0" applyNumberFormat="1" applyFont="1" applyFill="1" applyBorder="1" applyAlignment="1">
      <alignment horizontal="center"/>
    </xf>
    <xf numFmtId="3" fontId="7" fillId="6" borderId="12" xfId="0" applyNumberFormat="1" applyFont="1" applyFill="1" applyBorder="1" applyAlignment="1">
      <alignment horizontal="center"/>
    </xf>
    <xf numFmtId="164" fontId="8" fillId="6" borderId="13" xfId="1" applyNumberFormat="1" applyFont="1" applyFill="1" applyBorder="1" applyAlignment="1">
      <alignment horizontal="center"/>
    </xf>
    <xf numFmtId="3" fontId="7" fillId="6" borderId="13" xfId="0" applyNumberFormat="1" applyFont="1" applyFill="1" applyBorder="1" applyAlignment="1">
      <alignment horizontal="center"/>
    </xf>
    <xf numFmtId="9" fontId="7" fillId="6" borderId="13" xfId="1" applyFont="1" applyFill="1" applyBorder="1" applyAlignment="1">
      <alignment horizontal="center"/>
    </xf>
    <xf numFmtId="0" fontId="7" fillId="6" borderId="13" xfId="0" applyFont="1" applyFill="1" applyBorder="1" applyAlignment="1">
      <alignment horizontal="center"/>
    </xf>
    <xf numFmtId="9" fontId="7" fillId="6" borderId="14" xfId="1" applyFont="1" applyFill="1" applyBorder="1" applyAlignment="1">
      <alignment horizontal="center"/>
    </xf>
    <xf numFmtId="3" fontId="7" fillId="7" borderId="12" xfId="0" applyNumberFormat="1" applyFont="1" applyFill="1" applyBorder="1" applyAlignment="1">
      <alignment horizontal="center"/>
    </xf>
    <xf numFmtId="3" fontId="7" fillId="7" borderId="13" xfId="0" applyNumberFormat="1" applyFont="1" applyFill="1" applyBorder="1" applyAlignment="1">
      <alignment horizontal="center"/>
    </xf>
    <xf numFmtId="9" fontId="7" fillId="7" borderId="13" xfId="1" applyFont="1" applyFill="1" applyBorder="1" applyAlignment="1">
      <alignment horizontal="center"/>
    </xf>
    <xf numFmtId="0" fontId="7" fillId="7" borderId="13" xfId="0" applyFont="1" applyFill="1" applyBorder="1" applyAlignment="1">
      <alignment horizontal="center"/>
    </xf>
    <xf numFmtId="164" fontId="7" fillId="7" borderId="13" xfId="1" applyNumberFormat="1" applyFont="1" applyFill="1" applyBorder="1" applyAlignment="1">
      <alignment horizontal="center"/>
    </xf>
    <xf numFmtId="164" fontId="7" fillId="7" borderId="14" xfId="1" applyNumberFormat="1" applyFont="1" applyFill="1" applyBorder="1" applyAlignment="1">
      <alignment horizontal="center"/>
    </xf>
    <xf numFmtId="0" fontId="7" fillId="5" borderId="19" xfId="0" applyFont="1" applyFill="1" applyBorder="1"/>
    <xf numFmtId="3" fontId="7" fillId="5" borderId="17" xfId="0" applyNumberFormat="1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3" fontId="7" fillId="6" borderId="21" xfId="0" applyNumberFormat="1" applyFont="1" applyFill="1" applyBorder="1" applyAlignment="1">
      <alignment horizontal="center"/>
    </xf>
    <xf numFmtId="164" fontId="8" fillId="6" borderId="17" xfId="1" applyNumberFormat="1" applyFont="1" applyFill="1" applyBorder="1" applyAlignment="1">
      <alignment horizontal="center"/>
    </xf>
    <xf numFmtId="3" fontId="7" fillId="6" borderId="17" xfId="0" applyNumberFormat="1" applyFont="1" applyFill="1" applyBorder="1" applyAlignment="1">
      <alignment horizontal="center"/>
    </xf>
    <xf numFmtId="9" fontId="7" fillId="6" borderId="17" xfId="1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9" fontId="7" fillId="6" borderId="20" xfId="1" applyFont="1" applyFill="1" applyBorder="1" applyAlignment="1">
      <alignment horizontal="center"/>
    </xf>
    <xf numFmtId="3" fontId="7" fillId="7" borderId="19" xfId="0" applyNumberFormat="1" applyFont="1" applyFill="1" applyBorder="1" applyAlignment="1">
      <alignment horizontal="center"/>
    </xf>
    <xf numFmtId="9" fontId="8" fillId="7" borderId="17" xfId="1" applyFont="1" applyFill="1" applyBorder="1" applyAlignment="1">
      <alignment horizontal="center"/>
    </xf>
    <xf numFmtId="3" fontId="7" fillId="7" borderId="17" xfId="0" applyNumberFormat="1" applyFont="1" applyFill="1" applyBorder="1" applyAlignment="1">
      <alignment horizontal="center"/>
    </xf>
    <xf numFmtId="9" fontId="7" fillId="7" borderId="17" xfId="1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164" fontId="7" fillId="7" borderId="17" xfId="1" applyNumberFormat="1" applyFont="1" applyFill="1" applyBorder="1" applyAlignment="1">
      <alignment horizontal="center"/>
    </xf>
    <xf numFmtId="164" fontId="7" fillId="7" borderId="20" xfId="1" applyNumberFormat="1" applyFont="1" applyFill="1" applyBorder="1" applyAlignment="1">
      <alignment horizontal="center"/>
    </xf>
    <xf numFmtId="0" fontId="10" fillId="5" borderId="19" xfId="0" applyFont="1" applyFill="1" applyBorder="1"/>
    <xf numFmtId="3" fontId="10" fillId="5" borderId="17" xfId="0" applyNumberFormat="1" applyFont="1" applyFill="1" applyBorder="1" applyAlignment="1">
      <alignment horizontal="center"/>
    </xf>
    <xf numFmtId="0" fontId="10" fillId="5" borderId="17" xfId="0" applyFont="1" applyFill="1" applyBorder="1" applyAlignment="1">
      <alignment horizontal="center"/>
    </xf>
    <xf numFmtId="0" fontId="10" fillId="5" borderId="20" xfId="0" applyFont="1" applyFill="1" applyBorder="1" applyAlignment="1">
      <alignment horizontal="center"/>
    </xf>
    <xf numFmtId="3" fontId="10" fillId="7" borderId="19" xfId="0" applyNumberFormat="1" applyFont="1" applyFill="1" applyBorder="1" applyAlignment="1">
      <alignment horizontal="center"/>
    </xf>
    <xf numFmtId="9" fontId="15" fillId="7" borderId="17" xfId="1" applyFont="1" applyFill="1" applyBorder="1" applyAlignment="1">
      <alignment horizontal="center"/>
    </xf>
    <xf numFmtId="9" fontId="10" fillId="7" borderId="17" xfId="1" applyFont="1" applyFill="1" applyBorder="1" applyAlignment="1">
      <alignment horizontal="center"/>
    </xf>
    <xf numFmtId="164" fontId="10" fillId="7" borderId="20" xfId="1" applyNumberFormat="1" applyFont="1" applyFill="1" applyBorder="1" applyAlignment="1">
      <alignment horizontal="center"/>
    </xf>
    <xf numFmtId="0" fontId="7" fillId="5" borderId="22" xfId="0" applyFont="1" applyFill="1" applyBorder="1"/>
    <xf numFmtId="3" fontId="7" fillId="5" borderId="23" xfId="0" applyNumberFormat="1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7" fillId="5" borderId="24" xfId="0" applyFont="1" applyFill="1" applyBorder="1" applyAlignment="1">
      <alignment horizontal="center"/>
    </xf>
    <xf numFmtId="3" fontId="7" fillId="6" borderId="25" xfId="0" applyNumberFormat="1" applyFont="1" applyFill="1" applyBorder="1" applyAlignment="1">
      <alignment horizontal="center"/>
    </xf>
    <xf numFmtId="164" fontId="7" fillId="6" borderId="23" xfId="1" applyNumberFormat="1" applyFont="1" applyFill="1" applyBorder="1" applyAlignment="1">
      <alignment horizontal="center"/>
    </xf>
    <xf numFmtId="3" fontId="7" fillId="6" borderId="23" xfId="0" applyNumberFormat="1" applyFont="1" applyFill="1" applyBorder="1" applyAlignment="1">
      <alignment horizontal="center"/>
    </xf>
    <xf numFmtId="9" fontId="7" fillId="6" borderId="23" xfId="1" applyFont="1" applyFill="1" applyBorder="1" applyAlignment="1">
      <alignment horizontal="center"/>
    </xf>
    <xf numFmtId="0" fontId="7" fillId="6" borderId="23" xfId="0" applyFont="1" applyFill="1" applyBorder="1" applyAlignment="1">
      <alignment horizontal="center"/>
    </xf>
    <xf numFmtId="9" fontId="7" fillId="6" borderId="24" xfId="1" applyFont="1" applyFill="1" applyBorder="1" applyAlignment="1">
      <alignment horizontal="center"/>
    </xf>
    <xf numFmtId="3" fontId="7" fillId="7" borderId="22" xfId="0" applyNumberFormat="1" applyFont="1" applyFill="1" applyBorder="1" applyAlignment="1">
      <alignment horizontal="center"/>
    </xf>
    <xf numFmtId="9" fontId="8" fillId="7" borderId="23" xfId="1" applyFont="1" applyFill="1" applyBorder="1" applyAlignment="1">
      <alignment horizontal="center"/>
    </xf>
    <xf numFmtId="3" fontId="7" fillId="7" borderId="23" xfId="0" applyNumberFormat="1" applyFont="1" applyFill="1" applyBorder="1" applyAlignment="1">
      <alignment horizontal="center"/>
    </xf>
    <xf numFmtId="9" fontId="7" fillId="7" borderId="23" xfId="1" applyFont="1" applyFill="1" applyBorder="1" applyAlignment="1">
      <alignment horizontal="center"/>
    </xf>
    <xf numFmtId="0" fontId="7" fillId="7" borderId="23" xfId="0" applyFont="1" applyFill="1" applyBorder="1" applyAlignment="1">
      <alignment horizontal="center"/>
    </xf>
    <xf numFmtId="164" fontId="7" fillId="7" borderId="23" xfId="1" applyNumberFormat="1" applyFont="1" applyFill="1" applyBorder="1" applyAlignment="1">
      <alignment horizontal="center"/>
    </xf>
    <xf numFmtId="164" fontId="7" fillId="7" borderId="24" xfId="1" applyNumberFormat="1" applyFont="1" applyFill="1" applyBorder="1" applyAlignment="1">
      <alignment horizontal="center"/>
    </xf>
    <xf numFmtId="0" fontId="7" fillId="0" borderId="0" xfId="0" applyFont="1" applyAlignment="1">
      <alignment vertical="top"/>
    </xf>
    <xf numFmtId="0" fontId="5" fillId="8" borderId="26" xfId="0" applyFont="1" applyFill="1" applyBorder="1" applyAlignment="1">
      <alignment horizontal="center" vertical="top"/>
    </xf>
    <xf numFmtId="0" fontId="5" fillId="8" borderId="27" xfId="0" applyFont="1" applyFill="1" applyBorder="1" applyAlignment="1">
      <alignment horizontal="center" vertical="top" wrapText="1"/>
    </xf>
    <xf numFmtId="0" fontId="7" fillId="0" borderId="28" xfId="0" applyFont="1" applyBorder="1" applyAlignment="1">
      <alignment vertical="top"/>
    </xf>
    <xf numFmtId="0" fontId="7" fillId="0" borderId="29" xfId="0" applyFont="1" applyBorder="1" applyAlignment="1">
      <alignment vertical="top" wrapText="1"/>
    </xf>
    <xf numFmtId="0" fontId="7" fillId="5" borderId="19" xfId="0" applyFont="1" applyFill="1" applyBorder="1" applyAlignment="1">
      <alignment vertical="top"/>
    </xf>
    <xf numFmtId="0" fontId="7" fillId="5" borderId="20" xfId="0" applyFont="1" applyFill="1" applyBorder="1" applyAlignment="1">
      <alignment vertical="top" wrapText="1"/>
    </xf>
    <xf numFmtId="0" fontId="7" fillId="5" borderId="19" xfId="0" applyFont="1" applyFill="1" applyBorder="1" applyAlignment="1">
      <alignment horizontal="left" vertical="top" wrapText="1"/>
    </xf>
    <xf numFmtId="0" fontId="7" fillId="0" borderId="20" xfId="0" applyFont="1" applyBorder="1" applyAlignment="1">
      <alignment vertical="top" wrapText="1"/>
    </xf>
    <xf numFmtId="0" fontId="7" fillId="6" borderId="19" xfId="0" applyFont="1" applyFill="1" applyBorder="1" applyAlignment="1">
      <alignment vertical="top"/>
    </xf>
    <xf numFmtId="0" fontId="7" fillId="6" borderId="20" xfId="0" applyFont="1" applyFill="1" applyBorder="1" applyAlignment="1">
      <alignment vertical="top" wrapText="1"/>
    </xf>
    <xf numFmtId="0" fontId="7" fillId="7" borderId="19" xfId="0" applyFont="1" applyFill="1" applyBorder="1" applyAlignment="1">
      <alignment vertical="top"/>
    </xf>
    <xf numFmtId="0" fontId="7" fillId="7" borderId="20" xfId="0" applyFont="1" applyFill="1" applyBorder="1" applyAlignment="1">
      <alignment vertical="top" wrapText="1"/>
    </xf>
    <xf numFmtId="0" fontId="7" fillId="7" borderId="22" xfId="0" applyFont="1" applyFill="1" applyBorder="1" applyAlignment="1">
      <alignment vertical="top"/>
    </xf>
    <xf numFmtId="0" fontId="7" fillId="7" borderId="24" xfId="0" applyFont="1" applyFill="1" applyBorder="1" applyAlignment="1">
      <alignment vertical="top" wrapText="1"/>
    </xf>
    <xf numFmtId="3" fontId="7" fillId="9" borderId="9" xfId="0" applyNumberFormat="1" applyFont="1" applyFill="1" applyBorder="1" applyAlignment="1">
      <alignment horizontal="center" vertical="top" wrapText="1"/>
    </xf>
    <xf numFmtId="3" fontId="7" fillId="9" borderId="2" xfId="0" applyNumberFormat="1" applyFont="1" applyFill="1" applyBorder="1" applyAlignment="1">
      <alignment horizontal="center"/>
    </xf>
    <xf numFmtId="3" fontId="7" fillId="9" borderId="12" xfId="0" applyNumberFormat="1" applyFont="1" applyFill="1" applyBorder="1" applyAlignment="1">
      <alignment horizontal="center"/>
    </xf>
    <xf numFmtId="3" fontId="8" fillId="7" borderId="9" xfId="0" applyNumberFormat="1" applyFont="1" applyFill="1" applyBorder="1" applyAlignment="1">
      <alignment horizontal="center" vertical="top" wrapText="1"/>
    </xf>
    <xf numFmtId="9" fontId="8" fillId="7" borderId="16" xfId="1" applyFont="1" applyFill="1" applyBorder="1" applyAlignment="1">
      <alignment horizontal="center" vertical="top" wrapText="1"/>
    </xf>
    <xf numFmtId="3" fontId="10" fillId="7" borderId="22" xfId="0" applyNumberFormat="1" applyFont="1" applyFill="1" applyBorder="1" applyAlignment="1">
      <alignment horizontal="center"/>
    </xf>
    <xf numFmtId="9" fontId="15" fillId="7" borderId="23" xfId="1" applyFont="1" applyFill="1" applyBorder="1" applyAlignment="1">
      <alignment horizontal="center"/>
    </xf>
    <xf numFmtId="3" fontId="8" fillId="10" borderId="9" xfId="0" applyNumberFormat="1" applyFont="1" applyFill="1" applyBorder="1" applyAlignment="1">
      <alignment horizontal="center" vertical="top" wrapText="1"/>
    </xf>
    <xf numFmtId="9" fontId="8" fillId="9" borderId="16" xfId="1" applyFont="1" applyFill="1" applyBorder="1" applyAlignment="1">
      <alignment horizontal="center" vertical="top" wrapText="1"/>
    </xf>
    <xf numFmtId="9" fontId="8" fillId="0" borderId="0" xfId="1" applyFont="1" applyAlignment="1">
      <alignment horizontal="center"/>
    </xf>
    <xf numFmtId="0" fontId="7" fillId="10" borderId="20" xfId="0" applyFont="1" applyFill="1" applyBorder="1"/>
    <xf numFmtId="0" fontId="7" fillId="10" borderId="24" xfId="0" applyFont="1" applyFill="1" applyBorder="1"/>
    <xf numFmtId="164" fontId="15" fillId="7" borderId="3" xfId="1" applyNumberFormat="1" applyFont="1" applyFill="1" applyBorder="1" applyAlignment="1">
      <alignment horizontal="center"/>
    </xf>
    <xf numFmtId="164" fontId="14" fillId="6" borderId="17" xfId="1" applyNumberFormat="1" applyFont="1" applyFill="1" applyBorder="1" applyAlignment="1">
      <alignment horizontal="center"/>
    </xf>
    <xf numFmtId="9" fontId="14" fillId="6" borderId="17" xfId="1" applyFont="1" applyFill="1" applyBorder="1" applyAlignment="1">
      <alignment horizontal="center"/>
    </xf>
    <xf numFmtId="164" fontId="14" fillId="7" borderId="17" xfId="1" applyNumberFormat="1" applyFont="1" applyFill="1" applyBorder="1" applyAlignment="1">
      <alignment horizontal="center"/>
    </xf>
    <xf numFmtId="9" fontId="0" fillId="0" borderId="0" xfId="1" applyFont="1"/>
    <xf numFmtId="3" fontId="16" fillId="10" borderId="19" xfId="0" applyNumberFormat="1" applyFont="1" applyFill="1" applyBorder="1" applyAlignment="1">
      <alignment horizontal="center"/>
    </xf>
    <xf numFmtId="9" fontId="17" fillId="10" borderId="17" xfId="1" applyFont="1" applyFill="1" applyBorder="1" applyAlignment="1">
      <alignment horizontal="center"/>
    </xf>
    <xf numFmtId="9" fontId="16" fillId="10" borderId="17" xfId="1" applyFont="1" applyFill="1" applyBorder="1" applyAlignment="1">
      <alignment horizontal="center"/>
    </xf>
    <xf numFmtId="3" fontId="16" fillId="10" borderId="22" xfId="0" applyNumberFormat="1" applyFont="1" applyFill="1" applyBorder="1" applyAlignment="1">
      <alignment horizontal="center"/>
    </xf>
    <xf numFmtId="9" fontId="16" fillId="10" borderId="23" xfId="1" applyFont="1" applyFill="1" applyBorder="1" applyAlignment="1">
      <alignment horizontal="center"/>
    </xf>
    <xf numFmtId="3" fontId="16" fillId="10" borderId="2" xfId="0" applyNumberFormat="1" applyFont="1" applyFill="1" applyBorder="1" applyAlignment="1">
      <alignment horizontal="center"/>
    </xf>
    <xf numFmtId="9" fontId="17" fillId="10" borderId="3" xfId="1" applyFont="1" applyFill="1" applyBorder="1" applyAlignment="1">
      <alignment horizontal="center"/>
    </xf>
    <xf numFmtId="0" fontId="7" fillId="10" borderId="27" xfId="0" applyFont="1" applyFill="1" applyBorder="1"/>
    <xf numFmtId="9" fontId="8" fillId="10" borderId="10" xfId="1" applyFont="1" applyFill="1" applyBorder="1" applyAlignment="1">
      <alignment horizontal="center" vertical="top" wrapText="1"/>
    </xf>
    <xf numFmtId="0" fontId="7" fillId="10" borderId="16" xfId="0" applyFont="1" applyFill="1" applyBorder="1" applyAlignment="1">
      <alignment horizontal="center" vertical="top" wrapText="1"/>
    </xf>
    <xf numFmtId="0" fontId="8" fillId="0" borderId="34" xfId="0" applyFont="1" applyBorder="1"/>
    <xf numFmtId="3" fontId="7" fillId="0" borderId="35" xfId="0" applyNumberFormat="1" applyFont="1" applyBorder="1" applyAlignment="1">
      <alignment horizontal="center"/>
    </xf>
    <xf numFmtId="9" fontId="7" fillId="0" borderId="35" xfId="1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18" fillId="4" borderId="19" xfId="4" applyFont="1" applyBorder="1"/>
    <xf numFmtId="3" fontId="18" fillId="4" borderId="17" xfId="4" applyNumberFormat="1" applyFont="1" applyBorder="1"/>
    <xf numFmtId="9" fontId="18" fillId="4" borderId="17" xfId="4" applyNumberFormat="1" applyFont="1" applyBorder="1" applyAlignment="1">
      <alignment horizontal="center"/>
    </xf>
    <xf numFmtId="0" fontId="18" fillId="4" borderId="20" xfId="4" applyFont="1" applyBorder="1"/>
    <xf numFmtId="0" fontId="19" fillId="2" borderId="19" xfId="2" applyFont="1" applyBorder="1" applyAlignment="1">
      <alignment horizontal="right" vertical="center"/>
    </xf>
    <xf numFmtId="3" fontId="19" fillId="2" borderId="17" xfId="2" applyNumberFormat="1" applyFont="1" applyBorder="1" applyAlignment="1">
      <alignment vertical="center"/>
    </xf>
    <xf numFmtId="9" fontId="19" fillId="2" borderId="17" xfId="2" applyNumberFormat="1" applyFont="1" applyBorder="1" applyAlignment="1">
      <alignment horizontal="center" vertical="center"/>
    </xf>
    <xf numFmtId="0" fontId="19" fillId="2" borderId="20" xfId="2" applyFont="1" applyBorder="1" applyAlignment="1">
      <alignment vertical="center" wrapText="1"/>
    </xf>
    <xf numFmtId="0" fontId="20" fillId="3" borderId="19" xfId="3" applyFont="1" applyBorder="1" applyAlignment="1">
      <alignment horizontal="right"/>
    </xf>
    <xf numFmtId="3" fontId="20" fillId="3" borderId="17" xfId="3" applyNumberFormat="1" applyFont="1" applyBorder="1"/>
    <xf numFmtId="9" fontId="20" fillId="3" borderId="17" xfId="3" applyNumberFormat="1" applyFont="1" applyBorder="1" applyAlignment="1">
      <alignment horizontal="center"/>
    </xf>
    <xf numFmtId="0" fontId="20" fillId="3" borderId="20" xfId="3" applyFont="1" applyBorder="1"/>
    <xf numFmtId="0" fontId="19" fillId="2" borderId="19" xfId="2" applyFont="1" applyBorder="1" applyAlignment="1">
      <alignment horizontal="right"/>
    </xf>
    <xf numFmtId="3" fontId="19" fillId="2" borderId="17" xfId="2" applyNumberFormat="1" applyFont="1" applyBorder="1"/>
    <xf numFmtId="164" fontId="19" fillId="2" borderId="17" xfId="2" applyNumberFormat="1" applyFont="1" applyBorder="1" applyAlignment="1">
      <alignment horizontal="center"/>
    </xf>
    <xf numFmtId="0" fontId="19" fillId="2" borderId="20" xfId="2" applyFont="1" applyBorder="1"/>
    <xf numFmtId="0" fontId="20" fillId="3" borderId="22" xfId="3" applyFont="1" applyBorder="1" applyAlignment="1">
      <alignment horizontal="right"/>
    </xf>
    <xf numFmtId="3" fontId="20" fillId="3" borderId="23" xfId="3" applyNumberFormat="1" applyFont="1" applyBorder="1"/>
    <xf numFmtId="164" fontId="20" fillId="3" borderId="23" xfId="3" applyNumberFormat="1" applyFont="1" applyBorder="1" applyAlignment="1">
      <alignment horizontal="center"/>
    </xf>
    <xf numFmtId="0" fontId="20" fillId="3" borderId="24" xfId="3" applyFont="1" applyBorder="1"/>
    <xf numFmtId="0" fontId="8" fillId="0" borderId="26" xfId="0" applyFont="1" applyBorder="1"/>
    <xf numFmtId="0" fontId="18" fillId="4" borderId="38" xfId="4" applyFont="1" applyBorder="1"/>
    <xf numFmtId="3" fontId="18" fillId="4" borderId="1" xfId="4" applyNumberFormat="1" applyFont="1" applyBorder="1"/>
    <xf numFmtId="9" fontId="18" fillId="4" borderId="1" xfId="4" applyNumberFormat="1" applyFont="1" applyBorder="1" applyAlignment="1">
      <alignment horizontal="center"/>
    </xf>
    <xf numFmtId="0" fontId="18" fillId="4" borderId="39" xfId="4" applyFont="1" applyBorder="1"/>
    <xf numFmtId="0" fontId="16" fillId="11" borderId="19" xfId="3" applyFont="1" applyFill="1" applyBorder="1"/>
    <xf numFmtId="3" fontId="16" fillId="11" borderId="17" xfId="3" applyNumberFormat="1" applyFont="1" applyFill="1" applyBorder="1"/>
    <xf numFmtId="9" fontId="16" fillId="11" borderId="17" xfId="3" applyNumberFormat="1" applyFont="1" applyFill="1" applyBorder="1" applyAlignment="1">
      <alignment horizontal="center"/>
    </xf>
    <xf numFmtId="0" fontId="16" fillId="11" borderId="20" xfId="3" applyFont="1" applyFill="1" applyBorder="1"/>
    <xf numFmtId="0" fontId="16" fillId="11" borderId="22" xfId="3" applyFont="1" applyFill="1" applyBorder="1"/>
    <xf numFmtId="3" fontId="16" fillId="11" borderId="23" xfId="3" applyNumberFormat="1" applyFont="1" applyFill="1" applyBorder="1"/>
    <xf numFmtId="164" fontId="16" fillId="11" borderId="23" xfId="3" applyNumberFormat="1" applyFont="1" applyFill="1" applyBorder="1" applyAlignment="1">
      <alignment horizontal="center"/>
    </xf>
    <xf numFmtId="0" fontId="16" fillId="11" borderId="24" xfId="3" applyFont="1" applyFill="1" applyBorder="1" applyAlignment="1">
      <alignment wrapText="1"/>
    </xf>
    <xf numFmtId="0" fontId="8" fillId="0" borderId="34" xfId="0" applyFont="1" applyBorder="1" applyAlignment="1">
      <alignment vertical="center" wrapText="1"/>
    </xf>
    <xf numFmtId="3" fontId="7" fillId="0" borderId="35" xfId="0" applyNumberFormat="1" applyFont="1" applyBorder="1" applyAlignment="1">
      <alignment horizontal="center" vertical="center"/>
    </xf>
    <xf numFmtId="9" fontId="7" fillId="0" borderId="35" xfId="1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11" borderId="19" xfId="0" applyFont="1" applyFill="1" applyBorder="1" applyAlignment="1">
      <alignment horizontal="right"/>
    </xf>
    <xf numFmtId="3" fontId="7" fillId="11" borderId="17" xfId="0" applyNumberFormat="1" applyFont="1" applyFill="1" applyBorder="1"/>
    <xf numFmtId="9" fontId="7" fillId="11" borderId="17" xfId="1" applyFont="1" applyFill="1" applyBorder="1" applyAlignment="1">
      <alignment horizontal="center"/>
    </xf>
    <xf numFmtId="0" fontId="7" fillId="11" borderId="20" xfId="0" applyFont="1" applyFill="1" applyBorder="1"/>
    <xf numFmtId="0" fontId="7" fillId="11" borderId="22" xfId="0" applyFont="1" applyFill="1" applyBorder="1" applyAlignment="1">
      <alignment horizontal="right"/>
    </xf>
    <xf numFmtId="3" fontId="7" fillId="11" borderId="23" xfId="0" applyNumberFormat="1" applyFont="1" applyFill="1" applyBorder="1"/>
    <xf numFmtId="9" fontId="7" fillId="11" borderId="23" xfId="1" applyFont="1" applyFill="1" applyBorder="1" applyAlignment="1">
      <alignment horizontal="center"/>
    </xf>
    <xf numFmtId="0" fontId="7" fillId="11" borderId="24" xfId="0" applyFont="1" applyFill="1" applyBorder="1"/>
    <xf numFmtId="0" fontId="8" fillId="0" borderId="34" xfId="0" applyFont="1" applyBorder="1" applyAlignment="1">
      <alignment horizontal="center" vertical="center" wrapText="1"/>
    </xf>
    <xf numFmtId="3" fontId="7" fillId="0" borderId="35" xfId="0" applyNumberFormat="1" applyFont="1" applyBorder="1" applyAlignment="1">
      <alignment horizontal="center" vertical="center" wrapText="1"/>
    </xf>
    <xf numFmtId="9" fontId="7" fillId="0" borderId="35" xfId="1" applyFont="1" applyBorder="1" applyAlignment="1">
      <alignment horizontal="center" vertical="center" wrapText="1"/>
    </xf>
    <xf numFmtId="0" fontId="8" fillId="0" borderId="0" xfId="0" applyFont="1"/>
    <xf numFmtId="3" fontId="8" fillId="0" borderId="0" xfId="0" applyNumberFormat="1" applyFont="1"/>
    <xf numFmtId="3" fontId="7" fillId="9" borderId="10" xfId="0" applyNumberFormat="1" applyFont="1" applyFill="1" applyBorder="1" applyAlignment="1">
      <alignment horizontal="center" vertical="top" wrapText="1"/>
    </xf>
    <xf numFmtId="164" fontId="8" fillId="9" borderId="16" xfId="1" applyNumberFormat="1" applyFont="1" applyFill="1" applyBorder="1" applyAlignment="1">
      <alignment horizontal="center" vertical="top" wrapText="1"/>
    </xf>
    <xf numFmtId="3" fontId="7" fillId="9" borderId="3" xfId="0" applyNumberFormat="1" applyFont="1" applyFill="1" applyBorder="1" applyAlignment="1">
      <alignment horizontal="center"/>
    </xf>
    <xf numFmtId="0" fontId="7" fillId="12" borderId="9" xfId="0" applyFont="1" applyFill="1" applyBorder="1" applyAlignment="1">
      <alignment horizontal="center" vertical="top" wrapText="1"/>
    </xf>
    <xf numFmtId="3" fontId="7" fillId="12" borderId="10" xfId="0" applyNumberFormat="1" applyFont="1" applyFill="1" applyBorder="1" applyAlignment="1">
      <alignment horizontal="center" vertical="top" wrapText="1"/>
    </xf>
    <xf numFmtId="0" fontId="7" fillId="12" borderId="10" xfId="0" applyFont="1" applyFill="1" applyBorder="1" applyAlignment="1">
      <alignment horizontal="center" vertical="top" wrapText="1"/>
    </xf>
    <xf numFmtId="3" fontId="7" fillId="12" borderId="9" xfId="0" applyNumberFormat="1" applyFont="1" applyFill="1" applyBorder="1" applyAlignment="1">
      <alignment horizontal="center" vertical="top" wrapText="1"/>
    </xf>
    <xf numFmtId="164" fontId="8" fillId="12" borderId="16" xfId="1" applyNumberFormat="1" applyFont="1" applyFill="1" applyBorder="1" applyAlignment="1">
      <alignment horizontal="center" vertical="top" wrapText="1"/>
    </xf>
    <xf numFmtId="0" fontId="22" fillId="0" borderId="40" xfId="0" applyFont="1" applyBorder="1" applyAlignment="1">
      <alignment horizontal="center" vertical="top" wrapText="1"/>
    </xf>
    <xf numFmtId="0" fontId="22" fillId="0" borderId="40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4" fontId="15" fillId="7" borderId="13" xfId="1" applyNumberFormat="1" applyFont="1" applyFill="1" applyBorder="1" applyAlignment="1">
      <alignment horizontal="center"/>
    </xf>
    <xf numFmtId="3" fontId="7" fillId="0" borderId="0" xfId="0" applyNumberFormat="1" applyFont="1" applyAlignment="1">
      <alignment horizontal="center"/>
    </xf>
    <xf numFmtId="3" fontId="7" fillId="9" borderId="17" xfId="0" applyNumberFormat="1" applyFont="1" applyFill="1" applyBorder="1" applyAlignment="1">
      <alignment horizontal="center"/>
    </xf>
    <xf numFmtId="0" fontId="7" fillId="9" borderId="20" xfId="0" applyFont="1" applyFill="1" applyBorder="1" applyAlignment="1">
      <alignment horizontal="center"/>
    </xf>
    <xf numFmtId="3" fontId="7" fillId="9" borderId="23" xfId="0" applyNumberFormat="1" applyFont="1" applyFill="1" applyBorder="1" applyAlignment="1">
      <alignment horizontal="center"/>
    </xf>
    <xf numFmtId="0" fontId="7" fillId="9" borderId="24" xfId="0" applyFont="1" applyFill="1" applyBorder="1" applyAlignment="1">
      <alignment horizontal="center"/>
    </xf>
    <xf numFmtId="0" fontId="7" fillId="9" borderId="19" xfId="0" applyFont="1" applyFill="1" applyBorder="1"/>
    <xf numFmtId="0" fontId="7" fillId="9" borderId="22" xfId="0" applyFont="1" applyFill="1" applyBorder="1"/>
    <xf numFmtId="3" fontId="7" fillId="9" borderId="19" xfId="0" applyNumberFormat="1" applyFont="1" applyFill="1" applyBorder="1" applyAlignment="1">
      <alignment horizontal="center"/>
    </xf>
    <xf numFmtId="164" fontId="15" fillId="9" borderId="20" xfId="1" applyNumberFormat="1" applyFont="1" applyFill="1" applyBorder="1" applyAlignment="1">
      <alignment horizontal="center"/>
    </xf>
    <xf numFmtId="3" fontId="7" fillId="9" borderId="22" xfId="0" applyNumberFormat="1" applyFont="1" applyFill="1" applyBorder="1" applyAlignment="1">
      <alignment horizontal="center"/>
    </xf>
    <xf numFmtId="164" fontId="15" fillId="9" borderId="24" xfId="1" applyNumberFormat="1" applyFont="1" applyFill="1" applyBorder="1" applyAlignment="1">
      <alignment horizontal="center"/>
    </xf>
    <xf numFmtId="0" fontId="7" fillId="0" borderId="0" xfId="0" applyFont="1" applyBorder="1"/>
    <xf numFmtId="0" fontId="7" fillId="9" borderId="4" xfId="0" applyFont="1" applyFill="1" applyBorder="1" applyAlignment="1">
      <alignment horizontal="center"/>
    </xf>
    <xf numFmtId="164" fontId="15" fillId="9" borderId="4" xfId="1" applyNumberFormat="1" applyFont="1" applyFill="1" applyBorder="1" applyAlignment="1">
      <alignment horizontal="center"/>
    </xf>
    <xf numFmtId="0" fontId="7" fillId="9" borderId="9" xfId="0" applyFont="1" applyFill="1" applyBorder="1" applyAlignment="1">
      <alignment horizontal="center" vertical="top" wrapText="1"/>
    </xf>
    <xf numFmtId="0" fontId="7" fillId="9" borderId="16" xfId="0" applyFont="1" applyFill="1" applyBorder="1" applyAlignment="1">
      <alignment horizontal="center" vertical="top" wrapText="1"/>
    </xf>
    <xf numFmtId="0" fontId="8" fillId="9" borderId="2" xfId="0" applyFont="1" applyFill="1" applyBorder="1"/>
    <xf numFmtId="0" fontId="8" fillId="9" borderId="19" xfId="0" applyFont="1" applyFill="1" applyBorder="1"/>
    <xf numFmtId="164" fontId="15" fillId="9" borderId="14" xfId="1" applyNumberFormat="1" applyFont="1" applyFill="1" applyBorder="1" applyAlignment="1">
      <alignment horizontal="center"/>
    </xf>
    <xf numFmtId="0" fontId="7" fillId="10" borderId="0" xfId="0" applyFont="1" applyFill="1"/>
    <xf numFmtId="0" fontId="7" fillId="11" borderId="20" xfId="0" applyFont="1" applyFill="1" applyBorder="1" applyAlignment="1">
      <alignment vertical="center" wrapText="1"/>
    </xf>
    <xf numFmtId="0" fontId="7" fillId="11" borderId="19" xfId="0" applyFont="1" applyFill="1" applyBorder="1" applyAlignment="1">
      <alignment vertical="center"/>
    </xf>
    <xf numFmtId="0" fontId="7" fillId="11" borderId="20" xfId="0" applyFont="1" applyFill="1" applyBorder="1" applyAlignment="1">
      <alignment vertical="center"/>
    </xf>
    <xf numFmtId="0" fontId="7" fillId="11" borderId="22" xfId="0" applyFont="1" applyFill="1" applyBorder="1" applyAlignment="1">
      <alignment vertical="center"/>
    </xf>
    <xf numFmtId="0" fontId="7" fillId="11" borderId="24" xfId="0" applyFont="1" applyFill="1" applyBorder="1" applyAlignment="1">
      <alignment vertical="center"/>
    </xf>
    <xf numFmtId="3" fontId="16" fillId="11" borderId="17" xfId="0" applyNumberFormat="1" applyFont="1" applyFill="1" applyBorder="1" applyAlignment="1">
      <alignment horizontal="center" vertical="center"/>
    </xf>
    <xf numFmtId="9" fontId="17" fillId="11" borderId="17" xfId="1" applyFont="1" applyFill="1" applyBorder="1" applyAlignment="1">
      <alignment horizontal="center" vertical="center"/>
    </xf>
    <xf numFmtId="3" fontId="16" fillId="11" borderId="23" xfId="0" applyNumberFormat="1" applyFont="1" applyFill="1" applyBorder="1" applyAlignment="1">
      <alignment horizontal="center" vertical="center"/>
    </xf>
    <xf numFmtId="9" fontId="17" fillId="11" borderId="23" xfId="1" applyFont="1" applyFill="1" applyBorder="1" applyAlignment="1">
      <alignment horizontal="center" vertical="center"/>
    </xf>
    <xf numFmtId="164" fontId="0" fillId="0" borderId="0" xfId="1" applyNumberFormat="1" applyFont="1"/>
    <xf numFmtId="3" fontId="0" fillId="0" borderId="0" xfId="0" applyNumberFormat="1"/>
    <xf numFmtId="3" fontId="7" fillId="0" borderId="0" xfId="1" applyNumberFormat="1" applyFont="1" applyAlignment="1">
      <alignment horizontal="center"/>
    </xf>
    <xf numFmtId="0" fontId="0" fillId="11" borderId="9" xfId="0" applyFill="1" applyBorder="1" applyAlignment="1">
      <alignment horizontal="center" vertical="top" wrapText="1"/>
    </xf>
    <xf numFmtId="0" fontId="0" fillId="11" borderId="10" xfId="0" applyFill="1" applyBorder="1" applyAlignment="1">
      <alignment horizontal="center" vertical="top" wrapText="1"/>
    </xf>
    <xf numFmtId="0" fontId="0" fillId="11" borderId="16" xfId="0" applyFill="1" applyBorder="1" applyAlignment="1">
      <alignment horizontal="center" vertical="top" wrapText="1"/>
    </xf>
    <xf numFmtId="0" fontId="0" fillId="6" borderId="9" xfId="0" applyFill="1" applyBorder="1" applyAlignment="1">
      <alignment horizontal="center" vertical="top" wrapText="1"/>
    </xf>
    <xf numFmtId="164" fontId="0" fillId="6" borderId="10" xfId="1" applyNumberFormat="1" applyFont="1" applyFill="1" applyBorder="1" applyAlignment="1">
      <alignment horizontal="center" vertical="top" wrapText="1"/>
    </xf>
    <xf numFmtId="0" fontId="0" fillId="6" borderId="10" xfId="0" applyFill="1" applyBorder="1" applyAlignment="1">
      <alignment horizontal="center" vertical="top" wrapText="1"/>
    </xf>
    <xf numFmtId="164" fontId="0" fillId="6" borderId="16" xfId="1" applyNumberFormat="1" applyFont="1" applyFill="1" applyBorder="1" applyAlignment="1">
      <alignment horizontal="center" vertical="top" wrapText="1"/>
    </xf>
    <xf numFmtId="0" fontId="0" fillId="12" borderId="9" xfId="0" applyFill="1" applyBorder="1" applyAlignment="1">
      <alignment horizontal="center" vertical="top" wrapText="1"/>
    </xf>
    <xf numFmtId="164" fontId="0" fillId="12" borderId="10" xfId="1" applyNumberFormat="1" applyFont="1" applyFill="1" applyBorder="1" applyAlignment="1">
      <alignment horizontal="center" vertical="top" wrapText="1"/>
    </xf>
    <xf numFmtId="0" fontId="0" fillId="12" borderId="10" xfId="0" applyFill="1" applyBorder="1" applyAlignment="1">
      <alignment horizontal="center" vertical="top" wrapText="1"/>
    </xf>
    <xf numFmtId="164" fontId="0" fillId="12" borderId="16" xfId="1" applyNumberFormat="1" applyFont="1" applyFill="1" applyBorder="1" applyAlignment="1">
      <alignment horizontal="center" vertical="top" wrapText="1"/>
    </xf>
    <xf numFmtId="3" fontId="0" fillId="12" borderId="18" xfId="0" applyNumberForma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3" fontId="21" fillId="7" borderId="41" xfId="1" applyNumberFormat="1" applyFont="1" applyFill="1" applyBorder="1" applyAlignment="1">
      <alignment horizontal="center"/>
    </xf>
    <xf numFmtId="3" fontId="21" fillId="7" borderId="42" xfId="1" applyNumberFormat="1" applyFont="1" applyFill="1" applyBorder="1" applyAlignment="1">
      <alignment horizontal="center"/>
    </xf>
    <xf numFmtId="3" fontId="14" fillId="7" borderId="17" xfId="1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left" wrapText="1"/>
    </xf>
    <xf numFmtId="0" fontId="3" fillId="3" borderId="6" xfId="3" applyBorder="1" applyAlignment="1">
      <alignment horizontal="center"/>
    </xf>
    <xf numFmtId="0" fontId="3" fillId="3" borderId="7" xfId="3" applyBorder="1" applyAlignment="1">
      <alignment horizontal="center"/>
    </xf>
    <xf numFmtId="0" fontId="3" fillId="3" borderId="8" xfId="3" applyBorder="1" applyAlignment="1">
      <alignment horizontal="center"/>
    </xf>
    <xf numFmtId="0" fontId="2" fillId="2" borderId="26" xfId="2" applyBorder="1" applyAlignment="1">
      <alignment horizontal="center"/>
    </xf>
    <xf numFmtId="0" fontId="2" fillId="2" borderId="37" xfId="2" applyBorder="1" applyAlignment="1">
      <alignment horizontal="center"/>
    </xf>
    <xf numFmtId="0" fontId="2" fillId="2" borderId="27" xfId="2" applyBorder="1" applyAlignment="1">
      <alignment horizontal="center"/>
    </xf>
    <xf numFmtId="0" fontId="7" fillId="0" borderId="37" xfId="0" applyFont="1" applyFill="1" applyBorder="1" applyAlignment="1">
      <alignment horizontal="left" vertical="top" wrapText="1"/>
    </xf>
    <xf numFmtId="3" fontId="7" fillId="6" borderId="26" xfId="0" applyNumberFormat="1" applyFont="1" applyFill="1" applyBorder="1" applyAlignment="1">
      <alignment horizontal="center"/>
    </xf>
    <xf numFmtId="3" fontId="7" fillId="6" borderId="37" xfId="0" applyNumberFormat="1" applyFont="1" applyFill="1" applyBorder="1" applyAlignment="1">
      <alignment horizontal="center"/>
    </xf>
    <xf numFmtId="3" fontId="7" fillId="6" borderId="27" xfId="0" applyNumberFormat="1" applyFont="1" applyFill="1" applyBorder="1" applyAlignment="1">
      <alignment horizontal="center"/>
    </xf>
    <xf numFmtId="3" fontId="7" fillId="7" borderId="6" xfId="0" applyNumberFormat="1" applyFont="1" applyFill="1" applyBorder="1" applyAlignment="1">
      <alignment horizontal="center"/>
    </xf>
    <xf numFmtId="3" fontId="7" fillId="7" borderId="7" xfId="0" applyNumberFormat="1" applyFont="1" applyFill="1" applyBorder="1" applyAlignment="1">
      <alignment horizontal="center"/>
    </xf>
    <xf numFmtId="3" fontId="7" fillId="7" borderId="8" xfId="0" applyNumberFormat="1" applyFont="1" applyFill="1" applyBorder="1" applyAlignment="1">
      <alignment horizontal="center"/>
    </xf>
    <xf numFmtId="3" fontId="7" fillId="6" borderId="6" xfId="0" applyNumberFormat="1" applyFont="1" applyFill="1" applyBorder="1" applyAlignment="1">
      <alignment horizontal="center"/>
    </xf>
    <xf numFmtId="3" fontId="7" fillId="6" borderId="7" xfId="0" applyNumberFormat="1" applyFont="1" applyFill="1" applyBorder="1" applyAlignment="1">
      <alignment horizontal="center"/>
    </xf>
    <xf numFmtId="3" fontId="7" fillId="6" borderId="8" xfId="0" applyNumberFormat="1" applyFont="1" applyFill="1" applyBorder="1" applyAlignment="1">
      <alignment horizontal="center"/>
    </xf>
    <xf numFmtId="0" fontId="8" fillId="6" borderId="30" xfId="0" applyFont="1" applyFill="1" applyBorder="1" applyAlignment="1">
      <alignment horizontal="center" vertical="center" wrapText="1"/>
    </xf>
    <xf numFmtId="0" fontId="8" fillId="6" borderId="31" xfId="0" applyFont="1" applyFill="1" applyBorder="1" applyAlignment="1">
      <alignment horizontal="center" vertical="center" wrapText="1"/>
    </xf>
    <xf numFmtId="0" fontId="8" fillId="6" borderId="32" xfId="0" applyFont="1" applyFill="1" applyBorder="1" applyAlignment="1">
      <alignment horizontal="center" vertical="center" wrapText="1"/>
    </xf>
    <xf numFmtId="0" fontId="8" fillId="6" borderId="33" xfId="0" applyFont="1" applyFill="1" applyBorder="1" applyAlignment="1">
      <alignment horizontal="center" vertical="center" wrapText="1"/>
    </xf>
    <xf numFmtId="0" fontId="8" fillId="7" borderId="30" xfId="0" applyFont="1" applyFill="1" applyBorder="1" applyAlignment="1">
      <alignment horizontal="center" vertical="center"/>
    </xf>
    <xf numFmtId="0" fontId="8" fillId="7" borderId="31" xfId="0" applyFont="1" applyFill="1" applyBorder="1" applyAlignment="1">
      <alignment horizontal="center" vertical="center"/>
    </xf>
    <xf numFmtId="0" fontId="8" fillId="7" borderId="32" xfId="0" applyFont="1" applyFill="1" applyBorder="1" applyAlignment="1">
      <alignment horizontal="center" vertical="center"/>
    </xf>
    <xf numFmtId="0" fontId="8" fillId="7" borderId="33" xfId="0" applyFont="1" applyFill="1" applyBorder="1" applyAlignment="1">
      <alignment horizontal="center" vertical="center"/>
    </xf>
    <xf numFmtId="3" fontId="7" fillId="9" borderId="6" xfId="0" applyNumberFormat="1" applyFont="1" applyFill="1" applyBorder="1" applyAlignment="1">
      <alignment horizontal="center"/>
    </xf>
    <xf numFmtId="3" fontId="7" fillId="9" borderId="8" xfId="0" applyNumberFormat="1" applyFont="1" applyFill="1" applyBorder="1" applyAlignment="1">
      <alignment horizontal="center"/>
    </xf>
    <xf numFmtId="0" fontId="7" fillId="10" borderId="26" xfId="0" applyFont="1" applyFill="1" applyBorder="1" applyAlignment="1">
      <alignment horizontal="center"/>
    </xf>
    <xf numFmtId="0" fontId="7" fillId="10" borderId="37" xfId="0" applyFont="1" applyFill="1" applyBorder="1" applyAlignment="1">
      <alignment horizontal="center"/>
    </xf>
    <xf numFmtId="3" fontId="7" fillId="0" borderId="0" xfId="0" applyNumberFormat="1" applyFont="1" applyAlignment="1">
      <alignment horizontal="center"/>
    </xf>
    <xf numFmtId="0" fontId="23" fillId="13" borderId="43" xfId="0" applyFont="1" applyFill="1" applyBorder="1" applyAlignment="1">
      <alignment horizontal="center"/>
    </xf>
    <xf numFmtId="164" fontId="8" fillId="7" borderId="3" xfId="1" applyNumberFormat="1" applyFont="1" applyFill="1" applyBorder="1" applyAlignment="1">
      <alignment horizontal="center"/>
    </xf>
    <xf numFmtId="164" fontId="15" fillId="10" borderId="3" xfId="1" applyNumberFormat="1" applyFont="1" applyFill="1" applyBorder="1" applyAlignment="1">
      <alignment horizontal="center"/>
    </xf>
  </cellXfs>
  <cellStyles count="5">
    <cellStyle name="Bad" xfId="3" builtinId="27"/>
    <cellStyle name="Calculation" xfId="4" builtinId="22"/>
    <cellStyle name="Good" xfId="2" builtinId="26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9921</xdr:colOff>
      <xdr:row>3</xdr:row>
      <xdr:rowOff>61890</xdr:rowOff>
    </xdr:from>
    <xdr:to>
      <xdr:col>20</xdr:col>
      <xdr:colOff>211244</xdr:colOff>
      <xdr:row>27</xdr:row>
      <xdr:rowOff>168671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69843" y="637359"/>
          <a:ext cx="7464135" cy="57721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5"/>
  <sheetViews>
    <sheetView workbookViewId="0">
      <selection activeCell="B2" sqref="B2"/>
    </sheetView>
  </sheetViews>
  <sheetFormatPr defaultRowHeight="12.75" x14ac:dyDescent="0.2"/>
  <cols>
    <col min="1" max="1" width="3.140625" style="9" customWidth="1"/>
    <col min="2" max="2" width="23" style="9" customWidth="1"/>
    <col min="3" max="3" width="10" style="57" customWidth="1"/>
    <col min="4" max="4" width="11.140625" style="24" customWidth="1"/>
    <col min="5" max="5" width="57.7109375" style="9" customWidth="1"/>
    <col min="6" max="16384" width="9.140625" style="9"/>
  </cols>
  <sheetData>
    <row r="1" spans="2:5" x14ac:dyDescent="0.2">
      <c r="B1" s="224" t="s">
        <v>185</v>
      </c>
    </row>
    <row r="2" spans="2:5" ht="13.5" thickBot="1" x14ac:dyDescent="0.25"/>
    <row r="3" spans="2:5" x14ac:dyDescent="0.2">
      <c r="B3" s="196" t="s">
        <v>142</v>
      </c>
      <c r="C3" s="173" t="s">
        <v>163</v>
      </c>
      <c r="D3" s="174" t="s">
        <v>159</v>
      </c>
      <c r="E3" s="175" t="s">
        <v>162</v>
      </c>
    </row>
    <row r="4" spans="2:5" x14ac:dyDescent="0.2">
      <c r="B4" s="197" t="s">
        <v>143</v>
      </c>
      <c r="C4" s="198">
        <v>1052357</v>
      </c>
      <c r="D4" s="199"/>
      <c r="E4" s="200"/>
    </row>
    <row r="5" spans="2:5" x14ac:dyDescent="0.2">
      <c r="B5" s="201" t="s">
        <v>182</v>
      </c>
      <c r="C5" s="202">
        <v>294288</v>
      </c>
      <c r="D5" s="203">
        <v>0.2796465458014723</v>
      </c>
      <c r="E5" s="204" t="s">
        <v>152</v>
      </c>
    </row>
    <row r="6" spans="2:5" x14ac:dyDescent="0.2">
      <c r="B6" s="201" t="s">
        <v>144</v>
      </c>
      <c r="C6" s="202">
        <v>201614</v>
      </c>
      <c r="D6" s="203">
        <v>0.19158327449715259</v>
      </c>
      <c r="E6" s="204" t="s">
        <v>153</v>
      </c>
    </row>
    <row r="7" spans="2:5" x14ac:dyDescent="0.2">
      <c r="B7" s="201" t="s">
        <v>128</v>
      </c>
      <c r="C7" s="202">
        <v>646023</v>
      </c>
      <c r="D7" s="203">
        <v>0.61388198111477377</v>
      </c>
      <c r="E7" s="204" t="s">
        <v>154</v>
      </c>
    </row>
    <row r="8" spans="2:5" x14ac:dyDescent="0.2">
      <c r="B8" s="201" t="s">
        <v>129</v>
      </c>
      <c r="C8" s="202">
        <v>128047</v>
      </c>
      <c r="D8" s="203">
        <v>0.1216763892861453</v>
      </c>
      <c r="E8" s="204" t="s">
        <v>155</v>
      </c>
    </row>
    <row r="9" spans="2:5" x14ac:dyDescent="0.2">
      <c r="B9" s="201" t="s">
        <v>130</v>
      </c>
      <c r="C9" s="202">
        <v>6118</v>
      </c>
      <c r="D9" s="203">
        <v>5.8136164818592927E-3</v>
      </c>
      <c r="E9" s="204" t="s">
        <v>156</v>
      </c>
    </row>
    <row r="10" spans="2:5" x14ac:dyDescent="0.2">
      <c r="B10" s="201"/>
      <c r="C10" s="202"/>
      <c r="D10" s="203"/>
      <c r="E10" s="204"/>
    </row>
    <row r="11" spans="2:5" ht="26.25" thickBot="1" x14ac:dyDescent="0.25">
      <c r="B11" s="205" t="s">
        <v>157</v>
      </c>
      <c r="C11" s="206">
        <v>2052</v>
      </c>
      <c r="D11" s="207">
        <v>1.9499086336670921E-3</v>
      </c>
      <c r="E11" s="208" t="s">
        <v>183</v>
      </c>
    </row>
    <row r="12" spans="2:5" customFormat="1" ht="15" x14ac:dyDescent="0.25"/>
    <row r="13" spans="2:5" ht="13.5" thickBot="1" x14ac:dyDescent="0.25"/>
    <row r="14" spans="2:5" x14ac:dyDescent="0.2">
      <c r="B14" s="172" t="s">
        <v>141</v>
      </c>
      <c r="C14" s="173" t="s">
        <v>163</v>
      </c>
      <c r="D14" s="174" t="s">
        <v>159</v>
      </c>
      <c r="E14" s="175" t="s">
        <v>162</v>
      </c>
    </row>
    <row r="15" spans="2:5" x14ac:dyDescent="0.2">
      <c r="B15" s="176" t="s">
        <v>140</v>
      </c>
      <c r="C15" s="177">
        <v>1129340</v>
      </c>
      <c r="D15" s="178"/>
      <c r="E15" s="179" t="s">
        <v>173</v>
      </c>
    </row>
    <row r="16" spans="2:5" ht="25.5" x14ac:dyDescent="0.2">
      <c r="B16" s="180" t="s">
        <v>160</v>
      </c>
      <c r="C16" s="181">
        <v>1052357</v>
      </c>
      <c r="D16" s="182">
        <v>0.93183363734570634</v>
      </c>
      <c r="E16" s="183" t="s">
        <v>174</v>
      </c>
    </row>
    <row r="17" spans="2:5" x14ac:dyDescent="0.2">
      <c r="B17" s="184" t="s">
        <v>161</v>
      </c>
      <c r="C17" s="185">
        <v>63012</v>
      </c>
      <c r="D17" s="186">
        <v>5.5795420334000388E-2</v>
      </c>
      <c r="E17" s="187" t="s">
        <v>184</v>
      </c>
    </row>
    <row r="18" spans="2:5" x14ac:dyDescent="0.2">
      <c r="B18" s="184" t="s">
        <v>131</v>
      </c>
      <c r="C18" s="185">
        <v>13971</v>
      </c>
      <c r="D18" s="186">
        <v>1.2370942320293269E-2</v>
      </c>
      <c r="E18" s="187" t="s">
        <v>184</v>
      </c>
    </row>
    <row r="19" spans="2:5" x14ac:dyDescent="0.2">
      <c r="B19" s="176" t="s">
        <v>168</v>
      </c>
      <c r="C19" s="177"/>
      <c r="D19" s="178"/>
      <c r="E19" s="179" t="s">
        <v>170</v>
      </c>
    </row>
    <row r="20" spans="2:5" x14ac:dyDescent="0.2">
      <c r="B20" s="188" t="s">
        <v>167</v>
      </c>
      <c r="C20" s="189"/>
      <c r="D20" s="190">
        <v>0.995</v>
      </c>
      <c r="E20" s="191" t="s">
        <v>171</v>
      </c>
    </row>
    <row r="21" spans="2:5" ht="13.5" thickBot="1" x14ac:dyDescent="0.25">
      <c r="B21" s="192" t="s">
        <v>169</v>
      </c>
      <c r="C21" s="193"/>
      <c r="D21" s="194">
        <v>0.48299999999999998</v>
      </c>
      <c r="E21" s="195" t="s">
        <v>172</v>
      </c>
    </row>
    <row r="22" spans="2:5" ht="13.5" thickBot="1" x14ac:dyDescent="0.25"/>
    <row r="23" spans="2:5" ht="25.5" x14ac:dyDescent="0.2">
      <c r="B23" s="209" t="s">
        <v>164</v>
      </c>
      <c r="C23" s="210" t="s">
        <v>163</v>
      </c>
      <c r="D23" s="211" t="s">
        <v>159</v>
      </c>
      <c r="E23" s="212" t="s">
        <v>162</v>
      </c>
    </row>
    <row r="24" spans="2:5" x14ac:dyDescent="0.2">
      <c r="B24" s="176" t="s">
        <v>150</v>
      </c>
      <c r="C24" s="177">
        <v>1679</v>
      </c>
      <c r="D24" s="178"/>
      <c r="E24" s="179"/>
    </row>
    <row r="25" spans="2:5" x14ac:dyDescent="0.2">
      <c r="B25" s="213" t="s">
        <v>145</v>
      </c>
      <c r="C25" s="214">
        <v>49</v>
      </c>
      <c r="D25" s="215">
        <v>3.1566408576533651E-2</v>
      </c>
      <c r="E25" s="216" t="s">
        <v>146</v>
      </c>
    </row>
    <row r="26" spans="2:5" x14ac:dyDescent="0.2">
      <c r="B26" s="213" t="s">
        <v>132</v>
      </c>
      <c r="C26" s="214">
        <v>1263</v>
      </c>
      <c r="D26" s="215">
        <v>0.75223347230494342</v>
      </c>
      <c r="E26" s="216" t="s">
        <v>149</v>
      </c>
    </row>
    <row r="27" spans="2:5" x14ac:dyDescent="0.2">
      <c r="B27" s="213" t="s">
        <v>91</v>
      </c>
      <c r="C27" s="214">
        <v>9</v>
      </c>
      <c r="D27" s="215"/>
      <c r="E27" s="216" t="s">
        <v>147</v>
      </c>
    </row>
    <row r="28" spans="2:5" x14ac:dyDescent="0.2">
      <c r="B28" s="213" t="s">
        <v>92</v>
      </c>
      <c r="C28" s="214">
        <v>191</v>
      </c>
      <c r="D28" s="215"/>
      <c r="E28" s="216" t="s">
        <v>148</v>
      </c>
    </row>
    <row r="29" spans="2:5" x14ac:dyDescent="0.2">
      <c r="B29" s="176" t="s">
        <v>151</v>
      </c>
      <c r="C29" s="177">
        <v>195</v>
      </c>
      <c r="D29" s="178"/>
      <c r="E29" s="179"/>
    </row>
    <row r="30" spans="2:5" ht="13.5" thickBot="1" x14ac:dyDescent="0.25">
      <c r="B30" s="217" t="s">
        <v>92</v>
      </c>
      <c r="C30" s="218">
        <v>8</v>
      </c>
      <c r="D30" s="219"/>
      <c r="E30" s="220" t="s">
        <v>158</v>
      </c>
    </row>
    <row r="31" spans="2:5" ht="13.5" thickBot="1" x14ac:dyDescent="0.25"/>
    <row r="32" spans="2:5" ht="25.5" x14ac:dyDescent="0.2">
      <c r="B32" s="221" t="s">
        <v>196</v>
      </c>
      <c r="C32" s="222" t="s">
        <v>165</v>
      </c>
      <c r="D32" s="223" t="s">
        <v>166</v>
      </c>
      <c r="E32" s="212" t="s">
        <v>162</v>
      </c>
    </row>
    <row r="33" spans="2:5" ht="38.25" x14ac:dyDescent="0.2">
      <c r="B33" s="260" t="s">
        <v>69</v>
      </c>
      <c r="C33" s="264">
        <v>4923</v>
      </c>
      <c r="D33" s="265">
        <v>0.57000000000000006</v>
      </c>
      <c r="E33" s="259" t="s">
        <v>200</v>
      </c>
    </row>
    <row r="34" spans="2:5" x14ac:dyDescent="0.2">
      <c r="B34" s="260" t="s">
        <v>57</v>
      </c>
      <c r="C34" s="264">
        <v>4245</v>
      </c>
      <c r="D34" s="265">
        <v>0.47599999999999998</v>
      </c>
      <c r="E34" s="261"/>
    </row>
    <row r="35" spans="2:5" ht="38.25" x14ac:dyDescent="0.2">
      <c r="B35" s="260" t="s">
        <v>65</v>
      </c>
      <c r="C35" s="264">
        <v>17691</v>
      </c>
      <c r="D35" s="265">
        <v>0.45800000000000002</v>
      </c>
      <c r="E35" s="259" t="s">
        <v>195</v>
      </c>
    </row>
    <row r="36" spans="2:5" x14ac:dyDescent="0.2">
      <c r="B36" s="260" t="s">
        <v>54</v>
      </c>
      <c r="C36" s="264">
        <v>6421</v>
      </c>
      <c r="D36" s="265">
        <v>0.36699999999999999</v>
      </c>
      <c r="E36" s="261"/>
    </row>
    <row r="37" spans="2:5" x14ac:dyDescent="0.2">
      <c r="B37" s="260" t="s">
        <v>44</v>
      </c>
      <c r="C37" s="264">
        <v>12657</v>
      </c>
      <c r="D37" s="265">
        <v>0.31000000000000005</v>
      </c>
      <c r="E37" s="261"/>
    </row>
    <row r="38" spans="2:5" x14ac:dyDescent="0.2">
      <c r="B38" s="260" t="s">
        <v>53</v>
      </c>
      <c r="C38" s="264">
        <v>5997</v>
      </c>
      <c r="D38" s="265">
        <v>0.16700000000000001</v>
      </c>
      <c r="E38" s="261"/>
    </row>
    <row r="39" spans="2:5" x14ac:dyDescent="0.2">
      <c r="B39" s="260" t="s">
        <v>43</v>
      </c>
      <c r="C39" s="264">
        <v>3267</v>
      </c>
      <c r="D39" s="265">
        <v>0.16499999999999998</v>
      </c>
      <c r="E39" s="261"/>
    </row>
    <row r="40" spans="2:5" x14ac:dyDescent="0.2">
      <c r="B40" s="260" t="s">
        <v>30</v>
      </c>
      <c r="C40" s="264">
        <v>1855</v>
      </c>
      <c r="D40" s="265">
        <v>0.122</v>
      </c>
      <c r="E40" s="261"/>
    </row>
    <row r="41" spans="2:5" x14ac:dyDescent="0.2">
      <c r="B41" s="260" t="s">
        <v>45</v>
      </c>
      <c r="C41" s="264">
        <v>12255</v>
      </c>
      <c r="D41" s="265">
        <v>0.1</v>
      </c>
      <c r="E41" s="261"/>
    </row>
    <row r="42" spans="2:5" x14ac:dyDescent="0.2">
      <c r="B42" s="260" t="s">
        <v>71</v>
      </c>
      <c r="C42" s="264">
        <v>994</v>
      </c>
      <c r="D42" s="265">
        <v>0.1</v>
      </c>
      <c r="E42" s="261"/>
    </row>
    <row r="43" spans="2:5" x14ac:dyDescent="0.2">
      <c r="B43" s="260" t="s">
        <v>70</v>
      </c>
      <c r="C43" s="264">
        <v>781</v>
      </c>
      <c r="D43" s="265">
        <v>8.900000000000001E-2</v>
      </c>
      <c r="E43" s="261"/>
    </row>
    <row r="44" spans="2:5" x14ac:dyDescent="0.2">
      <c r="B44" s="260" t="s">
        <v>62</v>
      </c>
      <c r="C44" s="264">
        <v>347</v>
      </c>
      <c r="D44" s="265">
        <v>7.1999999999999995E-2</v>
      </c>
      <c r="E44" s="261"/>
    </row>
    <row r="45" spans="2:5" ht="13.5" thickBot="1" x14ac:dyDescent="0.25">
      <c r="B45" s="262" t="s">
        <v>38</v>
      </c>
      <c r="C45" s="266">
        <v>2000</v>
      </c>
      <c r="D45" s="267">
        <v>6.6000000000000003E-2</v>
      </c>
      <c r="E45" s="26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opLeftCell="A19" zoomScale="96" zoomScaleNormal="96" workbookViewId="0">
      <selection activeCell="B42" sqref="B42:F42"/>
    </sheetView>
  </sheetViews>
  <sheetFormatPr defaultRowHeight="15" x14ac:dyDescent="0.25"/>
  <cols>
    <col min="1" max="1" width="8.42578125" style="22" customWidth="1"/>
    <col min="2" max="2" width="17.85546875" style="9" customWidth="1"/>
    <col min="3" max="3" width="10" style="9" customWidth="1"/>
    <col min="4" max="4" width="9.28515625" style="9" customWidth="1"/>
    <col min="5" max="5" width="15.85546875" style="9" customWidth="1"/>
    <col min="6" max="6" width="14.7109375" style="9" customWidth="1"/>
    <col min="7" max="7" width="10.140625" customWidth="1"/>
  </cols>
  <sheetData>
    <row r="1" spans="1:6" x14ac:dyDescent="0.25">
      <c r="A1" s="237" t="s">
        <v>178</v>
      </c>
    </row>
    <row r="2" spans="1:6" x14ac:dyDescent="0.25">
      <c r="A2" s="236" t="s">
        <v>179</v>
      </c>
    </row>
    <row r="3" spans="1:6" ht="15.75" thickBot="1" x14ac:dyDescent="0.3"/>
    <row r="4" spans="1:6" ht="15.75" thickBot="1" x14ac:dyDescent="0.3">
      <c r="B4" s="288" t="s">
        <v>186</v>
      </c>
      <c r="C4" s="289"/>
      <c r="D4" s="289"/>
      <c r="E4" s="289"/>
      <c r="F4" s="290"/>
    </row>
    <row r="5" spans="1:6" ht="51.75" thickBot="1" x14ac:dyDescent="0.3">
      <c r="A5" s="234" t="s">
        <v>177</v>
      </c>
      <c r="B5" s="229" t="s">
        <v>0</v>
      </c>
      <c r="C5" s="230" t="s">
        <v>180</v>
      </c>
      <c r="D5" s="231" t="s">
        <v>2</v>
      </c>
      <c r="E5" s="232" t="s">
        <v>12</v>
      </c>
      <c r="F5" s="233" t="s">
        <v>176</v>
      </c>
    </row>
    <row r="6" spans="1:6" x14ac:dyDescent="0.25">
      <c r="A6" s="235"/>
      <c r="B6" s="1" t="s">
        <v>66</v>
      </c>
      <c r="C6" s="2">
        <v>46364</v>
      </c>
      <c r="D6" s="3">
        <v>60</v>
      </c>
      <c r="E6" s="13">
        <v>42930</v>
      </c>
      <c r="F6" s="157">
        <v>0.94899999999999995</v>
      </c>
    </row>
    <row r="7" spans="1:6" x14ac:dyDescent="0.25">
      <c r="A7" s="235"/>
      <c r="B7" s="1" t="s">
        <v>27</v>
      </c>
      <c r="C7" s="2">
        <v>80169</v>
      </c>
      <c r="D7" s="3">
        <v>80</v>
      </c>
      <c r="E7" s="13">
        <v>75063</v>
      </c>
      <c r="F7" s="157">
        <v>0.94499999999999995</v>
      </c>
    </row>
    <row r="8" spans="1:6" x14ac:dyDescent="0.25">
      <c r="A8" s="235" t="s">
        <v>175</v>
      </c>
      <c r="B8" s="1" t="s">
        <v>68</v>
      </c>
      <c r="C8" s="2">
        <v>5737</v>
      </c>
      <c r="D8" s="3">
        <v>9</v>
      </c>
      <c r="E8" s="13">
        <v>4216</v>
      </c>
      <c r="F8" s="157">
        <v>0.84899999999999998</v>
      </c>
    </row>
    <row r="9" spans="1:6" x14ac:dyDescent="0.25">
      <c r="A9" s="235"/>
      <c r="B9" s="1" t="s">
        <v>60</v>
      </c>
      <c r="C9" s="2">
        <v>26614</v>
      </c>
      <c r="D9" s="3">
        <v>36</v>
      </c>
      <c r="E9" s="13">
        <v>11954</v>
      </c>
      <c r="F9" s="157">
        <v>0.46</v>
      </c>
    </row>
    <row r="10" spans="1:6" x14ac:dyDescent="0.25">
      <c r="A10" s="235" t="s">
        <v>175</v>
      </c>
      <c r="B10" s="1" t="s">
        <v>52</v>
      </c>
      <c r="C10" s="2">
        <v>11554</v>
      </c>
      <c r="D10" s="3">
        <v>38</v>
      </c>
      <c r="E10" s="13">
        <v>3212</v>
      </c>
      <c r="F10" s="157">
        <v>0.35799999999999998</v>
      </c>
    </row>
    <row r="11" spans="1:6" x14ac:dyDescent="0.25">
      <c r="A11" s="235"/>
      <c r="B11" s="1" t="s">
        <v>29</v>
      </c>
      <c r="C11" s="2">
        <v>7955</v>
      </c>
      <c r="D11" s="3">
        <v>18</v>
      </c>
      <c r="E11" s="13">
        <v>1973</v>
      </c>
      <c r="F11" s="157">
        <v>0.30499999999999999</v>
      </c>
    </row>
    <row r="12" spans="1:6" x14ac:dyDescent="0.25">
      <c r="A12" s="235"/>
      <c r="B12" s="1" t="s">
        <v>61</v>
      </c>
      <c r="C12" s="2">
        <v>4856</v>
      </c>
      <c r="D12" s="3">
        <v>9</v>
      </c>
      <c r="E12" s="13">
        <v>1282</v>
      </c>
      <c r="F12" s="157">
        <v>0.28000000000000003</v>
      </c>
    </row>
    <row r="13" spans="1:6" x14ac:dyDescent="0.25">
      <c r="A13" s="235" t="s">
        <v>175</v>
      </c>
      <c r="B13" s="1" t="s">
        <v>43</v>
      </c>
      <c r="C13" s="2">
        <v>18407</v>
      </c>
      <c r="D13" s="3">
        <v>30</v>
      </c>
      <c r="E13" s="13">
        <v>4895</v>
      </c>
      <c r="F13" s="157">
        <v>0.27400000000000002</v>
      </c>
    </row>
    <row r="14" spans="1:6" x14ac:dyDescent="0.25">
      <c r="A14" s="235"/>
      <c r="B14" s="1" t="s">
        <v>75</v>
      </c>
      <c r="C14" s="2">
        <v>24421</v>
      </c>
      <c r="D14" s="3">
        <v>38</v>
      </c>
      <c r="E14" s="13">
        <v>6111</v>
      </c>
      <c r="F14" s="157">
        <v>0.27300000000000002</v>
      </c>
    </row>
    <row r="15" spans="1:6" x14ac:dyDescent="0.25">
      <c r="A15" s="235"/>
      <c r="B15" s="1" t="s">
        <v>31</v>
      </c>
      <c r="C15" s="2">
        <v>54223</v>
      </c>
      <c r="D15" s="3">
        <v>69</v>
      </c>
      <c r="E15" s="13">
        <v>12831</v>
      </c>
      <c r="F15" s="157">
        <v>0.254</v>
      </c>
    </row>
    <row r="16" spans="1:6" x14ac:dyDescent="0.25">
      <c r="A16" s="235"/>
      <c r="B16" s="1" t="s">
        <v>64</v>
      </c>
      <c r="C16" s="2">
        <v>18988</v>
      </c>
      <c r="D16" s="3">
        <v>28</v>
      </c>
      <c r="E16" s="13">
        <v>4768</v>
      </c>
      <c r="F16" s="157">
        <v>0.254</v>
      </c>
    </row>
    <row r="17" spans="1:6" x14ac:dyDescent="0.25">
      <c r="A17" s="235" t="s">
        <v>175</v>
      </c>
      <c r="B17" s="1" t="s">
        <v>49</v>
      </c>
      <c r="C17" s="2">
        <v>35900</v>
      </c>
      <c r="D17" s="3">
        <v>77</v>
      </c>
      <c r="E17" s="13">
        <v>7986</v>
      </c>
      <c r="F17" s="157">
        <v>0.249</v>
      </c>
    </row>
    <row r="18" spans="1:6" x14ac:dyDescent="0.25">
      <c r="A18" s="235"/>
      <c r="B18" s="1" t="s">
        <v>44</v>
      </c>
      <c r="C18" s="2">
        <v>40054</v>
      </c>
      <c r="D18" s="3">
        <v>28</v>
      </c>
      <c r="E18" s="13">
        <v>9838</v>
      </c>
      <c r="F18" s="157">
        <v>0.247</v>
      </c>
    </row>
    <row r="19" spans="1:6" x14ac:dyDescent="0.25">
      <c r="A19" s="235"/>
      <c r="B19" s="1" t="s">
        <v>39</v>
      </c>
      <c r="C19" s="2">
        <v>13685</v>
      </c>
      <c r="D19" s="3">
        <v>25</v>
      </c>
      <c r="E19" s="13">
        <v>3094</v>
      </c>
      <c r="F19" s="157">
        <v>0.23799999999999999</v>
      </c>
    </row>
    <row r="20" spans="1:6" x14ac:dyDescent="0.25">
      <c r="A20" s="235" t="s">
        <v>175</v>
      </c>
      <c r="B20" s="1" t="s">
        <v>55</v>
      </c>
      <c r="C20" s="2">
        <v>16278</v>
      </c>
      <c r="D20" s="3">
        <v>28</v>
      </c>
      <c r="E20" s="13">
        <v>1910</v>
      </c>
      <c r="F20" s="157">
        <v>0.222</v>
      </c>
    </row>
    <row r="21" spans="1:6" x14ac:dyDescent="0.25">
      <c r="A21" s="235" t="s">
        <v>175</v>
      </c>
      <c r="B21" s="1" t="s">
        <v>77</v>
      </c>
      <c r="C21" s="2">
        <v>9594</v>
      </c>
      <c r="D21" s="3">
        <v>21</v>
      </c>
      <c r="E21" s="13">
        <v>1969</v>
      </c>
      <c r="F21" s="157">
        <v>0.216</v>
      </c>
    </row>
    <row r="22" spans="1:6" ht="15.75" thickBot="1" x14ac:dyDescent="0.3">
      <c r="A22" s="235" t="s">
        <v>175</v>
      </c>
      <c r="B22" s="1" t="s">
        <v>48</v>
      </c>
      <c r="C22" s="2">
        <v>22013</v>
      </c>
      <c r="D22" s="3">
        <v>39</v>
      </c>
      <c r="E22" s="13">
        <v>3813</v>
      </c>
      <c r="F22" s="157">
        <v>0.21</v>
      </c>
    </row>
    <row r="23" spans="1:6" ht="27.75" customHeight="1" x14ac:dyDescent="0.25">
      <c r="B23" s="294" t="s">
        <v>181</v>
      </c>
      <c r="C23" s="294"/>
      <c r="D23" s="294"/>
      <c r="E23" s="294"/>
      <c r="F23" s="294"/>
    </row>
    <row r="24" spans="1:6" ht="15.75" thickBot="1" x14ac:dyDescent="0.3">
      <c r="B24" s="224"/>
      <c r="C24" s="225"/>
      <c r="D24" s="154"/>
      <c r="E24" s="224"/>
      <c r="F24" s="224"/>
    </row>
    <row r="25" spans="1:6" ht="15.75" thickBot="1" x14ac:dyDescent="0.3">
      <c r="B25" s="291" t="s">
        <v>189</v>
      </c>
      <c r="C25" s="292"/>
      <c r="D25" s="292"/>
      <c r="E25" s="292"/>
      <c r="F25" s="293"/>
    </row>
    <row r="26" spans="1:6" ht="51.75" thickBot="1" x14ac:dyDescent="0.3">
      <c r="A26" s="234" t="s">
        <v>177</v>
      </c>
      <c r="B26" s="253" t="s">
        <v>0</v>
      </c>
      <c r="C26" s="226" t="s">
        <v>98</v>
      </c>
      <c r="D26" s="254" t="s">
        <v>2</v>
      </c>
      <c r="E26" s="145" t="s">
        <v>12</v>
      </c>
      <c r="F26" s="227" t="s">
        <v>193</v>
      </c>
    </row>
    <row r="27" spans="1:6" x14ac:dyDescent="0.25">
      <c r="A27" s="235" t="s">
        <v>175</v>
      </c>
      <c r="B27" s="255" t="s">
        <v>46</v>
      </c>
      <c r="C27" s="228">
        <v>10035</v>
      </c>
      <c r="D27" s="251">
        <v>24</v>
      </c>
      <c r="E27" s="146">
        <v>80</v>
      </c>
      <c r="F27" s="252">
        <v>8.0000000000000002E-3</v>
      </c>
    </row>
    <row r="28" spans="1:6" x14ac:dyDescent="0.25">
      <c r="A28" s="235" t="s">
        <v>175</v>
      </c>
      <c r="B28" s="244" t="s">
        <v>41</v>
      </c>
      <c r="C28" s="240">
        <v>8550</v>
      </c>
      <c r="D28" s="241">
        <v>14</v>
      </c>
      <c r="E28" s="246">
        <v>72</v>
      </c>
      <c r="F28" s="247">
        <v>8.9999999999999993E-3</v>
      </c>
    </row>
    <row r="29" spans="1:6" x14ac:dyDescent="0.25">
      <c r="A29" s="235" t="s">
        <v>175</v>
      </c>
      <c r="B29" s="244" t="s">
        <v>72</v>
      </c>
      <c r="C29" s="240">
        <v>5000</v>
      </c>
      <c r="D29" s="241">
        <v>11</v>
      </c>
      <c r="E29" s="246">
        <v>70</v>
      </c>
      <c r="F29" s="247">
        <v>1.4999999999999999E-2</v>
      </c>
    </row>
    <row r="30" spans="1:6" x14ac:dyDescent="0.25">
      <c r="A30" s="235" t="s">
        <v>175</v>
      </c>
      <c r="B30" s="244" t="s">
        <v>53</v>
      </c>
      <c r="C30" s="240">
        <v>35669</v>
      </c>
      <c r="D30" s="241">
        <v>45</v>
      </c>
      <c r="E30" s="246">
        <v>700</v>
      </c>
      <c r="F30" s="247">
        <v>2.1000000000000001E-2</v>
      </c>
    </row>
    <row r="31" spans="1:6" x14ac:dyDescent="0.25">
      <c r="A31" s="235" t="s">
        <v>175</v>
      </c>
      <c r="B31" s="244" t="s">
        <v>62</v>
      </c>
      <c r="C31" s="240">
        <v>4720</v>
      </c>
      <c r="D31" s="241">
        <v>10</v>
      </c>
      <c r="E31" s="246">
        <v>96</v>
      </c>
      <c r="F31" s="247">
        <v>2.1000000000000001E-2</v>
      </c>
    </row>
    <row r="32" spans="1:6" x14ac:dyDescent="0.25">
      <c r="A32" s="235"/>
      <c r="B32" s="244" t="s">
        <v>40</v>
      </c>
      <c r="C32" s="240">
        <v>18426</v>
      </c>
      <c r="D32" s="241">
        <v>24</v>
      </c>
      <c r="E32" s="246">
        <v>400</v>
      </c>
      <c r="F32" s="247">
        <v>2.1999999999999999E-2</v>
      </c>
    </row>
    <row r="33" spans="1:6" x14ac:dyDescent="0.25">
      <c r="A33" s="235" t="s">
        <v>175</v>
      </c>
      <c r="B33" s="244" t="s">
        <v>28</v>
      </c>
      <c r="C33" s="240">
        <v>14124</v>
      </c>
      <c r="D33" s="241">
        <v>26</v>
      </c>
      <c r="E33" s="246">
        <v>351</v>
      </c>
      <c r="F33" s="247">
        <v>2.5999999999999999E-2</v>
      </c>
    </row>
    <row r="34" spans="1:6" x14ac:dyDescent="0.25">
      <c r="A34" s="235"/>
      <c r="B34" s="244" t="s">
        <v>36</v>
      </c>
      <c r="C34" s="240">
        <v>3646</v>
      </c>
      <c r="D34" s="241">
        <v>10</v>
      </c>
      <c r="E34" s="246">
        <v>87</v>
      </c>
      <c r="F34" s="247">
        <v>3.1E-2</v>
      </c>
    </row>
    <row r="35" spans="1:6" x14ac:dyDescent="0.25">
      <c r="A35" s="235" t="s">
        <v>175</v>
      </c>
      <c r="B35" s="244" t="s">
        <v>71</v>
      </c>
      <c r="C35" s="240">
        <v>9683</v>
      </c>
      <c r="D35" s="241">
        <v>17</v>
      </c>
      <c r="E35" s="246">
        <v>291</v>
      </c>
      <c r="F35" s="247">
        <v>3.2000000000000001E-2</v>
      </c>
    </row>
    <row r="36" spans="1:6" x14ac:dyDescent="0.25">
      <c r="A36" s="235"/>
      <c r="B36" s="244" t="s">
        <v>33</v>
      </c>
      <c r="C36" s="240">
        <v>5033</v>
      </c>
      <c r="D36" s="241">
        <v>11</v>
      </c>
      <c r="E36" s="246">
        <v>154</v>
      </c>
      <c r="F36" s="247">
        <v>3.3000000000000002E-2</v>
      </c>
    </row>
    <row r="37" spans="1:6" x14ac:dyDescent="0.25">
      <c r="A37" s="235" t="s">
        <v>175</v>
      </c>
      <c r="B37" s="256" t="s">
        <v>54</v>
      </c>
      <c r="C37" s="240">
        <v>17350</v>
      </c>
      <c r="D37" s="241">
        <v>24</v>
      </c>
      <c r="E37" s="246">
        <v>660</v>
      </c>
      <c r="F37" s="247">
        <v>0.04</v>
      </c>
    </row>
    <row r="38" spans="1:6" x14ac:dyDescent="0.25">
      <c r="B38" s="244" t="s">
        <v>26</v>
      </c>
      <c r="C38" s="240">
        <v>9377</v>
      </c>
      <c r="D38" s="241">
        <v>13</v>
      </c>
      <c r="E38" s="246">
        <v>363</v>
      </c>
      <c r="F38" s="247">
        <v>4.1000000000000002E-2</v>
      </c>
    </row>
    <row r="39" spans="1:6" x14ac:dyDescent="0.25">
      <c r="A39" s="235"/>
      <c r="B39" s="256" t="s">
        <v>32</v>
      </c>
      <c r="C39" s="240">
        <v>4162</v>
      </c>
      <c r="D39" s="241">
        <v>10</v>
      </c>
      <c r="E39" s="246">
        <v>163</v>
      </c>
      <c r="F39" s="247">
        <v>4.3999999999999997E-2</v>
      </c>
    </row>
    <row r="40" spans="1:6" ht="15.75" thickBot="1" x14ac:dyDescent="0.3">
      <c r="A40" s="235" t="s">
        <v>175</v>
      </c>
      <c r="B40" s="245" t="s">
        <v>78</v>
      </c>
      <c r="C40" s="242">
        <v>3558</v>
      </c>
      <c r="D40" s="243">
        <v>10</v>
      </c>
      <c r="E40" s="248">
        <v>81</v>
      </c>
      <c r="F40" s="249">
        <v>4.7E-2</v>
      </c>
    </row>
    <row r="41" spans="1:6" x14ac:dyDescent="0.25">
      <c r="A41"/>
      <c r="B41"/>
      <c r="C41"/>
      <c r="D41"/>
      <c r="E41"/>
      <c r="F41"/>
    </row>
    <row r="42" spans="1:6" ht="36.75" customHeight="1" x14ac:dyDescent="0.25">
      <c r="B42" s="287" t="s">
        <v>192</v>
      </c>
      <c r="C42" s="287"/>
      <c r="D42" s="287"/>
      <c r="E42" s="287"/>
      <c r="F42" s="287"/>
    </row>
    <row r="48" spans="1:6" x14ac:dyDescent="0.25">
      <c r="C48" s="250"/>
    </row>
    <row r="63" spans="9:9" x14ac:dyDescent="0.25">
      <c r="I63" t="s">
        <v>190</v>
      </c>
    </row>
  </sheetData>
  <mergeCells count="4">
    <mergeCell ref="B42:F42"/>
    <mergeCell ref="B4:F4"/>
    <mergeCell ref="B25:F25"/>
    <mergeCell ref="B23:F2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7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N65" sqref="N65"/>
    </sheetView>
  </sheetViews>
  <sheetFormatPr defaultRowHeight="15" x14ac:dyDescent="0.25"/>
  <cols>
    <col min="1" max="1" width="11.42578125" bestFit="1" customWidth="1"/>
    <col min="2" max="2" width="12" customWidth="1"/>
    <col min="3" max="3" width="9.28515625" customWidth="1"/>
    <col min="4" max="4" width="10.85546875" customWidth="1"/>
    <col min="5" max="5" width="7.28515625" customWidth="1"/>
    <col min="6" max="6" width="11.5703125" customWidth="1"/>
    <col min="7" max="7" width="15.140625" customWidth="1"/>
    <col min="8" max="8" width="11.85546875" style="268" customWidth="1"/>
    <col min="9" max="9" width="10.5703125" customWidth="1"/>
    <col min="10" max="10" width="8" style="268" customWidth="1"/>
    <col min="11" max="11" width="10.42578125" customWidth="1"/>
    <col min="12" max="12" width="10.7109375" style="268" customWidth="1"/>
    <col min="13" max="13" width="14" customWidth="1"/>
    <col min="14" max="14" width="11.85546875" style="268" customWidth="1"/>
    <col min="15" max="15" width="15.28515625" customWidth="1"/>
    <col min="16" max="16" width="17.140625" style="268" customWidth="1"/>
    <col min="17" max="17" width="12.28515625" customWidth="1"/>
    <col min="18" max="18" width="13.5703125" style="268" customWidth="1"/>
    <col min="19" max="19" width="13" customWidth="1"/>
    <col min="20" max="20" width="11" style="268" customWidth="1"/>
    <col min="21" max="21" width="12.42578125" customWidth="1"/>
    <col min="22" max="22" width="13" style="268" customWidth="1"/>
    <col min="23" max="23" width="14.140625" customWidth="1"/>
    <col min="24" max="24" width="15.42578125" style="268" customWidth="1"/>
    <col min="25" max="25" width="13.7109375" customWidth="1"/>
    <col min="26" max="26" width="12.7109375" style="268" customWidth="1"/>
    <col min="27" max="27" width="16.140625" style="269" customWidth="1"/>
  </cols>
  <sheetData>
    <row r="1" spans="1:32" x14ac:dyDescent="0.25">
      <c r="A1" s="20" t="s">
        <v>138</v>
      </c>
    </row>
    <row r="2" spans="1:32" x14ac:dyDescent="0.25">
      <c r="A2" s="25" t="s">
        <v>88</v>
      </c>
    </row>
    <row r="3" spans="1:32" x14ac:dyDescent="0.25">
      <c r="A3" s="25" t="s">
        <v>198</v>
      </c>
    </row>
    <row r="4" spans="1:32" x14ac:dyDescent="0.25">
      <c r="A4" s="25"/>
    </row>
    <row r="5" spans="1:32" s="9" customFormat="1" ht="13.5" thickBot="1" x14ac:dyDescent="0.25">
      <c r="B5" s="239"/>
      <c r="D5" s="26" t="s">
        <v>83</v>
      </c>
      <c r="E5" s="27"/>
      <c r="F5" s="22"/>
      <c r="G5" s="239"/>
      <c r="H5" s="28" t="s">
        <v>84</v>
      </c>
      <c r="J5" s="24"/>
      <c r="K5" s="22"/>
      <c r="L5" s="24"/>
      <c r="M5" s="24"/>
      <c r="N5" s="28" t="s">
        <v>85</v>
      </c>
      <c r="O5" s="24"/>
      <c r="P5" s="29" t="s">
        <v>187</v>
      </c>
      <c r="Q5" s="24"/>
      <c r="R5" s="24"/>
      <c r="S5" s="24"/>
      <c r="T5" s="24"/>
      <c r="U5" s="24"/>
      <c r="V5" s="24"/>
      <c r="W5" s="24"/>
      <c r="X5" s="24"/>
      <c r="Y5" s="24"/>
      <c r="Z5" s="24"/>
      <c r="AA5" s="270"/>
    </row>
    <row r="6" spans="1:32" s="9" customFormat="1" ht="15.75" customHeight="1" thickBot="1" x14ac:dyDescent="0.25">
      <c r="B6" s="239"/>
      <c r="C6" s="22"/>
      <c r="D6" s="22"/>
      <c r="E6" s="22"/>
      <c r="F6" s="22"/>
      <c r="G6" s="295" t="s">
        <v>86</v>
      </c>
      <c r="H6" s="296"/>
      <c r="I6" s="296"/>
      <c r="J6" s="296"/>
      <c r="K6" s="296"/>
      <c r="L6" s="297"/>
      <c r="M6" s="298" t="s">
        <v>188</v>
      </c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300"/>
    </row>
    <row r="7" spans="1:32" s="283" customFormat="1" ht="65.25" customHeight="1" thickBot="1" x14ac:dyDescent="0.3">
      <c r="A7" s="271" t="s">
        <v>0</v>
      </c>
      <c r="B7" s="272" t="s">
        <v>1</v>
      </c>
      <c r="C7" s="272" t="s">
        <v>2</v>
      </c>
      <c r="D7" s="272" t="s">
        <v>3</v>
      </c>
      <c r="E7" s="272" t="s">
        <v>4</v>
      </c>
      <c r="F7" s="273" t="s">
        <v>5</v>
      </c>
      <c r="G7" s="274" t="s">
        <v>6</v>
      </c>
      <c r="H7" s="275" t="s">
        <v>7</v>
      </c>
      <c r="I7" s="276" t="s">
        <v>8</v>
      </c>
      <c r="J7" s="275" t="s">
        <v>9</v>
      </c>
      <c r="K7" s="276" t="s">
        <v>10</v>
      </c>
      <c r="L7" s="277" t="s">
        <v>11</v>
      </c>
      <c r="M7" s="278" t="s">
        <v>12</v>
      </c>
      <c r="N7" s="279" t="s">
        <v>13</v>
      </c>
      <c r="O7" s="280" t="s">
        <v>14</v>
      </c>
      <c r="P7" s="279" t="s">
        <v>15</v>
      </c>
      <c r="Q7" s="280" t="s">
        <v>16</v>
      </c>
      <c r="R7" s="279" t="s">
        <v>17</v>
      </c>
      <c r="S7" s="280" t="s">
        <v>18</v>
      </c>
      <c r="T7" s="279" t="s">
        <v>19</v>
      </c>
      <c r="U7" s="280" t="s">
        <v>20</v>
      </c>
      <c r="V7" s="279" t="s">
        <v>21</v>
      </c>
      <c r="W7" s="280" t="s">
        <v>22</v>
      </c>
      <c r="X7" s="279" t="s">
        <v>23</v>
      </c>
      <c r="Y7" s="280" t="s">
        <v>24</v>
      </c>
      <c r="Z7" s="281" t="s">
        <v>25</v>
      </c>
      <c r="AA7" s="282" t="s">
        <v>199</v>
      </c>
    </row>
    <row r="8" spans="1:32" x14ac:dyDescent="0.25">
      <c r="A8" s="1" t="s">
        <v>26</v>
      </c>
      <c r="B8" s="2">
        <v>9377</v>
      </c>
      <c r="C8" s="3">
        <v>13</v>
      </c>
      <c r="D8" s="3">
        <v>0</v>
      </c>
      <c r="E8" s="3">
        <v>9</v>
      </c>
      <c r="F8" s="4">
        <v>3</v>
      </c>
      <c r="G8" s="75">
        <v>8930</v>
      </c>
      <c r="H8" s="6">
        <v>0.95199999999999996</v>
      </c>
      <c r="I8" s="7">
        <v>393</v>
      </c>
      <c r="J8" s="8">
        <v>4.2000000000000003E-2</v>
      </c>
      <c r="K8" s="11">
        <v>54</v>
      </c>
      <c r="L8" s="12">
        <v>6.0000000000000001E-3</v>
      </c>
      <c r="M8" s="13">
        <v>363</v>
      </c>
      <c r="N8" s="318">
        <v>3.9E-2</v>
      </c>
      <c r="O8" s="15">
        <v>248</v>
      </c>
      <c r="P8" s="16">
        <v>2.8000000000000001E-2</v>
      </c>
      <c r="Q8" s="15">
        <v>540</v>
      </c>
      <c r="R8" s="16">
        <v>0.06</v>
      </c>
      <c r="S8" s="15">
        <v>9</v>
      </c>
      <c r="T8" s="16">
        <v>1E-3</v>
      </c>
      <c r="U8" s="15">
        <v>7</v>
      </c>
      <c r="V8" s="16">
        <v>1E-3</v>
      </c>
      <c r="W8" s="17">
        <v>0</v>
      </c>
      <c r="X8" s="18">
        <v>0</v>
      </c>
      <c r="Y8" s="17">
        <v>18</v>
      </c>
      <c r="Z8" s="19">
        <v>2E-3</v>
      </c>
      <c r="AA8" s="284">
        <v>937</v>
      </c>
      <c r="AB8" s="268"/>
      <c r="AD8" s="268"/>
      <c r="AF8" s="268"/>
    </row>
    <row r="9" spans="1:32" x14ac:dyDescent="0.25">
      <c r="A9" s="1" t="s">
        <v>27</v>
      </c>
      <c r="B9" s="2">
        <v>80169</v>
      </c>
      <c r="C9" s="3">
        <v>80</v>
      </c>
      <c r="D9" s="3">
        <v>0</v>
      </c>
      <c r="E9" s="3">
        <v>74</v>
      </c>
      <c r="F9" s="4">
        <v>6</v>
      </c>
      <c r="G9" s="75">
        <v>79391</v>
      </c>
      <c r="H9" s="6">
        <v>0.99</v>
      </c>
      <c r="I9" s="7">
        <v>760</v>
      </c>
      <c r="J9" s="8">
        <v>8.9999999999999993E-3</v>
      </c>
      <c r="K9" s="11">
        <v>18</v>
      </c>
      <c r="L9" s="12">
        <v>0</v>
      </c>
      <c r="M9" s="13">
        <v>75063</v>
      </c>
      <c r="N9" s="157">
        <v>0.93600000000000005</v>
      </c>
      <c r="O9" s="15">
        <v>69012</v>
      </c>
      <c r="P9" s="16">
        <v>0.86899999999999999</v>
      </c>
      <c r="Q9" s="15">
        <v>43036</v>
      </c>
      <c r="R9" s="16">
        <v>0.54200000000000004</v>
      </c>
      <c r="S9" s="15">
        <v>79391</v>
      </c>
      <c r="T9" s="16">
        <v>1</v>
      </c>
      <c r="U9" s="15">
        <v>36126</v>
      </c>
      <c r="V9" s="16">
        <v>0.45500000000000002</v>
      </c>
      <c r="W9" s="17">
        <v>7</v>
      </c>
      <c r="X9" s="18">
        <v>0</v>
      </c>
      <c r="Y9" s="17">
        <v>29</v>
      </c>
      <c r="Z9" s="19">
        <v>0</v>
      </c>
      <c r="AA9" s="284">
        <v>233652</v>
      </c>
    </row>
    <row r="10" spans="1:32" x14ac:dyDescent="0.25">
      <c r="A10" s="1" t="s">
        <v>28</v>
      </c>
      <c r="B10" s="2">
        <v>14124</v>
      </c>
      <c r="C10" s="3">
        <v>26</v>
      </c>
      <c r="D10" s="3">
        <v>0</v>
      </c>
      <c r="E10" s="3">
        <v>18</v>
      </c>
      <c r="F10" s="4">
        <v>3</v>
      </c>
      <c r="G10" s="75">
        <v>13506</v>
      </c>
      <c r="H10" s="6">
        <v>0.95599999999999996</v>
      </c>
      <c r="I10" s="7">
        <v>464</v>
      </c>
      <c r="J10" s="8">
        <v>3.3000000000000002E-2</v>
      </c>
      <c r="K10" s="11">
        <v>154</v>
      </c>
      <c r="L10" s="12">
        <v>1.0999999999999999E-2</v>
      </c>
      <c r="M10" s="13">
        <v>351</v>
      </c>
      <c r="N10" s="318">
        <v>2.5000000000000001E-2</v>
      </c>
      <c r="O10" s="15">
        <v>308</v>
      </c>
      <c r="P10" s="16">
        <v>2.3E-2</v>
      </c>
      <c r="Q10" s="15">
        <v>105</v>
      </c>
      <c r="R10" s="16">
        <v>8.0000000000000002E-3</v>
      </c>
      <c r="S10" s="15">
        <v>12094</v>
      </c>
      <c r="T10" s="16">
        <v>0.89500000000000002</v>
      </c>
      <c r="U10" s="15">
        <v>1</v>
      </c>
      <c r="V10" s="16">
        <v>0</v>
      </c>
      <c r="W10" s="17">
        <v>0</v>
      </c>
      <c r="X10" s="18">
        <v>0</v>
      </c>
      <c r="Y10" s="17">
        <v>64</v>
      </c>
      <c r="Z10" s="19">
        <v>5.0000000000000001E-3</v>
      </c>
      <c r="AA10" s="284">
        <v>12615</v>
      </c>
    </row>
    <row r="11" spans="1:32" x14ac:dyDescent="0.25">
      <c r="A11" s="1" t="s">
        <v>29</v>
      </c>
      <c r="B11" s="2">
        <v>7955</v>
      </c>
      <c r="C11" s="3">
        <v>18</v>
      </c>
      <c r="D11" s="3">
        <v>0</v>
      </c>
      <c r="E11" s="3">
        <v>14</v>
      </c>
      <c r="F11" s="4">
        <v>4</v>
      </c>
      <c r="G11" s="75">
        <v>6461</v>
      </c>
      <c r="H11" s="6">
        <v>0.81200000000000006</v>
      </c>
      <c r="I11" s="7">
        <v>1170</v>
      </c>
      <c r="J11" s="8">
        <v>0.14699999999999999</v>
      </c>
      <c r="K11" s="11">
        <v>324</v>
      </c>
      <c r="L11" s="12">
        <v>4.1000000000000002E-2</v>
      </c>
      <c r="M11" s="13">
        <v>1973</v>
      </c>
      <c r="N11" s="157">
        <v>0.248</v>
      </c>
      <c r="O11" s="15">
        <v>1504</v>
      </c>
      <c r="P11" s="16">
        <v>0.23300000000000001</v>
      </c>
      <c r="Q11" s="15">
        <v>716</v>
      </c>
      <c r="R11" s="16">
        <v>0.111</v>
      </c>
      <c r="S11" s="15">
        <v>6461</v>
      </c>
      <c r="T11" s="16">
        <v>1</v>
      </c>
      <c r="U11" s="15">
        <v>6448</v>
      </c>
      <c r="V11" s="16">
        <v>0.998</v>
      </c>
      <c r="W11" s="17">
        <v>9</v>
      </c>
      <c r="X11" s="18">
        <v>1E-3</v>
      </c>
      <c r="Y11" s="17">
        <v>22</v>
      </c>
      <c r="Z11" s="19">
        <v>3.0000000000000001E-3</v>
      </c>
      <c r="AA11" s="284">
        <v>15629</v>
      </c>
    </row>
    <row r="12" spans="1:32" x14ac:dyDescent="0.25">
      <c r="A12" s="1" t="s">
        <v>30</v>
      </c>
      <c r="B12" s="2">
        <v>14431</v>
      </c>
      <c r="C12" s="3">
        <v>19</v>
      </c>
      <c r="D12" s="3">
        <v>0</v>
      </c>
      <c r="E12" s="3">
        <v>13</v>
      </c>
      <c r="F12" s="4">
        <v>3</v>
      </c>
      <c r="G12" s="75">
        <v>14174</v>
      </c>
      <c r="H12" s="6">
        <v>0.98199999999999998</v>
      </c>
      <c r="I12" s="7">
        <v>224</v>
      </c>
      <c r="J12" s="8">
        <v>1.6E-2</v>
      </c>
      <c r="K12" s="11">
        <v>33</v>
      </c>
      <c r="L12" s="12">
        <v>2E-3</v>
      </c>
      <c r="M12" s="13">
        <v>2718</v>
      </c>
      <c r="N12" s="157">
        <v>0.188</v>
      </c>
      <c r="O12" s="15">
        <v>1865</v>
      </c>
      <c r="P12" s="16">
        <v>0.13200000000000001</v>
      </c>
      <c r="Q12" s="15">
        <v>383</v>
      </c>
      <c r="R12" s="16">
        <v>2.7E-2</v>
      </c>
      <c r="S12" s="15">
        <v>2662</v>
      </c>
      <c r="T12" s="16">
        <v>0.188</v>
      </c>
      <c r="U12" s="15">
        <v>3</v>
      </c>
      <c r="V12" s="16">
        <v>0</v>
      </c>
      <c r="W12" s="17">
        <v>3</v>
      </c>
      <c r="X12" s="18">
        <v>0</v>
      </c>
      <c r="Y12" s="17">
        <v>17</v>
      </c>
      <c r="Z12" s="19">
        <v>1E-3</v>
      </c>
      <c r="AA12" s="284">
        <v>5786</v>
      </c>
    </row>
    <row r="13" spans="1:32" x14ac:dyDescent="0.25">
      <c r="A13" s="1" t="s">
        <v>31</v>
      </c>
      <c r="B13" s="2">
        <v>54223</v>
      </c>
      <c r="C13" s="3">
        <v>69</v>
      </c>
      <c r="D13" s="3">
        <v>5</v>
      </c>
      <c r="E13" s="3">
        <v>62</v>
      </c>
      <c r="F13" s="4">
        <v>3</v>
      </c>
      <c r="G13" s="75">
        <v>50489</v>
      </c>
      <c r="H13" s="6">
        <v>0.93100000000000005</v>
      </c>
      <c r="I13" s="7">
        <v>3497</v>
      </c>
      <c r="J13" s="8">
        <v>6.4000000000000001E-2</v>
      </c>
      <c r="K13" s="11">
        <v>237</v>
      </c>
      <c r="L13" s="12">
        <v>4.0000000000000001E-3</v>
      </c>
      <c r="M13" s="13">
        <v>12831</v>
      </c>
      <c r="N13" s="157">
        <v>0.23699999999999999</v>
      </c>
      <c r="O13" s="15">
        <v>12206</v>
      </c>
      <c r="P13" s="16">
        <v>0.24199999999999999</v>
      </c>
      <c r="Q13" s="15">
        <v>41395</v>
      </c>
      <c r="R13" s="16">
        <v>0.82</v>
      </c>
      <c r="S13" s="15">
        <v>14688</v>
      </c>
      <c r="T13" s="16">
        <v>0.29099999999999998</v>
      </c>
      <c r="U13" s="15">
        <v>4533</v>
      </c>
      <c r="V13" s="16">
        <v>0.09</v>
      </c>
      <c r="W13" s="17">
        <v>0</v>
      </c>
      <c r="X13" s="18">
        <v>0</v>
      </c>
      <c r="Y13" s="17">
        <v>69</v>
      </c>
      <c r="Z13" s="19">
        <v>1E-3</v>
      </c>
      <c r="AA13" s="284">
        <v>73516</v>
      </c>
    </row>
    <row r="14" spans="1:32" x14ac:dyDescent="0.25">
      <c r="A14" s="1" t="s">
        <v>32</v>
      </c>
      <c r="B14" s="2">
        <v>4162</v>
      </c>
      <c r="C14" s="3">
        <v>10</v>
      </c>
      <c r="D14" s="3">
        <v>0</v>
      </c>
      <c r="E14" s="3">
        <v>6</v>
      </c>
      <c r="F14" s="4">
        <v>5</v>
      </c>
      <c r="G14" s="75">
        <v>3719</v>
      </c>
      <c r="H14" s="6">
        <v>0.89400000000000002</v>
      </c>
      <c r="I14" s="7">
        <v>51</v>
      </c>
      <c r="J14" s="8">
        <v>1.2E-2</v>
      </c>
      <c r="K14" s="11">
        <v>392</v>
      </c>
      <c r="L14" s="12">
        <v>9.4E-2</v>
      </c>
      <c r="M14" s="13">
        <v>163</v>
      </c>
      <c r="N14" s="318">
        <v>3.9E-2</v>
      </c>
      <c r="O14" s="15">
        <v>78</v>
      </c>
      <c r="P14" s="16">
        <v>2.1000000000000001E-2</v>
      </c>
      <c r="Q14" s="15">
        <v>124</v>
      </c>
      <c r="R14" s="16">
        <v>3.3000000000000002E-2</v>
      </c>
      <c r="S14" s="15">
        <v>18</v>
      </c>
      <c r="T14" s="16">
        <v>5.0000000000000001E-3</v>
      </c>
      <c r="U14" s="15">
        <v>19</v>
      </c>
      <c r="V14" s="16">
        <v>5.0000000000000001E-3</v>
      </c>
      <c r="W14" s="17">
        <v>10</v>
      </c>
      <c r="X14" s="18">
        <v>3.0000000000000001E-3</v>
      </c>
      <c r="Y14" s="17">
        <v>17</v>
      </c>
      <c r="Z14" s="19">
        <v>5.0000000000000001E-3</v>
      </c>
      <c r="AA14" s="284">
        <v>351</v>
      </c>
    </row>
    <row r="15" spans="1:32" x14ac:dyDescent="0.25">
      <c r="A15" s="1" t="s">
        <v>33</v>
      </c>
      <c r="B15" s="2">
        <v>5033</v>
      </c>
      <c r="C15" s="3">
        <v>11</v>
      </c>
      <c r="D15" s="3">
        <v>0</v>
      </c>
      <c r="E15" s="3">
        <v>10</v>
      </c>
      <c r="F15" s="4">
        <v>3</v>
      </c>
      <c r="G15" s="75">
        <v>4716</v>
      </c>
      <c r="H15" s="6">
        <v>0.93700000000000006</v>
      </c>
      <c r="I15" s="7">
        <v>283</v>
      </c>
      <c r="J15" s="8">
        <v>5.6000000000000001E-2</v>
      </c>
      <c r="K15" s="11">
        <v>34</v>
      </c>
      <c r="L15" s="12">
        <v>7.0000000000000001E-3</v>
      </c>
      <c r="M15" s="13">
        <v>154</v>
      </c>
      <c r="N15" s="318">
        <v>3.1E-2</v>
      </c>
      <c r="O15" s="15">
        <v>151</v>
      </c>
      <c r="P15" s="16">
        <v>3.2000000000000001E-2</v>
      </c>
      <c r="Q15" s="15">
        <v>120</v>
      </c>
      <c r="R15" s="16">
        <v>2.5000000000000001E-2</v>
      </c>
      <c r="S15" s="15">
        <v>4716</v>
      </c>
      <c r="T15" s="16">
        <v>1</v>
      </c>
      <c r="U15" s="15">
        <v>4712</v>
      </c>
      <c r="V15" s="16">
        <v>0.999</v>
      </c>
      <c r="W15" s="17">
        <v>5</v>
      </c>
      <c r="X15" s="18">
        <v>1E-3</v>
      </c>
      <c r="Y15" s="17">
        <v>57</v>
      </c>
      <c r="Z15" s="19">
        <v>1.2E-2</v>
      </c>
      <c r="AA15" s="284">
        <v>9764</v>
      </c>
    </row>
    <row r="16" spans="1:32" x14ac:dyDescent="0.25">
      <c r="A16" s="1" t="s">
        <v>34</v>
      </c>
      <c r="B16" s="2">
        <v>4273</v>
      </c>
      <c r="C16" s="3">
        <v>12</v>
      </c>
      <c r="D16" s="3">
        <v>0</v>
      </c>
      <c r="E16" s="3">
        <v>11</v>
      </c>
      <c r="F16" s="4">
        <v>4</v>
      </c>
      <c r="G16" s="75">
        <v>3894</v>
      </c>
      <c r="H16" s="6">
        <v>0.91100000000000003</v>
      </c>
      <c r="I16" s="7">
        <v>315</v>
      </c>
      <c r="J16" s="8">
        <v>7.3999999999999996E-2</v>
      </c>
      <c r="K16" s="11">
        <v>64</v>
      </c>
      <c r="L16" s="12">
        <v>1.4999999999999999E-2</v>
      </c>
      <c r="M16" s="13">
        <v>571</v>
      </c>
      <c r="N16" s="157">
        <v>0.13400000000000001</v>
      </c>
      <c r="O16" s="15">
        <v>537</v>
      </c>
      <c r="P16" s="16">
        <v>0.13800000000000001</v>
      </c>
      <c r="Q16" s="15">
        <v>273</v>
      </c>
      <c r="R16" s="16">
        <v>7.0000000000000007E-2</v>
      </c>
      <c r="S16" s="15">
        <v>3894</v>
      </c>
      <c r="T16" s="16">
        <v>1</v>
      </c>
      <c r="U16" s="15">
        <v>15</v>
      </c>
      <c r="V16" s="16">
        <v>4.0000000000000001E-3</v>
      </c>
      <c r="W16" s="17">
        <v>5</v>
      </c>
      <c r="X16" s="18">
        <v>1E-3</v>
      </c>
      <c r="Y16" s="17">
        <v>15</v>
      </c>
      <c r="Z16" s="19">
        <v>4.0000000000000001E-3</v>
      </c>
      <c r="AA16" s="284">
        <v>4773</v>
      </c>
    </row>
    <row r="17" spans="1:27" x14ac:dyDescent="0.25">
      <c r="A17" s="1" t="s">
        <v>35</v>
      </c>
      <c r="B17" s="2">
        <v>24962</v>
      </c>
      <c r="C17" s="3">
        <v>39</v>
      </c>
      <c r="D17" s="3">
        <v>0</v>
      </c>
      <c r="E17" s="3">
        <v>33</v>
      </c>
      <c r="F17" s="4">
        <v>3</v>
      </c>
      <c r="G17" s="75">
        <v>21980</v>
      </c>
      <c r="H17" s="6">
        <v>0.88100000000000001</v>
      </c>
      <c r="I17" s="7">
        <v>2461</v>
      </c>
      <c r="J17" s="8">
        <v>9.9000000000000005E-2</v>
      </c>
      <c r="K17" s="11">
        <v>521</v>
      </c>
      <c r="L17" s="12">
        <v>2.1000000000000001E-2</v>
      </c>
      <c r="M17" s="13">
        <v>3815</v>
      </c>
      <c r="N17" s="157">
        <v>0.153</v>
      </c>
      <c r="O17" s="15">
        <v>2790</v>
      </c>
      <c r="P17" s="16">
        <v>0.127</v>
      </c>
      <c r="Q17" s="15">
        <v>3344</v>
      </c>
      <c r="R17" s="16">
        <v>0.152</v>
      </c>
      <c r="S17" s="15">
        <v>11574</v>
      </c>
      <c r="T17" s="16">
        <v>0.52700000000000002</v>
      </c>
      <c r="U17" s="15">
        <v>4988</v>
      </c>
      <c r="V17" s="16">
        <v>0.22700000000000001</v>
      </c>
      <c r="W17" s="17">
        <v>8</v>
      </c>
      <c r="X17" s="18">
        <v>0</v>
      </c>
      <c r="Y17" s="17">
        <v>29</v>
      </c>
      <c r="Z17" s="19">
        <v>1E-3</v>
      </c>
      <c r="AA17" s="284">
        <v>23758</v>
      </c>
    </row>
    <row r="18" spans="1:27" x14ac:dyDescent="0.25">
      <c r="A18" s="1" t="s">
        <v>36</v>
      </c>
      <c r="B18" s="2">
        <v>3646</v>
      </c>
      <c r="C18" s="3">
        <v>10</v>
      </c>
      <c r="D18" s="3">
        <v>0</v>
      </c>
      <c r="E18" s="3">
        <v>10</v>
      </c>
      <c r="F18" s="4">
        <v>4</v>
      </c>
      <c r="G18" s="75">
        <v>2778</v>
      </c>
      <c r="H18" s="6">
        <v>0.76200000000000001</v>
      </c>
      <c r="I18" s="7">
        <v>507</v>
      </c>
      <c r="J18" s="8">
        <v>0.13900000000000001</v>
      </c>
      <c r="K18" s="11">
        <v>361</v>
      </c>
      <c r="L18" s="12">
        <v>9.9000000000000005E-2</v>
      </c>
      <c r="M18" s="13">
        <v>87</v>
      </c>
      <c r="N18" s="318">
        <v>2.4E-2</v>
      </c>
      <c r="O18" s="15">
        <v>87</v>
      </c>
      <c r="P18" s="16">
        <v>3.1E-2</v>
      </c>
      <c r="Q18" s="15">
        <v>89</v>
      </c>
      <c r="R18" s="16">
        <v>3.2000000000000001E-2</v>
      </c>
      <c r="S18" s="15">
        <v>2778</v>
      </c>
      <c r="T18" s="16">
        <v>1</v>
      </c>
      <c r="U18" s="15">
        <v>1652</v>
      </c>
      <c r="V18" s="16">
        <v>0.59499999999999997</v>
      </c>
      <c r="W18" s="17">
        <v>1</v>
      </c>
      <c r="X18" s="18">
        <v>0</v>
      </c>
      <c r="Y18" s="17">
        <v>13</v>
      </c>
      <c r="Z18" s="19">
        <v>5.0000000000000001E-3</v>
      </c>
      <c r="AA18" s="284">
        <v>4620</v>
      </c>
    </row>
    <row r="19" spans="1:27" x14ac:dyDescent="0.25">
      <c r="A19" s="1" t="s">
        <v>37</v>
      </c>
      <c r="B19" s="2">
        <v>7244</v>
      </c>
      <c r="C19" s="3">
        <v>14</v>
      </c>
      <c r="D19" s="3">
        <v>0</v>
      </c>
      <c r="E19" s="3">
        <v>9</v>
      </c>
      <c r="F19" s="4">
        <v>3</v>
      </c>
      <c r="G19" s="75">
        <v>7191</v>
      </c>
      <c r="H19" s="6">
        <v>0.99299999999999999</v>
      </c>
      <c r="I19" s="7">
        <v>39</v>
      </c>
      <c r="J19" s="8">
        <v>5.0000000000000001E-3</v>
      </c>
      <c r="K19" s="11">
        <v>14</v>
      </c>
      <c r="L19" s="12">
        <v>2E-3</v>
      </c>
      <c r="M19" s="13">
        <v>480</v>
      </c>
      <c r="N19" s="157">
        <v>6.6000000000000003E-2</v>
      </c>
      <c r="O19" s="15">
        <v>329</v>
      </c>
      <c r="P19" s="16">
        <v>4.5999999999999999E-2</v>
      </c>
      <c r="Q19" s="15">
        <v>81</v>
      </c>
      <c r="R19" s="16">
        <v>1.0999999999999999E-2</v>
      </c>
      <c r="S19" s="15">
        <v>7191</v>
      </c>
      <c r="T19" s="16">
        <v>1</v>
      </c>
      <c r="U19" s="15">
        <v>5327</v>
      </c>
      <c r="V19" s="16">
        <v>0.74099999999999999</v>
      </c>
      <c r="W19" s="17">
        <v>1</v>
      </c>
      <c r="X19" s="18">
        <v>0</v>
      </c>
      <c r="Y19" s="17">
        <v>1</v>
      </c>
      <c r="Z19" s="19">
        <v>0</v>
      </c>
      <c r="AA19" s="284">
        <v>13081</v>
      </c>
    </row>
    <row r="20" spans="1:27" x14ac:dyDescent="0.25">
      <c r="A20" s="1" t="s">
        <v>38</v>
      </c>
      <c r="B20" s="2">
        <v>21772</v>
      </c>
      <c r="C20" s="3">
        <v>28</v>
      </c>
      <c r="D20" s="3">
        <v>0</v>
      </c>
      <c r="E20" s="3">
        <v>22</v>
      </c>
      <c r="F20" s="4">
        <v>3</v>
      </c>
      <c r="G20" s="75">
        <v>18678</v>
      </c>
      <c r="H20" s="6">
        <v>0.85799999999999998</v>
      </c>
      <c r="I20" s="7">
        <v>2063</v>
      </c>
      <c r="J20" s="8">
        <v>9.5000000000000001E-2</v>
      </c>
      <c r="K20" s="11">
        <v>1031</v>
      </c>
      <c r="L20" s="12">
        <v>4.7E-2</v>
      </c>
      <c r="M20" s="13">
        <v>3111</v>
      </c>
      <c r="N20" s="157">
        <v>0.14299999999999999</v>
      </c>
      <c r="O20" s="15">
        <v>2435</v>
      </c>
      <c r="P20" s="16">
        <v>0.13</v>
      </c>
      <c r="Q20" s="15">
        <v>1192</v>
      </c>
      <c r="R20" s="16">
        <v>6.4000000000000001E-2</v>
      </c>
      <c r="S20" s="15">
        <v>1129</v>
      </c>
      <c r="T20" s="16">
        <v>0.06</v>
      </c>
      <c r="U20" s="15">
        <v>7</v>
      </c>
      <c r="V20" s="16">
        <v>0</v>
      </c>
      <c r="W20" s="17">
        <v>7</v>
      </c>
      <c r="X20" s="18">
        <v>0</v>
      </c>
      <c r="Y20" s="17">
        <v>71</v>
      </c>
      <c r="Z20" s="19">
        <v>4.0000000000000001E-3</v>
      </c>
      <c r="AA20" s="284">
        <v>5517</v>
      </c>
    </row>
    <row r="21" spans="1:27" x14ac:dyDescent="0.25">
      <c r="A21" s="1" t="s">
        <v>39</v>
      </c>
      <c r="B21" s="2">
        <v>13685</v>
      </c>
      <c r="C21" s="3">
        <v>25</v>
      </c>
      <c r="D21" s="3">
        <v>0</v>
      </c>
      <c r="E21" s="3">
        <v>17</v>
      </c>
      <c r="F21" s="4">
        <v>8</v>
      </c>
      <c r="G21" s="75">
        <v>12989</v>
      </c>
      <c r="H21" s="6">
        <v>0.94899999999999995</v>
      </c>
      <c r="I21" s="7">
        <v>501</v>
      </c>
      <c r="J21" s="8">
        <v>3.6999999999999998E-2</v>
      </c>
      <c r="K21" s="11">
        <v>195</v>
      </c>
      <c r="L21" s="12">
        <v>1.4E-2</v>
      </c>
      <c r="M21" s="13">
        <v>3094</v>
      </c>
      <c r="N21" s="157">
        <v>0.22600000000000001</v>
      </c>
      <c r="O21" s="15">
        <v>2108</v>
      </c>
      <c r="P21" s="16">
        <v>0.16200000000000001</v>
      </c>
      <c r="Q21" s="15">
        <v>1259</v>
      </c>
      <c r="R21" s="16">
        <v>9.7000000000000003E-2</v>
      </c>
      <c r="S21" s="15">
        <v>12957</v>
      </c>
      <c r="T21" s="16">
        <v>0.998</v>
      </c>
      <c r="U21" s="15">
        <v>30</v>
      </c>
      <c r="V21" s="16">
        <v>2E-3</v>
      </c>
      <c r="W21" s="17">
        <v>11</v>
      </c>
      <c r="X21" s="18">
        <v>1E-3</v>
      </c>
      <c r="Y21" s="17">
        <v>24</v>
      </c>
      <c r="Z21" s="19">
        <v>2E-3</v>
      </c>
      <c r="AA21" s="284">
        <v>17375</v>
      </c>
    </row>
    <row r="22" spans="1:27" x14ac:dyDescent="0.25">
      <c r="A22" s="1" t="s">
        <v>40</v>
      </c>
      <c r="B22" s="2">
        <v>18426</v>
      </c>
      <c r="C22" s="3">
        <v>24</v>
      </c>
      <c r="D22" s="3">
        <v>0</v>
      </c>
      <c r="E22" s="3">
        <v>9</v>
      </c>
      <c r="F22" s="4">
        <v>3</v>
      </c>
      <c r="G22" s="75">
        <v>18184</v>
      </c>
      <c r="H22" s="6">
        <v>0.98699999999999999</v>
      </c>
      <c r="I22" s="7">
        <v>206</v>
      </c>
      <c r="J22" s="8">
        <v>1.0999999999999999E-2</v>
      </c>
      <c r="K22" s="11">
        <v>36</v>
      </c>
      <c r="L22" s="12">
        <v>2E-3</v>
      </c>
      <c r="M22" s="13">
        <v>400</v>
      </c>
      <c r="N22" s="318">
        <v>2.1999999999999999E-2</v>
      </c>
      <c r="O22" s="15">
        <v>301</v>
      </c>
      <c r="P22" s="16">
        <v>1.7000000000000001E-2</v>
      </c>
      <c r="Q22" s="15">
        <v>330</v>
      </c>
      <c r="R22" s="16">
        <v>1.7999999999999999E-2</v>
      </c>
      <c r="S22" s="15">
        <v>6888</v>
      </c>
      <c r="T22" s="16">
        <v>0.379</v>
      </c>
      <c r="U22" s="15">
        <v>1</v>
      </c>
      <c r="V22" s="16">
        <v>0</v>
      </c>
      <c r="W22" s="17">
        <v>1</v>
      </c>
      <c r="X22" s="18">
        <v>0</v>
      </c>
      <c r="Y22" s="17">
        <v>52</v>
      </c>
      <c r="Z22" s="19">
        <v>3.0000000000000001E-3</v>
      </c>
      <c r="AA22" s="284">
        <v>7672</v>
      </c>
    </row>
    <row r="23" spans="1:27" x14ac:dyDescent="0.25">
      <c r="A23" s="1" t="s">
        <v>41</v>
      </c>
      <c r="B23" s="2">
        <v>8550</v>
      </c>
      <c r="C23" s="3">
        <v>14</v>
      </c>
      <c r="D23" s="3">
        <v>5</v>
      </c>
      <c r="E23" s="3">
        <v>7</v>
      </c>
      <c r="F23" s="4">
        <v>5</v>
      </c>
      <c r="G23" s="75">
        <v>8096</v>
      </c>
      <c r="H23" s="6">
        <v>0.94699999999999995</v>
      </c>
      <c r="I23" s="7">
        <v>406</v>
      </c>
      <c r="J23" s="8">
        <v>4.7E-2</v>
      </c>
      <c r="K23" s="11">
        <v>48</v>
      </c>
      <c r="L23" s="12">
        <v>6.0000000000000001E-3</v>
      </c>
      <c r="M23" s="13">
        <v>72</v>
      </c>
      <c r="N23" s="318">
        <v>8.0000000000000002E-3</v>
      </c>
      <c r="O23" s="15">
        <v>20</v>
      </c>
      <c r="P23" s="16">
        <v>2E-3</v>
      </c>
      <c r="Q23" s="15">
        <v>82</v>
      </c>
      <c r="R23" s="16">
        <v>0.01</v>
      </c>
      <c r="S23" s="15">
        <v>8096</v>
      </c>
      <c r="T23" s="16">
        <v>1</v>
      </c>
      <c r="U23" s="15">
        <v>21</v>
      </c>
      <c r="V23" s="16">
        <v>3.0000000000000001E-3</v>
      </c>
      <c r="W23" s="17">
        <v>1</v>
      </c>
      <c r="X23" s="18">
        <v>0</v>
      </c>
      <c r="Y23" s="17">
        <v>23</v>
      </c>
      <c r="Z23" s="19">
        <v>3.0000000000000001E-3</v>
      </c>
      <c r="AA23" s="284">
        <v>8295</v>
      </c>
    </row>
    <row r="24" spans="1:27" x14ac:dyDescent="0.25">
      <c r="A24" s="1" t="s">
        <v>42</v>
      </c>
      <c r="B24" s="2">
        <v>43294</v>
      </c>
      <c r="C24" s="3">
        <v>64</v>
      </c>
      <c r="D24" s="3">
        <v>0</v>
      </c>
      <c r="E24" s="3">
        <v>44</v>
      </c>
      <c r="F24" s="4">
        <v>6</v>
      </c>
      <c r="G24" s="75">
        <v>40870</v>
      </c>
      <c r="H24" s="6">
        <v>0.94399999999999995</v>
      </c>
      <c r="I24" s="7">
        <v>2060</v>
      </c>
      <c r="J24" s="8">
        <v>4.8000000000000001E-2</v>
      </c>
      <c r="K24" s="11">
        <v>364</v>
      </c>
      <c r="L24" s="12">
        <v>8.0000000000000002E-3</v>
      </c>
      <c r="M24" s="13">
        <v>5501</v>
      </c>
      <c r="N24" s="157">
        <v>0.127</v>
      </c>
      <c r="O24" s="15">
        <v>4222</v>
      </c>
      <c r="P24" s="16">
        <v>0.10299999999999999</v>
      </c>
      <c r="Q24" s="15">
        <v>1611</v>
      </c>
      <c r="R24" s="16">
        <v>3.9E-2</v>
      </c>
      <c r="S24" s="15">
        <v>40870</v>
      </c>
      <c r="T24" s="16">
        <v>1</v>
      </c>
      <c r="U24" s="15">
        <v>63</v>
      </c>
      <c r="V24" s="16">
        <v>2E-3</v>
      </c>
      <c r="W24" s="17">
        <v>9</v>
      </c>
      <c r="X24" s="18">
        <v>0</v>
      </c>
      <c r="Y24" s="17">
        <v>131</v>
      </c>
      <c r="Z24" s="19">
        <v>3.0000000000000001E-3</v>
      </c>
      <c r="AA24" s="284">
        <v>48185</v>
      </c>
    </row>
    <row r="25" spans="1:27" x14ac:dyDescent="0.25">
      <c r="A25" s="1" t="s">
        <v>43</v>
      </c>
      <c r="B25" s="2">
        <v>18407</v>
      </c>
      <c r="C25" s="3">
        <v>30</v>
      </c>
      <c r="D25" s="3">
        <v>0</v>
      </c>
      <c r="E25" s="3">
        <v>20</v>
      </c>
      <c r="F25" s="4">
        <v>3</v>
      </c>
      <c r="G25" s="75">
        <v>17869</v>
      </c>
      <c r="H25" s="6">
        <v>0.97099999999999997</v>
      </c>
      <c r="I25" s="7">
        <v>401</v>
      </c>
      <c r="J25" s="8">
        <v>2.1999999999999999E-2</v>
      </c>
      <c r="K25" s="11">
        <v>137</v>
      </c>
      <c r="L25" s="12">
        <v>7.0000000000000001E-3</v>
      </c>
      <c r="M25" s="13">
        <v>4897</v>
      </c>
      <c r="N25" s="157">
        <v>0.26600000000000001</v>
      </c>
      <c r="O25" s="15">
        <v>2830</v>
      </c>
      <c r="P25" s="16">
        <v>0.158</v>
      </c>
      <c r="Q25" s="15">
        <v>2094</v>
      </c>
      <c r="R25" s="16">
        <v>0.11700000000000001</v>
      </c>
      <c r="S25" s="15">
        <v>6680</v>
      </c>
      <c r="T25" s="16">
        <v>0.374</v>
      </c>
      <c r="U25" s="15">
        <v>1931</v>
      </c>
      <c r="V25" s="16">
        <v>0.108</v>
      </c>
      <c r="W25" s="17">
        <v>1</v>
      </c>
      <c r="X25" s="18">
        <v>0</v>
      </c>
      <c r="Y25" s="17">
        <v>60</v>
      </c>
      <c r="Z25" s="19">
        <v>3.0000000000000001E-3</v>
      </c>
      <c r="AA25" s="284">
        <v>15661</v>
      </c>
    </row>
    <row r="26" spans="1:27" x14ac:dyDescent="0.25">
      <c r="A26" s="1" t="s">
        <v>44</v>
      </c>
      <c r="B26" s="2">
        <v>40054</v>
      </c>
      <c r="C26" s="3">
        <v>28</v>
      </c>
      <c r="D26" s="3">
        <v>7</v>
      </c>
      <c r="E26" s="3">
        <v>23</v>
      </c>
      <c r="F26" s="4">
        <v>5</v>
      </c>
      <c r="G26" s="75">
        <v>39861</v>
      </c>
      <c r="H26" s="6">
        <v>0.995</v>
      </c>
      <c r="I26" s="7">
        <v>187</v>
      </c>
      <c r="J26" s="8">
        <v>5.0000000000000001E-3</v>
      </c>
      <c r="K26" s="11">
        <v>6</v>
      </c>
      <c r="L26" s="12">
        <v>0</v>
      </c>
      <c r="M26" s="13">
        <v>22237</v>
      </c>
      <c r="N26" s="157">
        <v>0.55500000000000005</v>
      </c>
      <c r="O26" s="15">
        <v>9515</v>
      </c>
      <c r="P26" s="16">
        <v>0.23899999999999999</v>
      </c>
      <c r="Q26" s="15">
        <v>7018</v>
      </c>
      <c r="R26" s="16">
        <v>0.17599999999999999</v>
      </c>
      <c r="S26" s="15">
        <v>39861</v>
      </c>
      <c r="T26" s="16">
        <v>1</v>
      </c>
      <c r="U26" s="15">
        <v>5</v>
      </c>
      <c r="V26" s="16">
        <v>0</v>
      </c>
      <c r="W26" s="17">
        <v>1</v>
      </c>
      <c r="X26" s="18">
        <v>0</v>
      </c>
      <c r="Y26" s="17">
        <v>47</v>
      </c>
      <c r="Z26" s="19">
        <v>1E-3</v>
      </c>
      <c r="AA26" s="284">
        <v>56770</v>
      </c>
    </row>
    <row r="27" spans="1:27" x14ac:dyDescent="0.25">
      <c r="A27" s="1" t="s">
        <v>45</v>
      </c>
      <c r="B27" s="2">
        <v>116568</v>
      </c>
      <c r="C27" s="3">
        <v>191</v>
      </c>
      <c r="D27" s="3">
        <v>0</v>
      </c>
      <c r="E27" s="3">
        <v>172</v>
      </c>
      <c r="F27" s="4">
        <v>4</v>
      </c>
      <c r="G27" s="75">
        <v>113613</v>
      </c>
      <c r="H27" s="6">
        <v>0.97499999999999998</v>
      </c>
      <c r="I27" s="7">
        <v>2352</v>
      </c>
      <c r="J27" s="8">
        <v>0.02</v>
      </c>
      <c r="K27" s="11">
        <v>603</v>
      </c>
      <c r="L27" s="12">
        <v>5.0000000000000001E-3</v>
      </c>
      <c r="M27" s="13">
        <v>16231</v>
      </c>
      <c r="N27" s="157">
        <v>0.13900000000000001</v>
      </c>
      <c r="O27" s="15">
        <v>14437</v>
      </c>
      <c r="P27" s="16">
        <v>0.127</v>
      </c>
      <c r="Q27" s="15">
        <v>3092</v>
      </c>
      <c r="R27" s="16">
        <v>2.7E-2</v>
      </c>
      <c r="S27" s="15">
        <v>57661</v>
      </c>
      <c r="T27" s="16">
        <v>0.50800000000000001</v>
      </c>
      <c r="U27" s="15">
        <v>21427</v>
      </c>
      <c r="V27" s="16">
        <v>0.189</v>
      </c>
      <c r="W27" s="17">
        <v>450</v>
      </c>
      <c r="X27" s="18">
        <v>4.0000000000000001E-3</v>
      </c>
      <c r="Y27" s="17">
        <v>168</v>
      </c>
      <c r="Z27" s="19">
        <v>1E-3</v>
      </c>
      <c r="AA27" s="284">
        <v>99029</v>
      </c>
    </row>
    <row r="28" spans="1:27" x14ac:dyDescent="0.25">
      <c r="A28" s="1" t="s">
        <v>46</v>
      </c>
      <c r="B28" s="2">
        <v>10035</v>
      </c>
      <c r="C28" s="3">
        <v>24</v>
      </c>
      <c r="D28" s="3">
        <v>0</v>
      </c>
      <c r="E28" s="3">
        <v>13</v>
      </c>
      <c r="F28" s="4">
        <v>3</v>
      </c>
      <c r="G28" s="75">
        <v>9599</v>
      </c>
      <c r="H28" s="6">
        <v>0.95699999999999996</v>
      </c>
      <c r="I28" s="7">
        <v>411</v>
      </c>
      <c r="J28" s="8">
        <v>4.1000000000000002E-2</v>
      </c>
      <c r="K28" s="11">
        <v>25</v>
      </c>
      <c r="L28" s="12">
        <v>2E-3</v>
      </c>
      <c r="M28" s="13">
        <v>80</v>
      </c>
      <c r="N28" s="318">
        <v>8.0000000000000002E-3</v>
      </c>
      <c r="O28" s="15">
        <v>46</v>
      </c>
      <c r="P28" s="16">
        <v>5.0000000000000001E-3</v>
      </c>
      <c r="Q28" s="15">
        <v>55</v>
      </c>
      <c r="R28" s="16">
        <v>6.0000000000000001E-3</v>
      </c>
      <c r="S28" s="15">
        <v>32</v>
      </c>
      <c r="T28" s="16">
        <v>3.0000000000000001E-3</v>
      </c>
      <c r="U28" s="15">
        <v>10</v>
      </c>
      <c r="V28" s="16">
        <v>1E-3</v>
      </c>
      <c r="W28" s="17">
        <v>14</v>
      </c>
      <c r="X28" s="18">
        <v>1E-3</v>
      </c>
      <c r="Y28" s="17">
        <v>23</v>
      </c>
      <c r="Z28" s="19">
        <v>2E-3</v>
      </c>
      <c r="AA28" s="284">
        <v>214</v>
      </c>
    </row>
    <row r="29" spans="1:27" x14ac:dyDescent="0.25">
      <c r="A29" s="1" t="s">
        <v>47</v>
      </c>
      <c r="B29" s="2">
        <v>11694</v>
      </c>
      <c r="C29" s="3">
        <v>14</v>
      </c>
      <c r="D29" s="3">
        <v>0</v>
      </c>
      <c r="E29" s="3">
        <v>13</v>
      </c>
      <c r="F29" s="4">
        <v>3</v>
      </c>
      <c r="G29" s="75">
        <v>10440</v>
      </c>
      <c r="H29" s="6">
        <v>0.89300000000000002</v>
      </c>
      <c r="I29" s="7">
        <v>1002</v>
      </c>
      <c r="J29" s="8">
        <v>8.5999999999999993E-2</v>
      </c>
      <c r="K29" s="11">
        <v>252</v>
      </c>
      <c r="L29" s="12">
        <v>2.1999999999999999E-2</v>
      </c>
      <c r="M29" s="13">
        <v>671</v>
      </c>
      <c r="N29" s="157">
        <v>5.7000000000000002E-2</v>
      </c>
      <c r="O29" s="15">
        <v>630</v>
      </c>
      <c r="P29" s="16">
        <v>0.06</v>
      </c>
      <c r="Q29" s="15">
        <v>1637</v>
      </c>
      <c r="R29" s="16">
        <v>0.157</v>
      </c>
      <c r="S29" s="15">
        <v>10440</v>
      </c>
      <c r="T29" s="16">
        <v>1</v>
      </c>
      <c r="U29" s="15">
        <v>65</v>
      </c>
      <c r="V29" s="16">
        <v>6.0000000000000001E-3</v>
      </c>
      <c r="W29" s="17">
        <v>35</v>
      </c>
      <c r="X29" s="18">
        <v>3.0000000000000001E-3</v>
      </c>
      <c r="Y29" s="17">
        <v>76</v>
      </c>
      <c r="Z29" s="19">
        <v>7.0000000000000001E-3</v>
      </c>
      <c r="AA29" s="284">
        <v>12924</v>
      </c>
    </row>
    <row r="30" spans="1:27" x14ac:dyDescent="0.25">
      <c r="A30" s="1" t="s">
        <v>48</v>
      </c>
      <c r="B30" s="2">
        <v>22013</v>
      </c>
      <c r="C30" s="3">
        <v>39</v>
      </c>
      <c r="D30" s="3">
        <v>0</v>
      </c>
      <c r="E30" s="3">
        <v>33</v>
      </c>
      <c r="F30" s="4">
        <v>4</v>
      </c>
      <c r="G30" s="75">
        <v>18125</v>
      </c>
      <c r="H30" s="6">
        <v>0.82299999999999995</v>
      </c>
      <c r="I30" s="7">
        <v>2841</v>
      </c>
      <c r="J30" s="8">
        <v>0.129</v>
      </c>
      <c r="K30" s="11">
        <v>1047</v>
      </c>
      <c r="L30" s="12">
        <v>4.8000000000000001E-2</v>
      </c>
      <c r="M30" s="13">
        <v>5747</v>
      </c>
      <c r="N30" s="157">
        <v>0.26100000000000001</v>
      </c>
      <c r="O30" s="15">
        <v>3258</v>
      </c>
      <c r="P30" s="16">
        <v>0.18</v>
      </c>
      <c r="Q30" s="15">
        <v>16939</v>
      </c>
      <c r="R30" s="16">
        <v>0.93500000000000005</v>
      </c>
      <c r="S30" s="15">
        <v>16930</v>
      </c>
      <c r="T30" s="16">
        <v>0.93400000000000005</v>
      </c>
      <c r="U30" s="15">
        <v>8</v>
      </c>
      <c r="V30" s="16">
        <v>0</v>
      </c>
      <c r="W30" s="17">
        <v>3</v>
      </c>
      <c r="X30" s="18">
        <v>0</v>
      </c>
      <c r="Y30" s="17">
        <v>45</v>
      </c>
      <c r="Z30" s="19">
        <v>2E-3</v>
      </c>
      <c r="AA30" s="284">
        <v>37738</v>
      </c>
    </row>
    <row r="31" spans="1:27" x14ac:dyDescent="0.25">
      <c r="A31" s="1" t="s">
        <v>49</v>
      </c>
      <c r="B31" s="2">
        <v>35900</v>
      </c>
      <c r="C31" s="3">
        <v>77</v>
      </c>
      <c r="D31" s="3">
        <v>0</v>
      </c>
      <c r="E31" s="3">
        <v>61</v>
      </c>
      <c r="F31" s="4">
        <v>3</v>
      </c>
      <c r="G31" s="75">
        <v>32024</v>
      </c>
      <c r="H31" s="6">
        <v>0.89200000000000002</v>
      </c>
      <c r="I31" s="7">
        <v>3082</v>
      </c>
      <c r="J31" s="8">
        <v>8.5999999999999993E-2</v>
      </c>
      <c r="K31" s="11">
        <v>794</v>
      </c>
      <c r="L31" s="12">
        <v>2.1999999999999999E-2</v>
      </c>
      <c r="M31" s="13">
        <v>7986</v>
      </c>
      <c r="N31" s="157">
        <v>0.222</v>
      </c>
      <c r="O31" s="15">
        <v>6950</v>
      </c>
      <c r="P31" s="16">
        <v>0.217</v>
      </c>
      <c r="Q31" s="15">
        <v>1397</v>
      </c>
      <c r="R31" s="16">
        <v>4.3999999999999997E-2</v>
      </c>
      <c r="S31" s="15">
        <v>3955</v>
      </c>
      <c r="T31" s="16">
        <v>0.124</v>
      </c>
      <c r="U31" s="15">
        <v>1524</v>
      </c>
      <c r="V31" s="16">
        <v>4.8000000000000001E-2</v>
      </c>
      <c r="W31" s="17">
        <v>12</v>
      </c>
      <c r="X31" s="18">
        <v>0</v>
      </c>
      <c r="Y31" s="17">
        <v>95</v>
      </c>
      <c r="Z31" s="19">
        <v>3.0000000000000001E-3</v>
      </c>
      <c r="AA31" s="284">
        <v>14969</v>
      </c>
    </row>
    <row r="32" spans="1:27" x14ac:dyDescent="0.25">
      <c r="A32" s="1" t="s">
        <v>50</v>
      </c>
      <c r="B32" s="2">
        <v>19506</v>
      </c>
      <c r="C32" s="3">
        <v>35</v>
      </c>
      <c r="D32" s="3">
        <v>0</v>
      </c>
      <c r="E32" s="3">
        <v>25</v>
      </c>
      <c r="F32" s="4">
        <v>3</v>
      </c>
      <c r="G32" s="75">
        <v>19129</v>
      </c>
      <c r="H32" s="6">
        <v>0.98099999999999998</v>
      </c>
      <c r="I32" s="7">
        <v>352</v>
      </c>
      <c r="J32" s="8">
        <v>1.7999999999999999E-2</v>
      </c>
      <c r="K32" s="11">
        <v>25</v>
      </c>
      <c r="L32" s="12">
        <v>1E-3</v>
      </c>
      <c r="M32" s="13">
        <v>2031</v>
      </c>
      <c r="N32" s="157">
        <v>0.104</v>
      </c>
      <c r="O32" s="15">
        <v>1426</v>
      </c>
      <c r="P32" s="16">
        <v>7.4999999999999997E-2</v>
      </c>
      <c r="Q32" s="15">
        <v>634</v>
      </c>
      <c r="R32" s="16">
        <v>3.3000000000000002E-2</v>
      </c>
      <c r="S32" s="15">
        <v>18118</v>
      </c>
      <c r="T32" s="16">
        <v>0.94699999999999995</v>
      </c>
      <c r="U32" s="15">
        <v>3035</v>
      </c>
      <c r="V32" s="16">
        <v>0.159</v>
      </c>
      <c r="W32" s="17">
        <v>1</v>
      </c>
      <c r="X32" s="18">
        <v>0</v>
      </c>
      <c r="Y32" s="17">
        <v>48</v>
      </c>
      <c r="Z32" s="19">
        <v>3.0000000000000001E-3</v>
      </c>
      <c r="AA32" s="284">
        <v>23867</v>
      </c>
    </row>
    <row r="33" spans="1:27" x14ac:dyDescent="0.25">
      <c r="A33" s="1" t="s">
        <v>51</v>
      </c>
      <c r="B33" s="2">
        <v>15756</v>
      </c>
      <c r="C33" s="3">
        <v>31</v>
      </c>
      <c r="D33" s="3">
        <v>0</v>
      </c>
      <c r="E33" s="3">
        <v>12</v>
      </c>
      <c r="F33" s="4">
        <v>4</v>
      </c>
      <c r="G33" s="75">
        <v>15313</v>
      </c>
      <c r="H33" s="6">
        <v>0.97199999999999998</v>
      </c>
      <c r="I33" s="7">
        <v>413</v>
      </c>
      <c r="J33" s="8">
        <v>2.5999999999999999E-2</v>
      </c>
      <c r="K33" s="11">
        <v>30</v>
      </c>
      <c r="L33" s="12">
        <v>2E-3</v>
      </c>
      <c r="M33" s="13">
        <v>1248</v>
      </c>
      <c r="N33" s="157">
        <v>7.9000000000000001E-2</v>
      </c>
      <c r="O33" s="15">
        <v>980</v>
      </c>
      <c r="P33" s="16">
        <v>6.4000000000000001E-2</v>
      </c>
      <c r="Q33" s="15">
        <v>703</v>
      </c>
      <c r="R33" s="16">
        <v>4.5999999999999999E-2</v>
      </c>
      <c r="S33" s="15">
        <v>763</v>
      </c>
      <c r="T33" s="16">
        <v>0.05</v>
      </c>
      <c r="U33" s="15">
        <v>18</v>
      </c>
      <c r="V33" s="16">
        <v>1E-3</v>
      </c>
      <c r="W33" s="17">
        <v>7</v>
      </c>
      <c r="X33" s="18">
        <v>0</v>
      </c>
      <c r="Y33" s="17">
        <v>35</v>
      </c>
      <c r="Z33" s="19">
        <v>2E-3</v>
      </c>
      <c r="AA33" s="284">
        <v>2774</v>
      </c>
    </row>
    <row r="34" spans="1:27" x14ac:dyDescent="0.25">
      <c r="A34" s="1" t="s">
        <v>52</v>
      </c>
      <c r="B34" s="2">
        <v>11554</v>
      </c>
      <c r="C34" s="3">
        <v>38</v>
      </c>
      <c r="D34" s="3">
        <v>0</v>
      </c>
      <c r="E34" s="3">
        <v>13</v>
      </c>
      <c r="F34" s="4">
        <v>4</v>
      </c>
      <c r="G34" s="75">
        <v>8981</v>
      </c>
      <c r="H34" s="6">
        <v>0.77700000000000002</v>
      </c>
      <c r="I34" s="7">
        <v>1876</v>
      </c>
      <c r="J34" s="8">
        <v>0.16200000000000001</v>
      </c>
      <c r="K34" s="11">
        <v>697</v>
      </c>
      <c r="L34" s="12">
        <v>0.06</v>
      </c>
      <c r="M34" s="13">
        <v>3212</v>
      </c>
      <c r="N34" s="157">
        <v>0.27800000000000002</v>
      </c>
      <c r="O34" s="15">
        <v>1017</v>
      </c>
      <c r="P34" s="16">
        <v>0.113</v>
      </c>
      <c r="Q34" s="15">
        <v>3622</v>
      </c>
      <c r="R34" s="16">
        <v>0.40300000000000002</v>
      </c>
      <c r="S34" s="15">
        <v>190</v>
      </c>
      <c r="T34" s="16">
        <v>2.1000000000000001E-2</v>
      </c>
      <c r="U34" s="15">
        <v>29</v>
      </c>
      <c r="V34" s="16">
        <v>3.0000000000000001E-3</v>
      </c>
      <c r="W34" s="17">
        <v>16</v>
      </c>
      <c r="X34" s="18">
        <v>2E-3</v>
      </c>
      <c r="Y34" s="17">
        <v>36</v>
      </c>
      <c r="Z34" s="19">
        <v>4.0000000000000001E-3</v>
      </c>
      <c r="AA34" s="284">
        <v>7105</v>
      </c>
    </row>
    <row r="35" spans="1:27" x14ac:dyDescent="0.25">
      <c r="A35" s="1" t="s">
        <v>53</v>
      </c>
      <c r="B35" s="2">
        <v>35669</v>
      </c>
      <c r="C35" s="3">
        <v>45</v>
      </c>
      <c r="D35" s="3">
        <v>0</v>
      </c>
      <c r="E35" s="3">
        <v>32</v>
      </c>
      <c r="F35" s="4">
        <v>3</v>
      </c>
      <c r="G35" s="75">
        <v>33582</v>
      </c>
      <c r="H35" s="6">
        <v>0.94099999999999995</v>
      </c>
      <c r="I35" s="7">
        <v>1807</v>
      </c>
      <c r="J35" s="8">
        <v>5.0999999999999997E-2</v>
      </c>
      <c r="K35" s="11">
        <v>280</v>
      </c>
      <c r="L35" s="12">
        <v>8.0000000000000002E-3</v>
      </c>
      <c r="M35" s="13">
        <v>700</v>
      </c>
      <c r="N35" s="318">
        <v>0.02</v>
      </c>
      <c r="O35" s="15">
        <v>403</v>
      </c>
      <c r="P35" s="16">
        <v>1.2E-2</v>
      </c>
      <c r="Q35" s="15">
        <v>13807</v>
      </c>
      <c r="R35" s="16">
        <v>0.41099999999999998</v>
      </c>
      <c r="S35" s="15">
        <v>21871</v>
      </c>
      <c r="T35" s="16">
        <v>0.65100000000000002</v>
      </c>
      <c r="U35" s="15">
        <v>80</v>
      </c>
      <c r="V35" s="16">
        <v>2E-3</v>
      </c>
      <c r="W35" s="17">
        <v>52</v>
      </c>
      <c r="X35" s="18">
        <v>2E-3</v>
      </c>
      <c r="Y35" s="17">
        <v>53</v>
      </c>
      <c r="Z35" s="19">
        <v>2E-3</v>
      </c>
      <c r="AA35" s="284">
        <v>36563</v>
      </c>
    </row>
    <row r="36" spans="1:27" x14ac:dyDescent="0.25">
      <c r="A36" s="1" t="s">
        <v>54</v>
      </c>
      <c r="B36" s="2">
        <v>17350</v>
      </c>
      <c r="C36" s="3">
        <v>24</v>
      </c>
      <c r="D36" s="3">
        <v>0</v>
      </c>
      <c r="E36" s="3">
        <v>21</v>
      </c>
      <c r="F36" s="4">
        <v>3</v>
      </c>
      <c r="G36" s="75">
        <v>16427</v>
      </c>
      <c r="H36" s="6">
        <v>0.94699999999999995</v>
      </c>
      <c r="I36" s="7">
        <v>718</v>
      </c>
      <c r="J36" s="8">
        <v>4.1000000000000002E-2</v>
      </c>
      <c r="K36" s="11">
        <v>205</v>
      </c>
      <c r="L36" s="12">
        <v>1.2E-2</v>
      </c>
      <c r="M36" s="13">
        <v>660</v>
      </c>
      <c r="N36" s="318">
        <v>3.7999999999999999E-2</v>
      </c>
      <c r="O36" s="15">
        <v>644</v>
      </c>
      <c r="P36" s="16">
        <v>3.9E-2</v>
      </c>
      <c r="Q36" s="15">
        <v>153</v>
      </c>
      <c r="R36" s="16">
        <v>8.9999999999999993E-3</v>
      </c>
      <c r="S36" s="15">
        <v>224</v>
      </c>
      <c r="T36" s="16">
        <v>1.4E-2</v>
      </c>
      <c r="U36" s="15">
        <v>20</v>
      </c>
      <c r="V36" s="16">
        <v>1E-3</v>
      </c>
      <c r="W36" s="17">
        <v>6</v>
      </c>
      <c r="X36" s="18">
        <v>0</v>
      </c>
      <c r="Y36" s="17">
        <v>20</v>
      </c>
      <c r="Z36" s="19">
        <v>1E-3</v>
      </c>
      <c r="AA36" s="284">
        <v>1083</v>
      </c>
    </row>
    <row r="37" spans="1:27" x14ac:dyDescent="0.25">
      <c r="A37" s="1" t="s">
        <v>55</v>
      </c>
      <c r="B37" s="2">
        <v>16278</v>
      </c>
      <c r="C37" s="3">
        <v>28</v>
      </c>
      <c r="D37" s="3">
        <v>11</v>
      </c>
      <c r="E37" s="3">
        <v>18</v>
      </c>
      <c r="F37" s="4">
        <v>5</v>
      </c>
      <c r="G37" s="75">
        <v>8593</v>
      </c>
      <c r="H37" s="6">
        <v>0.52800000000000002</v>
      </c>
      <c r="I37" s="7">
        <v>5255</v>
      </c>
      <c r="J37" s="8">
        <v>0.32300000000000001</v>
      </c>
      <c r="K37" s="11">
        <v>2430</v>
      </c>
      <c r="L37" s="12">
        <v>0.14899999999999999</v>
      </c>
      <c r="M37" s="13">
        <v>1910</v>
      </c>
      <c r="N37" s="157">
        <v>0.11700000000000001</v>
      </c>
      <c r="O37" s="15">
        <v>1144</v>
      </c>
      <c r="P37" s="16">
        <v>0.13300000000000001</v>
      </c>
      <c r="Q37" s="15">
        <v>2890</v>
      </c>
      <c r="R37" s="16">
        <v>0.33600000000000002</v>
      </c>
      <c r="S37" s="15">
        <v>8593</v>
      </c>
      <c r="T37" s="16">
        <v>1</v>
      </c>
      <c r="U37" s="15">
        <v>2610</v>
      </c>
      <c r="V37" s="16">
        <v>0.30399999999999999</v>
      </c>
      <c r="W37" s="17">
        <v>19</v>
      </c>
      <c r="X37" s="18">
        <v>2E-3</v>
      </c>
      <c r="Y37" s="17">
        <v>75</v>
      </c>
      <c r="Z37" s="19">
        <v>8.9999999999999993E-3</v>
      </c>
      <c r="AA37" s="284">
        <v>16097</v>
      </c>
    </row>
    <row r="38" spans="1:27" x14ac:dyDescent="0.25">
      <c r="A38" s="1" t="s">
        <v>56</v>
      </c>
      <c r="B38" s="2">
        <v>60124</v>
      </c>
      <c r="C38" s="3">
        <v>45</v>
      </c>
      <c r="D38" s="3">
        <v>1</v>
      </c>
      <c r="E38" s="3">
        <v>38</v>
      </c>
      <c r="F38" s="4">
        <v>3</v>
      </c>
      <c r="G38" s="75">
        <v>57618</v>
      </c>
      <c r="H38" s="6">
        <v>0.95799999999999996</v>
      </c>
      <c r="I38" s="7">
        <v>2317</v>
      </c>
      <c r="J38" s="8">
        <v>3.9E-2</v>
      </c>
      <c r="K38" s="11">
        <v>189</v>
      </c>
      <c r="L38" s="12">
        <v>3.0000000000000001E-3</v>
      </c>
      <c r="M38" s="13">
        <v>9811</v>
      </c>
      <c r="N38" s="157">
        <v>0.16300000000000001</v>
      </c>
      <c r="O38" s="15">
        <v>8638</v>
      </c>
      <c r="P38" s="16">
        <v>0.15</v>
      </c>
      <c r="Q38" s="15">
        <v>1708</v>
      </c>
      <c r="R38" s="16">
        <v>0.03</v>
      </c>
      <c r="S38" s="15">
        <v>54142</v>
      </c>
      <c r="T38" s="16">
        <v>0.94</v>
      </c>
      <c r="U38" s="15">
        <v>19006</v>
      </c>
      <c r="V38" s="16">
        <v>0.33</v>
      </c>
      <c r="W38" s="17">
        <v>14</v>
      </c>
      <c r="X38" s="18">
        <v>0</v>
      </c>
      <c r="Y38" s="17">
        <v>21</v>
      </c>
      <c r="Z38" s="19">
        <v>0</v>
      </c>
      <c r="AA38" s="284">
        <v>84702</v>
      </c>
    </row>
    <row r="39" spans="1:27" x14ac:dyDescent="0.25">
      <c r="A39" s="1" t="s">
        <v>57</v>
      </c>
      <c r="B39" s="2">
        <v>8760</v>
      </c>
      <c r="C39" s="3">
        <v>11</v>
      </c>
      <c r="D39" s="3">
        <v>0</v>
      </c>
      <c r="E39" s="3">
        <v>4</v>
      </c>
      <c r="F39" s="4">
        <v>3</v>
      </c>
      <c r="G39" s="75">
        <v>8032</v>
      </c>
      <c r="H39" s="6">
        <v>0.91700000000000004</v>
      </c>
      <c r="I39" s="7">
        <v>591</v>
      </c>
      <c r="J39" s="8">
        <v>6.7000000000000004E-2</v>
      </c>
      <c r="K39" s="11">
        <v>137</v>
      </c>
      <c r="L39" s="12">
        <v>1.6E-2</v>
      </c>
      <c r="M39" s="13">
        <v>1020</v>
      </c>
      <c r="N39" s="157">
        <v>0.11600000000000001</v>
      </c>
      <c r="O39" s="15">
        <v>347</v>
      </c>
      <c r="P39" s="16">
        <v>4.2999999999999997E-2</v>
      </c>
      <c r="Q39" s="15">
        <v>558</v>
      </c>
      <c r="R39" s="16">
        <v>6.9000000000000006E-2</v>
      </c>
      <c r="S39" s="15">
        <v>1086</v>
      </c>
      <c r="T39" s="16">
        <v>0.13500000000000001</v>
      </c>
      <c r="U39" s="15">
        <v>10</v>
      </c>
      <c r="V39" s="16">
        <v>1E-3</v>
      </c>
      <c r="W39" s="17">
        <v>10</v>
      </c>
      <c r="X39" s="18">
        <v>1E-3</v>
      </c>
      <c r="Y39" s="17">
        <v>34</v>
      </c>
      <c r="Z39" s="19">
        <v>4.0000000000000001E-3</v>
      </c>
      <c r="AA39" s="284">
        <v>2718</v>
      </c>
    </row>
    <row r="40" spans="1:27" x14ac:dyDescent="0.25">
      <c r="A40" s="1" t="s">
        <v>58</v>
      </c>
      <c r="B40" s="2">
        <v>12432</v>
      </c>
      <c r="C40" s="3">
        <v>13</v>
      </c>
      <c r="D40" s="3">
        <v>0</v>
      </c>
      <c r="E40" s="3">
        <v>6</v>
      </c>
      <c r="F40" s="4">
        <v>5</v>
      </c>
      <c r="G40" s="75">
        <v>11915</v>
      </c>
      <c r="H40" s="6">
        <v>0.95799999999999996</v>
      </c>
      <c r="I40" s="7">
        <v>478</v>
      </c>
      <c r="J40" s="8">
        <v>3.7999999999999999E-2</v>
      </c>
      <c r="K40" s="11">
        <v>39</v>
      </c>
      <c r="L40" s="12">
        <v>3.0000000000000001E-3</v>
      </c>
      <c r="M40" s="13">
        <v>2015</v>
      </c>
      <c r="N40" s="157">
        <v>0.16200000000000001</v>
      </c>
      <c r="O40" s="15">
        <v>1416</v>
      </c>
      <c r="P40" s="16">
        <v>0.11899999999999999</v>
      </c>
      <c r="Q40" s="15">
        <v>1399</v>
      </c>
      <c r="R40" s="16">
        <v>0.11700000000000001</v>
      </c>
      <c r="S40" s="15">
        <v>11915</v>
      </c>
      <c r="T40" s="16">
        <v>1</v>
      </c>
      <c r="U40" s="15">
        <v>5</v>
      </c>
      <c r="V40" s="16">
        <v>0</v>
      </c>
      <c r="W40" s="17">
        <v>5</v>
      </c>
      <c r="X40" s="18">
        <v>0</v>
      </c>
      <c r="Y40" s="17">
        <v>29</v>
      </c>
      <c r="Z40" s="19">
        <v>2E-3</v>
      </c>
      <c r="AA40" s="284">
        <v>15368</v>
      </c>
    </row>
    <row r="41" spans="1:27" x14ac:dyDescent="0.25">
      <c r="A41" s="1" t="s">
        <v>59</v>
      </c>
      <c r="B41" s="2">
        <v>15399</v>
      </c>
      <c r="C41" s="3">
        <v>27</v>
      </c>
      <c r="D41" s="3">
        <v>2</v>
      </c>
      <c r="E41" s="3">
        <v>20</v>
      </c>
      <c r="F41" s="4">
        <v>3</v>
      </c>
      <c r="G41" s="75">
        <v>9723</v>
      </c>
      <c r="H41" s="6">
        <v>0.63100000000000001</v>
      </c>
      <c r="I41" s="7">
        <v>5419</v>
      </c>
      <c r="J41" s="8">
        <v>0.35199999999999998</v>
      </c>
      <c r="K41" s="11">
        <v>257</v>
      </c>
      <c r="L41" s="12">
        <v>1.7000000000000001E-2</v>
      </c>
      <c r="M41" s="13">
        <v>1259</v>
      </c>
      <c r="N41" s="157">
        <v>8.2000000000000003E-2</v>
      </c>
      <c r="O41" s="15">
        <v>1006</v>
      </c>
      <c r="P41" s="16">
        <v>0.10299999999999999</v>
      </c>
      <c r="Q41" s="15">
        <v>4161</v>
      </c>
      <c r="R41" s="16">
        <v>0.42799999999999999</v>
      </c>
      <c r="S41" s="15">
        <v>3790</v>
      </c>
      <c r="T41" s="16">
        <v>0.39</v>
      </c>
      <c r="U41" s="15">
        <v>11</v>
      </c>
      <c r="V41" s="16">
        <v>1E-3</v>
      </c>
      <c r="W41" s="17">
        <v>3</v>
      </c>
      <c r="X41" s="18">
        <v>0</v>
      </c>
      <c r="Y41" s="17">
        <v>12</v>
      </c>
      <c r="Z41" s="19">
        <v>1E-3</v>
      </c>
      <c r="AA41" s="284">
        <v>9236</v>
      </c>
    </row>
    <row r="42" spans="1:27" x14ac:dyDescent="0.25">
      <c r="A42" s="1" t="s">
        <v>60</v>
      </c>
      <c r="B42" s="2">
        <v>26614</v>
      </c>
      <c r="C42" s="3">
        <v>36</v>
      </c>
      <c r="D42" s="3">
        <v>0</v>
      </c>
      <c r="E42" s="3">
        <v>28</v>
      </c>
      <c r="F42" s="4">
        <v>3</v>
      </c>
      <c r="G42" s="75">
        <v>26008</v>
      </c>
      <c r="H42" s="6">
        <v>0.97699999999999998</v>
      </c>
      <c r="I42" s="7">
        <v>597</v>
      </c>
      <c r="J42" s="8">
        <v>2.1999999999999999E-2</v>
      </c>
      <c r="K42" s="11">
        <v>9</v>
      </c>
      <c r="L42" s="12">
        <v>0</v>
      </c>
      <c r="M42" s="13">
        <v>11954</v>
      </c>
      <c r="N42" s="319">
        <v>0.44900000000000001</v>
      </c>
      <c r="O42" s="15">
        <v>11108</v>
      </c>
      <c r="P42" s="16">
        <v>0.42699999999999999</v>
      </c>
      <c r="Q42" s="15">
        <v>791</v>
      </c>
      <c r="R42" s="16">
        <v>0.03</v>
      </c>
      <c r="S42" s="15">
        <v>22205</v>
      </c>
      <c r="T42" s="16">
        <v>0.85399999999999998</v>
      </c>
      <c r="U42" s="15">
        <v>40</v>
      </c>
      <c r="V42" s="16">
        <v>2E-3</v>
      </c>
      <c r="W42" s="17">
        <v>11</v>
      </c>
      <c r="X42" s="18">
        <v>0</v>
      </c>
      <c r="Y42" s="17">
        <v>38</v>
      </c>
      <c r="Z42" s="19">
        <v>1E-3</v>
      </c>
      <c r="AA42" s="284">
        <v>35039</v>
      </c>
    </row>
    <row r="43" spans="1:27" x14ac:dyDescent="0.25">
      <c r="A43" s="1" t="s">
        <v>61</v>
      </c>
      <c r="B43" s="2">
        <v>4856</v>
      </c>
      <c r="C43" s="3">
        <v>9</v>
      </c>
      <c r="D43" s="3">
        <v>0</v>
      </c>
      <c r="E43" s="3">
        <v>6</v>
      </c>
      <c r="F43" s="4">
        <v>3</v>
      </c>
      <c r="G43" s="75">
        <v>4571</v>
      </c>
      <c r="H43" s="6">
        <v>0.94099999999999995</v>
      </c>
      <c r="I43" s="7">
        <v>241</v>
      </c>
      <c r="J43" s="8">
        <v>0.05</v>
      </c>
      <c r="K43" s="11">
        <v>44</v>
      </c>
      <c r="L43" s="12">
        <v>8.9999999999999993E-3</v>
      </c>
      <c r="M43" s="13">
        <v>1282</v>
      </c>
      <c r="N43" s="157">
        <v>0.26400000000000001</v>
      </c>
      <c r="O43" s="15">
        <v>1201</v>
      </c>
      <c r="P43" s="16">
        <v>0.26300000000000001</v>
      </c>
      <c r="Q43" s="15">
        <v>122</v>
      </c>
      <c r="R43" s="16">
        <v>2.7E-2</v>
      </c>
      <c r="S43" s="15">
        <v>1101</v>
      </c>
      <c r="T43" s="16">
        <v>0.24099999999999999</v>
      </c>
      <c r="U43" s="15">
        <v>14</v>
      </c>
      <c r="V43" s="16">
        <v>3.0000000000000001E-3</v>
      </c>
      <c r="W43" s="17">
        <v>14</v>
      </c>
      <c r="X43" s="18">
        <v>3.0000000000000001E-3</v>
      </c>
      <c r="Y43" s="17">
        <v>3</v>
      </c>
      <c r="Z43" s="19">
        <v>1E-3</v>
      </c>
      <c r="AA43" s="284">
        <v>2536</v>
      </c>
    </row>
    <row r="44" spans="1:27" x14ac:dyDescent="0.25">
      <c r="A44" s="1" t="s">
        <v>62</v>
      </c>
      <c r="B44" s="2">
        <v>4720</v>
      </c>
      <c r="C44" s="3">
        <v>10</v>
      </c>
      <c r="D44" s="3">
        <v>0</v>
      </c>
      <c r="E44" s="3">
        <v>1</v>
      </c>
      <c r="F44" s="4">
        <v>3</v>
      </c>
      <c r="G44" s="75">
        <v>4553</v>
      </c>
      <c r="H44" s="6">
        <v>0.96499999999999997</v>
      </c>
      <c r="I44" s="7">
        <v>157</v>
      </c>
      <c r="J44" s="8">
        <v>3.3000000000000002E-2</v>
      </c>
      <c r="K44" s="11">
        <v>10</v>
      </c>
      <c r="L44" s="12">
        <v>2E-3</v>
      </c>
      <c r="M44" s="13">
        <v>96</v>
      </c>
      <c r="N44" s="318">
        <v>0.02</v>
      </c>
      <c r="O44" s="15">
        <v>8</v>
      </c>
      <c r="P44" s="16">
        <v>2E-3</v>
      </c>
      <c r="Q44" s="15">
        <v>1612</v>
      </c>
      <c r="R44" s="16">
        <v>0.35399999999999998</v>
      </c>
      <c r="S44" s="15">
        <v>4377</v>
      </c>
      <c r="T44" s="16">
        <v>0.96099999999999997</v>
      </c>
      <c r="U44" s="15">
        <v>2</v>
      </c>
      <c r="V44" s="16">
        <v>0</v>
      </c>
      <c r="W44" s="17">
        <v>1</v>
      </c>
      <c r="X44" s="18">
        <v>0</v>
      </c>
      <c r="Y44" s="17">
        <v>12</v>
      </c>
      <c r="Z44" s="19">
        <v>3.0000000000000001E-3</v>
      </c>
      <c r="AA44" s="284">
        <v>6100</v>
      </c>
    </row>
    <row r="45" spans="1:27" x14ac:dyDescent="0.25">
      <c r="A45" s="1" t="s">
        <v>63</v>
      </c>
      <c r="B45" s="2">
        <v>5383</v>
      </c>
      <c r="C45" s="3">
        <v>16</v>
      </c>
      <c r="D45" s="3">
        <v>0</v>
      </c>
      <c r="E45" s="3">
        <v>11</v>
      </c>
      <c r="F45" s="4">
        <v>3</v>
      </c>
      <c r="G45" s="75">
        <v>5004</v>
      </c>
      <c r="H45" s="6">
        <v>0.93</v>
      </c>
      <c r="I45" s="7">
        <v>282</v>
      </c>
      <c r="J45" s="8">
        <v>5.1999999999999998E-2</v>
      </c>
      <c r="K45" s="11">
        <v>97</v>
      </c>
      <c r="L45" s="12">
        <v>1.7999999999999999E-2</v>
      </c>
      <c r="M45" s="13">
        <v>493</v>
      </c>
      <c r="N45" s="157">
        <v>9.1999999999999998E-2</v>
      </c>
      <c r="O45" s="15">
        <v>447</v>
      </c>
      <c r="P45" s="16">
        <v>8.8999999999999996E-2</v>
      </c>
      <c r="Q45" s="15">
        <v>240</v>
      </c>
      <c r="R45" s="16">
        <v>4.8000000000000001E-2</v>
      </c>
      <c r="S45" s="15">
        <v>294</v>
      </c>
      <c r="T45" s="16">
        <v>5.8999999999999997E-2</v>
      </c>
      <c r="U45" s="15">
        <v>11</v>
      </c>
      <c r="V45" s="16">
        <v>2E-3</v>
      </c>
      <c r="W45" s="17">
        <v>9</v>
      </c>
      <c r="X45" s="18">
        <v>2E-3</v>
      </c>
      <c r="Y45" s="17">
        <v>11</v>
      </c>
      <c r="Z45" s="19">
        <v>2E-3</v>
      </c>
      <c r="AA45" s="284">
        <v>1058</v>
      </c>
    </row>
    <row r="46" spans="1:27" x14ac:dyDescent="0.25">
      <c r="A46" s="1" t="s">
        <v>64</v>
      </c>
      <c r="B46" s="2">
        <v>18988</v>
      </c>
      <c r="C46" s="3">
        <v>28</v>
      </c>
      <c r="D46" s="3">
        <v>8</v>
      </c>
      <c r="E46" s="3">
        <v>18</v>
      </c>
      <c r="F46" s="4">
        <v>3</v>
      </c>
      <c r="G46" s="75">
        <v>18803</v>
      </c>
      <c r="H46" s="6">
        <v>0.99</v>
      </c>
      <c r="I46" s="7">
        <v>123</v>
      </c>
      <c r="J46" s="8">
        <v>6.0000000000000001E-3</v>
      </c>
      <c r="K46" s="11">
        <v>62</v>
      </c>
      <c r="L46" s="12">
        <v>3.0000000000000001E-3</v>
      </c>
      <c r="M46" s="13">
        <v>4768</v>
      </c>
      <c r="N46" s="157">
        <v>0.251</v>
      </c>
      <c r="O46" s="15">
        <v>2929</v>
      </c>
      <c r="P46" s="16">
        <v>0.156</v>
      </c>
      <c r="Q46" s="15">
        <v>524</v>
      </c>
      <c r="R46" s="16">
        <v>2.8000000000000001E-2</v>
      </c>
      <c r="S46" s="15">
        <v>18803</v>
      </c>
      <c r="T46" s="16">
        <v>1</v>
      </c>
      <c r="U46" s="15">
        <v>11</v>
      </c>
      <c r="V46" s="16">
        <v>1E-3</v>
      </c>
      <c r="W46" s="17">
        <v>0</v>
      </c>
      <c r="X46" s="18">
        <v>0</v>
      </c>
      <c r="Y46" s="17">
        <v>12</v>
      </c>
      <c r="Z46" s="19">
        <v>1E-3</v>
      </c>
      <c r="AA46" s="284">
        <v>24118</v>
      </c>
    </row>
    <row r="47" spans="1:27" x14ac:dyDescent="0.25">
      <c r="A47" s="1" t="s">
        <v>65</v>
      </c>
      <c r="B47" s="2">
        <v>37896</v>
      </c>
      <c r="C47" s="3">
        <v>39</v>
      </c>
      <c r="D47" s="3">
        <v>9</v>
      </c>
      <c r="E47" s="3">
        <v>34</v>
      </c>
      <c r="F47" s="4">
        <v>3</v>
      </c>
      <c r="G47" s="75">
        <v>35908</v>
      </c>
      <c r="H47" s="6">
        <v>0.94799999999999995</v>
      </c>
      <c r="I47" s="7">
        <v>1820</v>
      </c>
      <c r="J47" s="8">
        <v>4.8000000000000001E-2</v>
      </c>
      <c r="K47" s="11">
        <v>168</v>
      </c>
      <c r="L47" s="12">
        <v>4.0000000000000001E-3</v>
      </c>
      <c r="M47" s="13">
        <v>5403</v>
      </c>
      <c r="N47" s="319">
        <v>0.14299999999999999</v>
      </c>
      <c r="O47" s="15">
        <v>2735</v>
      </c>
      <c r="P47" s="16">
        <v>7.5999999999999998E-2</v>
      </c>
      <c r="Q47" s="15">
        <v>15943</v>
      </c>
      <c r="R47" s="16">
        <v>0.44400000000000001</v>
      </c>
      <c r="S47" s="15">
        <v>34055</v>
      </c>
      <c r="T47" s="16">
        <v>0.94799999999999995</v>
      </c>
      <c r="U47" s="15">
        <v>107</v>
      </c>
      <c r="V47" s="16">
        <v>3.0000000000000001E-3</v>
      </c>
      <c r="W47" s="17">
        <v>1</v>
      </c>
      <c r="X47" s="18">
        <v>0</v>
      </c>
      <c r="Y47" s="17">
        <v>65</v>
      </c>
      <c r="Z47" s="19">
        <v>2E-3</v>
      </c>
      <c r="AA47" s="284">
        <v>53170</v>
      </c>
    </row>
    <row r="48" spans="1:27" x14ac:dyDescent="0.25">
      <c r="A48" s="1" t="s">
        <v>66</v>
      </c>
      <c r="B48" s="2">
        <v>46364</v>
      </c>
      <c r="C48" s="3">
        <v>60</v>
      </c>
      <c r="D48" s="3">
        <v>0</v>
      </c>
      <c r="E48" s="3">
        <v>48</v>
      </c>
      <c r="F48" s="4">
        <v>3</v>
      </c>
      <c r="G48" s="75">
        <v>45229</v>
      </c>
      <c r="H48" s="6">
        <v>0.97599999999999998</v>
      </c>
      <c r="I48" s="7">
        <v>1022</v>
      </c>
      <c r="J48" s="8">
        <v>2.1999999999999999E-2</v>
      </c>
      <c r="K48" s="11">
        <v>113</v>
      </c>
      <c r="L48" s="12">
        <v>2E-3</v>
      </c>
      <c r="M48" s="13">
        <v>42930</v>
      </c>
      <c r="N48" s="157">
        <v>0.92600000000000005</v>
      </c>
      <c r="O48" s="15">
        <v>36207</v>
      </c>
      <c r="P48" s="16">
        <v>0.80100000000000005</v>
      </c>
      <c r="Q48" s="15">
        <v>1406</v>
      </c>
      <c r="R48" s="16">
        <v>3.1E-2</v>
      </c>
      <c r="S48" s="15">
        <v>45229</v>
      </c>
      <c r="T48" s="16">
        <v>1</v>
      </c>
      <c r="U48" s="15">
        <v>58</v>
      </c>
      <c r="V48" s="16">
        <v>1E-3</v>
      </c>
      <c r="W48" s="17">
        <v>1</v>
      </c>
      <c r="X48" s="18">
        <v>0</v>
      </c>
      <c r="Y48" s="17">
        <v>63</v>
      </c>
      <c r="Z48" s="19">
        <v>1E-3</v>
      </c>
      <c r="AA48" s="284">
        <v>89687</v>
      </c>
    </row>
    <row r="49" spans="1:27" x14ac:dyDescent="0.25">
      <c r="A49" s="1" t="s">
        <v>67</v>
      </c>
      <c r="B49" s="2">
        <v>17023</v>
      </c>
      <c r="C49" s="3">
        <v>27</v>
      </c>
      <c r="D49" s="3">
        <v>0</v>
      </c>
      <c r="E49" s="3">
        <v>22</v>
      </c>
      <c r="F49" s="4">
        <v>3</v>
      </c>
      <c r="G49" s="75">
        <v>14122</v>
      </c>
      <c r="H49" s="6">
        <v>0.83</v>
      </c>
      <c r="I49" s="7">
        <v>2156</v>
      </c>
      <c r="J49" s="8">
        <v>0.127</v>
      </c>
      <c r="K49" s="11">
        <v>745</v>
      </c>
      <c r="L49" s="12">
        <v>4.3999999999999997E-2</v>
      </c>
      <c r="M49" s="13">
        <v>1626</v>
      </c>
      <c r="N49" s="157">
        <v>9.6000000000000002E-2</v>
      </c>
      <c r="O49" s="15">
        <v>1380</v>
      </c>
      <c r="P49" s="16">
        <v>9.8000000000000004E-2</v>
      </c>
      <c r="Q49" s="15">
        <v>597</v>
      </c>
      <c r="R49" s="16">
        <v>4.2000000000000003E-2</v>
      </c>
      <c r="S49" s="15">
        <v>555</v>
      </c>
      <c r="T49" s="16">
        <v>3.9E-2</v>
      </c>
      <c r="U49" s="15">
        <v>38</v>
      </c>
      <c r="V49" s="16">
        <v>3.0000000000000001E-3</v>
      </c>
      <c r="W49" s="17">
        <v>8</v>
      </c>
      <c r="X49" s="18">
        <v>1E-3</v>
      </c>
      <c r="Y49" s="17">
        <v>47</v>
      </c>
      <c r="Z49" s="19">
        <v>3.0000000000000001E-3</v>
      </c>
      <c r="AA49" s="284">
        <v>2871</v>
      </c>
    </row>
    <row r="50" spans="1:27" x14ac:dyDescent="0.25">
      <c r="A50" s="1" t="s">
        <v>68</v>
      </c>
      <c r="B50" s="2">
        <v>5737</v>
      </c>
      <c r="C50" s="3">
        <v>9</v>
      </c>
      <c r="D50" s="3">
        <v>0</v>
      </c>
      <c r="E50" s="3">
        <v>4</v>
      </c>
      <c r="F50" s="4">
        <v>3</v>
      </c>
      <c r="G50" s="75">
        <v>4965</v>
      </c>
      <c r="H50" s="6">
        <v>0.86499999999999999</v>
      </c>
      <c r="I50" s="7">
        <v>714</v>
      </c>
      <c r="J50" s="8">
        <v>0.124</v>
      </c>
      <c r="K50" s="11">
        <v>58</v>
      </c>
      <c r="L50" s="12">
        <v>0.01</v>
      </c>
      <c r="M50" s="13">
        <v>4216</v>
      </c>
      <c r="N50" s="157">
        <v>0.73499999999999999</v>
      </c>
      <c r="O50" s="15">
        <v>2280</v>
      </c>
      <c r="P50" s="16">
        <v>0.45900000000000002</v>
      </c>
      <c r="Q50" s="15">
        <v>152</v>
      </c>
      <c r="R50" s="16">
        <v>3.1E-2</v>
      </c>
      <c r="S50" s="15">
        <v>20</v>
      </c>
      <c r="T50" s="16">
        <v>4.0000000000000001E-3</v>
      </c>
      <c r="U50" s="15">
        <v>22</v>
      </c>
      <c r="V50" s="16">
        <v>4.0000000000000001E-3</v>
      </c>
      <c r="W50" s="17">
        <v>7</v>
      </c>
      <c r="X50" s="18">
        <v>1E-3</v>
      </c>
      <c r="Y50" s="17">
        <v>26</v>
      </c>
      <c r="Z50" s="19">
        <v>5.0000000000000001E-3</v>
      </c>
      <c r="AA50" s="284">
        <v>4443</v>
      </c>
    </row>
    <row r="51" spans="1:27" x14ac:dyDescent="0.25">
      <c r="A51" s="1" t="s">
        <v>69</v>
      </c>
      <c r="B51" s="2">
        <v>8325</v>
      </c>
      <c r="C51" s="3">
        <v>19</v>
      </c>
      <c r="D51" s="3">
        <v>0</v>
      </c>
      <c r="E51" s="3">
        <v>10</v>
      </c>
      <c r="F51" s="4">
        <v>3</v>
      </c>
      <c r="G51" s="75">
        <v>5882</v>
      </c>
      <c r="H51" s="6">
        <v>0.70699999999999996</v>
      </c>
      <c r="I51" s="7">
        <v>2399</v>
      </c>
      <c r="J51" s="8">
        <v>0.28799999999999998</v>
      </c>
      <c r="K51" s="11">
        <v>44</v>
      </c>
      <c r="L51" s="12">
        <v>5.0000000000000001E-3</v>
      </c>
      <c r="M51" s="13">
        <v>5882</v>
      </c>
      <c r="N51" s="157">
        <v>0.70699999999999996</v>
      </c>
      <c r="O51" s="15">
        <v>145</v>
      </c>
      <c r="P51" s="16">
        <v>2.5000000000000001E-2</v>
      </c>
      <c r="Q51" s="15">
        <v>127</v>
      </c>
      <c r="R51" s="16">
        <v>2.1999999999999999E-2</v>
      </c>
      <c r="S51" s="15">
        <v>5882</v>
      </c>
      <c r="T51" s="16">
        <v>1</v>
      </c>
      <c r="U51" s="15">
        <v>5882</v>
      </c>
      <c r="V51" s="16">
        <v>1</v>
      </c>
      <c r="W51" s="17">
        <v>5</v>
      </c>
      <c r="X51" s="18">
        <v>1E-3</v>
      </c>
      <c r="Y51" s="17">
        <v>16</v>
      </c>
      <c r="Z51" s="19">
        <v>3.0000000000000001E-3</v>
      </c>
      <c r="AA51" s="284">
        <v>12283</v>
      </c>
    </row>
    <row r="52" spans="1:27" x14ac:dyDescent="0.25">
      <c r="A52" s="1" t="s">
        <v>70</v>
      </c>
      <c r="B52" s="2">
        <v>7946</v>
      </c>
      <c r="C52" s="3">
        <v>15</v>
      </c>
      <c r="D52" s="3">
        <v>0</v>
      </c>
      <c r="E52" s="3">
        <v>15</v>
      </c>
      <c r="F52" s="4">
        <v>3</v>
      </c>
      <c r="G52" s="75">
        <v>7348</v>
      </c>
      <c r="H52" s="6">
        <v>0.92500000000000004</v>
      </c>
      <c r="I52" s="7">
        <v>441</v>
      </c>
      <c r="J52" s="8">
        <v>5.5E-2</v>
      </c>
      <c r="K52" s="11">
        <v>157</v>
      </c>
      <c r="L52" s="12">
        <v>0.02</v>
      </c>
      <c r="M52" s="13">
        <v>755</v>
      </c>
      <c r="N52" s="157">
        <v>9.5000000000000001E-2</v>
      </c>
      <c r="O52" s="15">
        <v>750</v>
      </c>
      <c r="P52" s="16">
        <v>0.10199999999999999</v>
      </c>
      <c r="Q52" s="15">
        <v>238</v>
      </c>
      <c r="R52" s="16">
        <v>3.2000000000000001E-2</v>
      </c>
      <c r="S52" s="15">
        <v>6479</v>
      </c>
      <c r="T52" s="16">
        <v>0.88200000000000001</v>
      </c>
      <c r="U52" s="15">
        <v>23</v>
      </c>
      <c r="V52" s="16">
        <v>3.0000000000000001E-3</v>
      </c>
      <c r="W52" s="17">
        <v>14</v>
      </c>
      <c r="X52" s="18">
        <v>2E-3</v>
      </c>
      <c r="Y52" s="17">
        <v>27</v>
      </c>
      <c r="Z52" s="19">
        <v>4.0000000000000001E-3</v>
      </c>
      <c r="AA52" s="284">
        <v>7536</v>
      </c>
    </row>
    <row r="53" spans="1:27" x14ac:dyDescent="0.25">
      <c r="A53" s="1" t="s">
        <v>71</v>
      </c>
      <c r="B53" s="2">
        <v>9683</v>
      </c>
      <c r="C53" s="3">
        <v>17</v>
      </c>
      <c r="D53" s="3">
        <v>0</v>
      </c>
      <c r="E53" s="3">
        <v>15</v>
      </c>
      <c r="F53" s="4">
        <v>3</v>
      </c>
      <c r="G53" s="75">
        <v>9114</v>
      </c>
      <c r="H53" s="6">
        <v>0.94099999999999995</v>
      </c>
      <c r="I53" s="7">
        <v>331</v>
      </c>
      <c r="J53" s="8">
        <v>3.4000000000000002E-2</v>
      </c>
      <c r="K53" s="11">
        <v>238</v>
      </c>
      <c r="L53" s="12">
        <v>2.5000000000000001E-2</v>
      </c>
      <c r="M53" s="13">
        <v>291</v>
      </c>
      <c r="N53" s="318">
        <v>0.03</v>
      </c>
      <c r="O53" s="15">
        <v>264</v>
      </c>
      <c r="P53" s="16">
        <v>2.9000000000000001E-2</v>
      </c>
      <c r="Q53" s="15">
        <v>308</v>
      </c>
      <c r="R53" s="16">
        <v>3.4000000000000002E-2</v>
      </c>
      <c r="S53" s="15">
        <v>16</v>
      </c>
      <c r="T53" s="16">
        <v>2E-3</v>
      </c>
      <c r="U53" s="15">
        <v>1494</v>
      </c>
      <c r="V53" s="16">
        <v>0.16400000000000001</v>
      </c>
      <c r="W53" s="17">
        <v>5240</v>
      </c>
      <c r="X53" s="18">
        <v>0.57499999999999996</v>
      </c>
      <c r="Y53" s="17">
        <v>18</v>
      </c>
      <c r="Z53" s="19">
        <v>2E-3</v>
      </c>
      <c r="AA53" s="284">
        <v>7367</v>
      </c>
    </row>
    <row r="54" spans="1:27" x14ac:dyDescent="0.25">
      <c r="A54" s="1" t="s">
        <v>72</v>
      </c>
      <c r="B54" s="2">
        <v>5000</v>
      </c>
      <c r="C54" s="3">
        <v>11</v>
      </c>
      <c r="D54" s="3">
        <v>0</v>
      </c>
      <c r="E54" s="3">
        <v>8</v>
      </c>
      <c r="F54" s="4">
        <v>3</v>
      </c>
      <c r="G54" s="75">
        <v>4703</v>
      </c>
      <c r="H54" s="6">
        <v>0.94099999999999995</v>
      </c>
      <c r="I54" s="7">
        <v>232</v>
      </c>
      <c r="J54" s="8">
        <v>4.5999999999999999E-2</v>
      </c>
      <c r="K54" s="11">
        <v>65</v>
      </c>
      <c r="L54" s="12">
        <v>1.2999999999999999E-2</v>
      </c>
      <c r="M54" s="13">
        <v>70</v>
      </c>
      <c r="N54" s="318">
        <v>1.4E-2</v>
      </c>
      <c r="O54" s="15">
        <v>50</v>
      </c>
      <c r="P54" s="16">
        <v>1.0999999999999999E-2</v>
      </c>
      <c r="Q54" s="15">
        <v>75</v>
      </c>
      <c r="R54" s="16">
        <v>1.6E-2</v>
      </c>
      <c r="S54" s="15">
        <v>4</v>
      </c>
      <c r="T54" s="16">
        <v>1E-3</v>
      </c>
      <c r="U54" s="15">
        <v>4</v>
      </c>
      <c r="V54" s="16">
        <v>1E-3</v>
      </c>
      <c r="W54" s="17">
        <v>0</v>
      </c>
      <c r="X54" s="18">
        <v>0</v>
      </c>
      <c r="Y54" s="17">
        <v>4</v>
      </c>
      <c r="Z54" s="19">
        <v>1E-3</v>
      </c>
      <c r="AA54" s="284">
        <v>157</v>
      </c>
    </row>
    <row r="55" spans="1:27" x14ac:dyDescent="0.25">
      <c r="A55" s="1" t="s">
        <v>73</v>
      </c>
      <c r="B55" s="2">
        <v>5465</v>
      </c>
      <c r="C55" s="3">
        <v>10</v>
      </c>
      <c r="D55" s="3">
        <v>0</v>
      </c>
      <c r="E55" s="3">
        <v>7</v>
      </c>
      <c r="F55" s="4">
        <v>4</v>
      </c>
      <c r="G55" s="75">
        <v>4787</v>
      </c>
      <c r="H55" s="6">
        <v>0.876</v>
      </c>
      <c r="I55" s="7">
        <v>562</v>
      </c>
      <c r="J55" s="8">
        <v>0.10299999999999999</v>
      </c>
      <c r="K55" s="11">
        <v>116</v>
      </c>
      <c r="L55" s="12">
        <v>2.1000000000000001E-2</v>
      </c>
      <c r="M55" s="13">
        <v>893</v>
      </c>
      <c r="N55" s="157">
        <v>0.16300000000000001</v>
      </c>
      <c r="O55" s="15">
        <v>774</v>
      </c>
      <c r="P55" s="16">
        <v>0.16200000000000001</v>
      </c>
      <c r="Q55" s="15">
        <v>353</v>
      </c>
      <c r="R55" s="16">
        <v>7.3999999999999996E-2</v>
      </c>
      <c r="S55" s="15">
        <v>509</v>
      </c>
      <c r="T55" s="16">
        <v>0.106</v>
      </c>
      <c r="U55" s="15">
        <v>7</v>
      </c>
      <c r="V55" s="16">
        <v>1E-3</v>
      </c>
      <c r="W55" s="17">
        <v>0</v>
      </c>
      <c r="X55" s="18">
        <v>0</v>
      </c>
      <c r="Y55" s="17">
        <v>32</v>
      </c>
      <c r="Z55" s="19">
        <v>7.0000000000000001E-3</v>
      </c>
      <c r="AA55" s="284">
        <v>1794</v>
      </c>
    </row>
    <row r="56" spans="1:27" x14ac:dyDescent="0.25">
      <c r="A56" s="1" t="s">
        <v>74</v>
      </c>
      <c r="B56" s="2">
        <v>13886</v>
      </c>
      <c r="C56" s="3">
        <v>20</v>
      </c>
      <c r="D56" s="3">
        <v>0</v>
      </c>
      <c r="E56" s="3">
        <v>15</v>
      </c>
      <c r="F56" s="4">
        <v>3</v>
      </c>
      <c r="G56" s="75">
        <v>13435</v>
      </c>
      <c r="H56" s="6">
        <v>0.96799999999999997</v>
      </c>
      <c r="I56" s="7">
        <v>434</v>
      </c>
      <c r="J56" s="8">
        <v>3.1E-2</v>
      </c>
      <c r="K56" s="11">
        <v>17</v>
      </c>
      <c r="L56" s="12">
        <v>1E-3</v>
      </c>
      <c r="M56" s="13">
        <v>2479</v>
      </c>
      <c r="N56" s="157">
        <v>0.17899999999999999</v>
      </c>
      <c r="O56" s="15">
        <v>2330</v>
      </c>
      <c r="P56" s="16">
        <v>0.17299999999999999</v>
      </c>
      <c r="Q56" s="15">
        <v>311</v>
      </c>
      <c r="R56" s="16">
        <v>2.3E-2</v>
      </c>
      <c r="S56" s="15">
        <v>1167</v>
      </c>
      <c r="T56" s="16">
        <v>8.6999999999999994E-2</v>
      </c>
      <c r="U56" s="15">
        <v>2</v>
      </c>
      <c r="V56" s="16">
        <v>0</v>
      </c>
      <c r="W56" s="17">
        <v>0</v>
      </c>
      <c r="X56" s="18">
        <v>0</v>
      </c>
      <c r="Y56" s="17">
        <v>1</v>
      </c>
      <c r="Z56" s="19">
        <v>0</v>
      </c>
      <c r="AA56" s="284">
        <v>3960</v>
      </c>
    </row>
    <row r="57" spans="1:27" x14ac:dyDescent="0.25">
      <c r="A57" s="1" t="s">
        <v>75</v>
      </c>
      <c r="B57" s="2">
        <v>24421</v>
      </c>
      <c r="C57" s="3">
        <v>38</v>
      </c>
      <c r="D57" s="3">
        <v>0</v>
      </c>
      <c r="E57" s="3">
        <v>26</v>
      </c>
      <c r="F57" s="4">
        <v>4</v>
      </c>
      <c r="G57" s="75">
        <v>22394</v>
      </c>
      <c r="H57" s="6">
        <v>0.91700000000000004</v>
      </c>
      <c r="I57" s="7">
        <v>1719</v>
      </c>
      <c r="J57" s="8">
        <v>7.0000000000000007E-2</v>
      </c>
      <c r="K57" s="11">
        <v>308</v>
      </c>
      <c r="L57" s="12">
        <v>1.2999999999999999E-2</v>
      </c>
      <c r="M57" s="13">
        <v>6111</v>
      </c>
      <c r="N57" s="157">
        <v>0.25</v>
      </c>
      <c r="O57" s="15">
        <v>4544</v>
      </c>
      <c r="P57" s="16">
        <v>0.20300000000000001</v>
      </c>
      <c r="Q57" s="15">
        <v>8893</v>
      </c>
      <c r="R57" s="16">
        <v>0.39700000000000002</v>
      </c>
      <c r="S57" s="15">
        <v>12852</v>
      </c>
      <c r="T57" s="16">
        <v>0.57399999999999995</v>
      </c>
      <c r="U57" s="15">
        <v>6500</v>
      </c>
      <c r="V57" s="16">
        <v>0.28999999999999998</v>
      </c>
      <c r="W57" s="17">
        <v>4</v>
      </c>
      <c r="X57" s="18">
        <v>0</v>
      </c>
      <c r="Y57" s="17">
        <v>55</v>
      </c>
      <c r="Z57" s="19">
        <v>2E-3</v>
      </c>
      <c r="AA57" s="284">
        <v>34415</v>
      </c>
    </row>
    <row r="58" spans="1:27" x14ac:dyDescent="0.25">
      <c r="A58" s="1" t="s">
        <v>76</v>
      </c>
      <c r="B58" s="2">
        <v>4862</v>
      </c>
      <c r="C58" s="3">
        <v>12</v>
      </c>
      <c r="D58" s="3">
        <v>0</v>
      </c>
      <c r="E58" s="3">
        <v>9</v>
      </c>
      <c r="F58" s="4">
        <v>3</v>
      </c>
      <c r="G58" s="75">
        <v>4253</v>
      </c>
      <c r="H58" s="6">
        <v>0.875</v>
      </c>
      <c r="I58" s="7">
        <v>577</v>
      </c>
      <c r="J58" s="8">
        <v>0.11899999999999999</v>
      </c>
      <c r="K58" s="11">
        <v>32</v>
      </c>
      <c r="L58" s="12">
        <v>7.0000000000000001E-3</v>
      </c>
      <c r="M58" s="13">
        <v>375</v>
      </c>
      <c r="N58" s="157">
        <v>7.6999999999999999E-2</v>
      </c>
      <c r="O58" s="15">
        <v>313</v>
      </c>
      <c r="P58" s="16">
        <v>7.3999999999999996E-2</v>
      </c>
      <c r="Q58" s="15">
        <v>861</v>
      </c>
      <c r="R58" s="16">
        <v>0.20200000000000001</v>
      </c>
      <c r="S58" s="15">
        <v>4253</v>
      </c>
      <c r="T58" s="16">
        <v>1</v>
      </c>
      <c r="U58" s="15">
        <v>12</v>
      </c>
      <c r="V58" s="16">
        <v>3.0000000000000001E-3</v>
      </c>
      <c r="W58" s="17">
        <v>3</v>
      </c>
      <c r="X58" s="18">
        <v>1E-3</v>
      </c>
      <c r="Y58" s="17">
        <v>10</v>
      </c>
      <c r="Z58" s="19">
        <v>2E-3</v>
      </c>
      <c r="AA58" s="284">
        <v>5514</v>
      </c>
    </row>
    <row r="59" spans="1:27" x14ac:dyDescent="0.25">
      <c r="A59" s="1" t="s">
        <v>77</v>
      </c>
      <c r="B59" s="2">
        <v>9594</v>
      </c>
      <c r="C59" s="3">
        <v>21</v>
      </c>
      <c r="D59" s="3">
        <v>0</v>
      </c>
      <c r="E59" s="3">
        <v>12</v>
      </c>
      <c r="F59" s="4">
        <v>3</v>
      </c>
      <c r="G59" s="75">
        <v>9103</v>
      </c>
      <c r="H59" s="6">
        <v>0.94899999999999995</v>
      </c>
      <c r="I59" s="7">
        <v>355</v>
      </c>
      <c r="J59" s="8">
        <v>3.6999999999999998E-2</v>
      </c>
      <c r="K59" s="11">
        <v>136</v>
      </c>
      <c r="L59" s="12">
        <v>1.4E-2</v>
      </c>
      <c r="M59" s="13">
        <v>1969</v>
      </c>
      <c r="N59" s="157">
        <v>0.20499999999999999</v>
      </c>
      <c r="O59" s="15">
        <v>1573</v>
      </c>
      <c r="P59" s="16">
        <v>0.17299999999999999</v>
      </c>
      <c r="Q59" s="15">
        <v>145</v>
      </c>
      <c r="R59" s="16">
        <v>1.6E-2</v>
      </c>
      <c r="S59" s="15">
        <v>9103</v>
      </c>
      <c r="T59" s="16">
        <v>1</v>
      </c>
      <c r="U59" s="15">
        <v>1</v>
      </c>
      <c r="V59" s="16">
        <v>0</v>
      </c>
      <c r="W59" s="17">
        <v>1</v>
      </c>
      <c r="X59" s="18">
        <v>0</v>
      </c>
      <c r="Y59" s="17">
        <v>38</v>
      </c>
      <c r="Z59" s="19">
        <v>4.0000000000000001E-3</v>
      </c>
      <c r="AA59" s="284">
        <v>11257</v>
      </c>
    </row>
    <row r="60" spans="1:27" x14ac:dyDescent="0.25">
      <c r="A60" s="1" t="s">
        <v>78</v>
      </c>
      <c r="B60" s="2">
        <v>3558</v>
      </c>
      <c r="C60" s="3">
        <v>10</v>
      </c>
      <c r="D60" s="3">
        <v>0</v>
      </c>
      <c r="E60" s="3">
        <v>10</v>
      </c>
      <c r="F60" s="4">
        <v>3</v>
      </c>
      <c r="G60" s="75">
        <v>1717</v>
      </c>
      <c r="H60" s="6">
        <v>0.48299999999999998</v>
      </c>
      <c r="I60" s="7">
        <v>1479</v>
      </c>
      <c r="J60" s="8">
        <v>0.41599999999999998</v>
      </c>
      <c r="K60" s="11">
        <v>362</v>
      </c>
      <c r="L60" s="12">
        <v>0.10199999999999999</v>
      </c>
      <c r="M60" s="13">
        <v>81</v>
      </c>
      <c r="N60" s="318">
        <v>2.3E-2</v>
      </c>
      <c r="O60" s="15">
        <v>81</v>
      </c>
      <c r="P60" s="16">
        <v>4.7E-2</v>
      </c>
      <c r="Q60" s="15">
        <v>89</v>
      </c>
      <c r="R60" s="16">
        <v>5.1999999999999998E-2</v>
      </c>
      <c r="S60" s="15">
        <v>1536</v>
      </c>
      <c r="T60" s="16">
        <v>0.89500000000000002</v>
      </c>
      <c r="U60" s="15">
        <v>12</v>
      </c>
      <c r="V60" s="16">
        <v>7.0000000000000001E-3</v>
      </c>
      <c r="W60" s="17">
        <v>12</v>
      </c>
      <c r="X60" s="18">
        <v>7.0000000000000001E-3</v>
      </c>
      <c r="Y60" s="17">
        <v>24</v>
      </c>
      <c r="Z60" s="19">
        <v>1.4E-2</v>
      </c>
      <c r="AA60" s="284">
        <v>1754</v>
      </c>
    </row>
    <row r="61" spans="1:27" x14ac:dyDescent="0.25">
      <c r="A61" s="1" t="s">
        <v>79</v>
      </c>
      <c r="B61" s="2">
        <v>52653</v>
      </c>
      <c r="C61" s="3">
        <v>70</v>
      </c>
      <c r="D61" s="3">
        <v>1</v>
      </c>
      <c r="E61" s="3">
        <v>51</v>
      </c>
      <c r="F61" s="4">
        <v>3</v>
      </c>
      <c r="G61" s="75">
        <v>52244</v>
      </c>
      <c r="H61" s="6">
        <v>0.99199999999999999</v>
      </c>
      <c r="I61" s="7">
        <v>364</v>
      </c>
      <c r="J61" s="8">
        <v>7.0000000000000001E-3</v>
      </c>
      <c r="K61" s="11">
        <v>45</v>
      </c>
      <c r="L61" s="12">
        <v>1E-3</v>
      </c>
      <c r="M61" s="13">
        <v>9261</v>
      </c>
      <c r="N61" s="157">
        <v>0.17599999999999999</v>
      </c>
      <c r="O61" s="15">
        <v>8865</v>
      </c>
      <c r="P61" s="16">
        <v>0.17</v>
      </c>
      <c r="Q61" s="15">
        <v>1082</v>
      </c>
      <c r="R61" s="16">
        <v>2.1000000000000001E-2</v>
      </c>
      <c r="S61" s="15">
        <v>5755</v>
      </c>
      <c r="T61" s="16">
        <v>0.11</v>
      </c>
      <c r="U61" s="15">
        <v>7</v>
      </c>
      <c r="V61" s="16">
        <v>0</v>
      </c>
      <c r="W61" s="17">
        <v>8</v>
      </c>
      <c r="X61" s="18">
        <v>0</v>
      </c>
      <c r="Y61" s="17">
        <v>9</v>
      </c>
      <c r="Z61" s="19">
        <v>0</v>
      </c>
      <c r="AA61" s="284">
        <v>16122</v>
      </c>
    </row>
    <row r="62" spans="1:27" ht="15.75" thickBot="1" x14ac:dyDescent="0.3">
      <c r="A62" s="65" t="s">
        <v>80</v>
      </c>
      <c r="B62" s="66">
        <v>13541</v>
      </c>
      <c r="C62" s="67">
        <v>26</v>
      </c>
      <c r="D62" s="67">
        <v>0</v>
      </c>
      <c r="E62" s="67">
        <v>21</v>
      </c>
      <c r="F62" s="68">
        <v>3</v>
      </c>
      <c r="G62" s="76">
        <v>11324</v>
      </c>
      <c r="H62" s="77">
        <v>0.83599999999999997</v>
      </c>
      <c r="I62" s="78">
        <v>2105</v>
      </c>
      <c r="J62" s="79">
        <v>0.155</v>
      </c>
      <c r="K62" s="80">
        <v>112</v>
      </c>
      <c r="L62" s="81">
        <v>8.0000000000000002E-3</v>
      </c>
      <c r="M62" s="82">
        <v>891</v>
      </c>
      <c r="N62" s="238">
        <v>6.6000000000000003E-2</v>
      </c>
      <c r="O62" s="83">
        <v>724</v>
      </c>
      <c r="P62" s="84">
        <v>6.4000000000000001E-2</v>
      </c>
      <c r="Q62" s="83">
        <v>194</v>
      </c>
      <c r="R62" s="84">
        <v>1.7000000000000001E-2</v>
      </c>
      <c r="S62" s="83">
        <v>161</v>
      </c>
      <c r="T62" s="84">
        <v>1.4E-2</v>
      </c>
      <c r="U62" s="83">
        <v>53</v>
      </c>
      <c r="V62" s="84">
        <v>5.0000000000000001E-3</v>
      </c>
      <c r="W62" s="85">
        <v>52</v>
      </c>
      <c r="X62" s="86">
        <v>5.0000000000000001E-3</v>
      </c>
      <c r="Y62" s="85">
        <v>12</v>
      </c>
      <c r="Z62" s="87">
        <v>1E-3</v>
      </c>
      <c r="AA62" s="285">
        <v>1363</v>
      </c>
    </row>
    <row r="64" spans="1:27" s="9" customFormat="1" ht="15" customHeight="1" x14ac:dyDescent="0.2">
      <c r="A64" s="48" t="s">
        <v>89</v>
      </c>
      <c r="B64" s="239"/>
      <c r="C64" s="22"/>
      <c r="D64" s="22"/>
      <c r="E64" s="22"/>
      <c r="F64" s="22"/>
      <c r="G64" s="239"/>
      <c r="H64" s="23"/>
      <c r="I64" s="239"/>
      <c r="J64" s="24"/>
      <c r="K64" s="22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70"/>
    </row>
    <row r="65" spans="1:27" s="57" customFormat="1" ht="12.75" x14ac:dyDescent="0.2">
      <c r="A65" s="49" t="s">
        <v>90</v>
      </c>
      <c r="B65" s="50">
        <f t="shared" ref="B65:G65" si="0">SUM(B8:B62)</f>
        <v>1129340</v>
      </c>
      <c r="C65" s="63">
        <f t="shared" si="0"/>
        <v>1679</v>
      </c>
      <c r="D65" s="50">
        <f t="shared" si="0"/>
        <v>49</v>
      </c>
      <c r="E65" s="50">
        <f t="shared" si="0"/>
        <v>1263</v>
      </c>
      <c r="F65" s="63">
        <f t="shared" si="0"/>
        <v>195</v>
      </c>
      <c r="G65" s="51">
        <f t="shared" si="0"/>
        <v>1052357</v>
      </c>
      <c r="H65" s="158">
        <f xml:space="preserve"> G65 / B65</f>
        <v>0.93183363734570634</v>
      </c>
      <c r="I65" s="51">
        <f>SUM(I8:I62)</f>
        <v>63012</v>
      </c>
      <c r="J65" s="159">
        <f xml:space="preserve"> I65 / B65</f>
        <v>5.5795420334000388E-2</v>
      </c>
      <c r="K65" s="51">
        <f>SUM(K8:K62)</f>
        <v>13971</v>
      </c>
      <c r="L65" s="159">
        <f xml:space="preserve"> K65 / B65</f>
        <v>1.2370942320293269E-2</v>
      </c>
      <c r="M65" s="54">
        <f>SUM(M8:M62)</f>
        <v>294288</v>
      </c>
      <c r="N65" s="160">
        <f xml:space="preserve"> M65 / $G$65</f>
        <v>0.2796465458014723</v>
      </c>
      <c r="O65" s="54">
        <f>SUM(O8:O62)</f>
        <v>231596</v>
      </c>
      <c r="P65" s="160">
        <f xml:space="preserve"> O65 / $G$65</f>
        <v>0.22007360620017732</v>
      </c>
      <c r="Q65" s="54">
        <f>SUM(Q8:Q62)</f>
        <v>190610</v>
      </c>
      <c r="R65" s="160">
        <f xml:space="preserve"> Q65 / $G$65</f>
        <v>0.18112674691193198</v>
      </c>
      <c r="S65" s="54">
        <f>SUM(S8:S62)</f>
        <v>646023</v>
      </c>
      <c r="T65" s="160">
        <f xml:space="preserve"> S65 / $G$65</f>
        <v>0.61388198111477377</v>
      </c>
      <c r="U65" s="54">
        <f>SUM(U8:U62)</f>
        <v>128047</v>
      </c>
      <c r="V65" s="160">
        <f xml:space="preserve"> U65 / $G$65</f>
        <v>0.1216763892861453</v>
      </c>
      <c r="W65" s="54">
        <f>SUM(W8:W62)</f>
        <v>6118</v>
      </c>
      <c r="X65" s="160">
        <f xml:space="preserve"> W65 / $G$65</f>
        <v>5.8136164818592927E-3</v>
      </c>
      <c r="Y65" s="54">
        <f>SUM(Y8:Y62)</f>
        <v>2052</v>
      </c>
      <c r="Z65" s="160">
        <f xml:space="preserve"> Y65 / $G$65</f>
        <v>1.9499086336670921E-3</v>
      </c>
      <c r="AA65" s="286"/>
    </row>
    <row r="66" spans="1:27" s="9" customFormat="1" ht="12.75" x14ac:dyDescent="0.2">
      <c r="A66" s="58" t="s">
        <v>91</v>
      </c>
      <c r="B66" s="50">
        <f t="shared" ref="B66:Z66" si="1">MIN(B8:B62)</f>
        <v>3558</v>
      </c>
      <c r="C66" s="50">
        <f t="shared" si="1"/>
        <v>9</v>
      </c>
      <c r="D66" s="50">
        <f t="shared" si="1"/>
        <v>0</v>
      </c>
      <c r="E66" s="50">
        <f t="shared" si="1"/>
        <v>1</v>
      </c>
      <c r="F66" s="50">
        <f t="shared" si="1"/>
        <v>3</v>
      </c>
      <c r="G66" s="51">
        <f t="shared" si="1"/>
        <v>1717</v>
      </c>
      <c r="H66" s="59">
        <f t="shared" si="1"/>
        <v>0.48299999999999998</v>
      </c>
      <c r="I66" s="51">
        <f t="shared" si="1"/>
        <v>39</v>
      </c>
      <c r="J66" s="60">
        <f t="shared" si="1"/>
        <v>5.0000000000000001E-3</v>
      </c>
      <c r="K66" s="51">
        <f t="shared" si="1"/>
        <v>6</v>
      </c>
      <c r="L66" s="60">
        <f t="shared" si="1"/>
        <v>0</v>
      </c>
      <c r="M66" s="54">
        <f t="shared" si="1"/>
        <v>70</v>
      </c>
      <c r="N66" s="62">
        <f t="shared" si="1"/>
        <v>8.0000000000000002E-3</v>
      </c>
      <c r="O66" s="54">
        <f t="shared" si="1"/>
        <v>8</v>
      </c>
      <c r="P66" s="55">
        <f t="shared" si="1"/>
        <v>2E-3</v>
      </c>
      <c r="Q66" s="54">
        <f t="shared" si="1"/>
        <v>55</v>
      </c>
      <c r="R66" s="61">
        <f t="shared" si="1"/>
        <v>6.0000000000000001E-3</v>
      </c>
      <c r="S66" s="54">
        <f t="shared" si="1"/>
        <v>4</v>
      </c>
      <c r="T66" s="61">
        <f t="shared" si="1"/>
        <v>1E-3</v>
      </c>
      <c r="U66" s="54">
        <f t="shared" si="1"/>
        <v>1</v>
      </c>
      <c r="V66" s="61">
        <f t="shared" si="1"/>
        <v>0</v>
      </c>
      <c r="W66" s="54">
        <f t="shared" si="1"/>
        <v>0</v>
      </c>
      <c r="X66" s="62">
        <f t="shared" si="1"/>
        <v>0</v>
      </c>
      <c r="Y66" s="54">
        <f t="shared" si="1"/>
        <v>1</v>
      </c>
      <c r="Z66" s="62">
        <f t="shared" si="1"/>
        <v>0</v>
      </c>
      <c r="AA66" s="54"/>
    </row>
    <row r="67" spans="1:27" s="9" customFormat="1" ht="12.75" x14ac:dyDescent="0.2">
      <c r="A67" s="58" t="s">
        <v>92</v>
      </c>
      <c r="B67" s="50">
        <f t="shared" ref="B67:Z67" si="2">MAX(B8:B62)</f>
        <v>116568</v>
      </c>
      <c r="C67" s="50">
        <f t="shared" si="2"/>
        <v>191</v>
      </c>
      <c r="D67" s="50">
        <f t="shared" si="2"/>
        <v>11</v>
      </c>
      <c r="E67" s="50">
        <f t="shared" si="2"/>
        <v>172</v>
      </c>
      <c r="F67" s="50">
        <f t="shared" si="2"/>
        <v>8</v>
      </c>
      <c r="G67" s="51">
        <f t="shared" si="2"/>
        <v>113613</v>
      </c>
      <c r="H67" s="59">
        <f t="shared" si="2"/>
        <v>0.995</v>
      </c>
      <c r="I67" s="51">
        <f t="shared" si="2"/>
        <v>5419</v>
      </c>
      <c r="J67" s="60">
        <f t="shared" si="2"/>
        <v>0.41599999999999998</v>
      </c>
      <c r="K67" s="51">
        <f t="shared" si="2"/>
        <v>2430</v>
      </c>
      <c r="L67" s="60">
        <f t="shared" si="2"/>
        <v>0.14899999999999999</v>
      </c>
      <c r="M67" s="54">
        <f t="shared" si="2"/>
        <v>75063</v>
      </c>
      <c r="N67" s="62">
        <f t="shared" si="2"/>
        <v>0.93600000000000005</v>
      </c>
      <c r="O67" s="54">
        <f t="shared" si="2"/>
        <v>69012</v>
      </c>
      <c r="P67" s="55">
        <f t="shared" si="2"/>
        <v>0.86899999999999999</v>
      </c>
      <c r="Q67" s="54">
        <f t="shared" si="2"/>
        <v>43036</v>
      </c>
      <c r="R67" s="61">
        <f t="shared" si="2"/>
        <v>0.93500000000000005</v>
      </c>
      <c r="S67" s="54">
        <f t="shared" si="2"/>
        <v>79391</v>
      </c>
      <c r="T67" s="61">
        <f t="shared" si="2"/>
        <v>1</v>
      </c>
      <c r="U67" s="54">
        <f t="shared" si="2"/>
        <v>36126</v>
      </c>
      <c r="V67" s="61">
        <f t="shared" si="2"/>
        <v>1</v>
      </c>
      <c r="W67" s="54">
        <f t="shared" si="2"/>
        <v>5240</v>
      </c>
      <c r="X67" s="62">
        <f t="shared" si="2"/>
        <v>0.57499999999999996</v>
      </c>
      <c r="Y67" s="54">
        <f t="shared" si="2"/>
        <v>168</v>
      </c>
      <c r="Z67" s="62">
        <f t="shared" si="2"/>
        <v>1.4E-2</v>
      </c>
      <c r="AA67" s="54"/>
    </row>
  </sheetData>
  <autoFilter ref="A7:AA7">
    <sortState ref="A8:AA62">
      <sortCondition ref="A7"/>
    </sortState>
  </autoFilter>
  <mergeCells count="2">
    <mergeCell ref="G6:L6"/>
    <mergeCell ref="M6:AA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3"/>
  <sheetViews>
    <sheetView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10.5703125" defaultRowHeight="12.75" x14ac:dyDescent="0.2"/>
  <cols>
    <col min="1" max="1" width="10.5703125" style="9" customWidth="1"/>
    <col min="2" max="2" width="10.5703125" style="21" customWidth="1"/>
    <col min="3" max="4" width="10.5703125" style="22"/>
    <col min="5" max="5" width="8" style="22" customWidth="1"/>
    <col min="6" max="6" width="10.5703125" style="22"/>
    <col min="7" max="7" width="10.5703125" style="21"/>
    <col min="8" max="8" width="10.5703125" style="23"/>
    <col min="9" max="9" width="10.5703125" style="21"/>
    <col min="10" max="10" width="10.5703125" style="24"/>
    <col min="11" max="11" width="10.5703125" style="22"/>
    <col min="12" max="12" width="10.5703125" style="24"/>
    <col min="13" max="13" width="10.5703125" style="21"/>
    <col min="14" max="14" width="10.5703125" style="24"/>
    <col min="15" max="15" width="10.5703125" style="21"/>
    <col min="16" max="16" width="10.5703125" style="24"/>
    <col min="17" max="17" width="10.5703125" style="21"/>
    <col min="18" max="18" width="10.5703125" style="24"/>
    <col min="19" max="19" width="10.5703125" style="21"/>
    <col min="20" max="20" width="10.5703125" style="24"/>
    <col min="21" max="21" width="10.5703125" style="21"/>
    <col min="22" max="22" width="10.5703125" style="24"/>
    <col min="23" max="23" width="10.5703125" style="22"/>
    <col min="24" max="24" width="10.5703125" style="23"/>
    <col min="25" max="25" width="10.5703125" style="22"/>
    <col min="26" max="26" width="10.5703125" style="23"/>
    <col min="27" max="16384" width="10.5703125" style="9"/>
  </cols>
  <sheetData>
    <row r="1" spans="1:26" ht="15" x14ac:dyDescent="0.25">
      <c r="A1" s="20" t="s">
        <v>139</v>
      </c>
    </row>
    <row r="2" spans="1:26" x14ac:dyDescent="0.2">
      <c r="A2" s="25" t="s">
        <v>81</v>
      </c>
    </row>
    <row r="3" spans="1:26" x14ac:dyDescent="0.2">
      <c r="A3" s="25" t="s">
        <v>82</v>
      </c>
    </row>
    <row r="4" spans="1:26" x14ac:dyDescent="0.2">
      <c r="A4" s="25"/>
    </row>
    <row r="5" spans="1:26" ht="13.5" thickBot="1" x14ac:dyDescent="0.25">
      <c r="C5" s="9"/>
      <c r="D5" s="26" t="s">
        <v>83</v>
      </c>
      <c r="E5" s="27"/>
      <c r="H5" s="28" t="s">
        <v>84</v>
      </c>
      <c r="I5" s="9"/>
      <c r="N5" s="29" t="s">
        <v>85</v>
      </c>
      <c r="P5" s="29">
        <v>0</v>
      </c>
    </row>
    <row r="6" spans="1:26" ht="13.5" thickBot="1" x14ac:dyDescent="0.25">
      <c r="G6" s="301" t="s">
        <v>86</v>
      </c>
      <c r="H6" s="302"/>
      <c r="I6" s="302"/>
      <c r="J6" s="302"/>
      <c r="K6" s="302"/>
      <c r="L6" s="303"/>
      <c r="M6" s="298" t="s">
        <v>87</v>
      </c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300"/>
    </row>
    <row r="7" spans="1:26" s="47" customFormat="1" ht="54" customHeight="1" thickBot="1" x14ac:dyDescent="0.3">
      <c r="A7" s="30" t="s">
        <v>0</v>
      </c>
      <c r="B7" s="31" t="s">
        <v>1</v>
      </c>
      <c r="C7" s="32" t="s">
        <v>2</v>
      </c>
      <c r="D7" s="32" t="s">
        <v>3</v>
      </c>
      <c r="E7" s="32" t="s">
        <v>4</v>
      </c>
      <c r="F7" s="33" t="s">
        <v>5</v>
      </c>
      <c r="G7" s="34" t="s">
        <v>6</v>
      </c>
      <c r="H7" s="35" t="s">
        <v>7</v>
      </c>
      <c r="I7" s="36" t="s">
        <v>8</v>
      </c>
      <c r="J7" s="37" t="s">
        <v>9</v>
      </c>
      <c r="K7" s="38" t="s">
        <v>10</v>
      </c>
      <c r="L7" s="39" t="s">
        <v>11</v>
      </c>
      <c r="M7" s="40" t="s">
        <v>12</v>
      </c>
      <c r="N7" s="41" t="s">
        <v>13</v>
      </c>
      <c r="O7" s="42" t="s">
        <v>14</v>
      </c>
      <c r="P7" s="43" t="s">
        <v>15</v>
      </c>
      <c r="Q7" s="42" t="s">
        <v>16</v>
      </c>
      <c r="R7" s="43" t="s">
        <v>17</v>
      </c>
      <c r="S7" s="42" t="s">
        <v>18</v>
      </c>
      <c r="T7" s="43" t="s">
        <v>19</v>
      </c>
      <c r="U7" s="42" t="s">
        <v>20</v>
      </c>
      <c r="V7" s="43" t="s">
        <v>21</v>
      </c>
      <c r="W7" s="44" t="s">
        <v>22</v>
      </c>
      <c r="X7" s="45" t="s">
        <v>23</v>
      </c>
      <c r="Y7" s="44" t="s">
        <v>24</v>
      </c>
      <c r="Z7" s="46" t="s">
        <v>25</v>
      </c>
    </row>
    <row r="8" spans="1:26" x14ac:dyDescent="0.2">
      <c r="A8" s="1" t="s">
        <v>26</v>
      </c>
      <c r="B8" s="2">
        <v>9404</v>
      </c>
      <c r="C8" s="3">
        <v>13</v>
      </c>
      <c r="D8" s="3">
        <v>0</v>
      </c>
      <c r="E8" s="3">
        <v>9</v>
      </c>
      <c r="F8" s="4">
        <v>3</v>
      </c>
      <c r="G8" s="5">
        <v>8141</v>
      </c>
      <c r="H8" s="6">
        <v>0.86599999999999999</v>
      </c>
      <c r="I8" s="7">
        <v>1216</v>
      </c>
      <c r="J8" s="8">
        <v>0.129</v>
      </c>
      <c r="K8" s="11">
        <v>47</v>
      </c>
      <c r="L8" s="12">
        <v>5.0000000000000001E-3</v>
      </c>
      <c r="M8" s="13">
        <v>225</v>
      </c>
      <c r="N8" s="14">
        <v>2.4E-2</v>
      </c>
      <c r="O8" s="15">
        <v>174</v>
      </c>
      <c r="P8" s="16">
        <v>1.9E-2</v>
      </c>
      <c r="Q8" s="15">
        <v>471</v>
      </c>
      <c r="R8" s="16">
        <v>0.05</v>
      </c>
      <c r="S8" s="15">
        <v>8141</v>
      </c>
      <c r="T8" s="16">
        <v>0.86599999999999999</v>
      </c>
      <c r="U8" s="15">
        <v>8139</v>
      </c>
      <c r="V8" s="16">
        <v>0.86499999999999999</v>
      </c>
      <c r="W8" s="17">
        <v>6</v>
      </c>
      <c r="X8" s="18">
        <v>1E-3</v>
      </c>
      <c r="Y8" s="17">
        <v>18</v>
      </c>
      <c r="Z8" s="19">
        <v>2E-3</v>
      </c>
    </row>
    <row r="9" spans="1:26" x14ac:dyDescent="0.2">
      <c r="A9" s="88" t="s">
        <v>27</v>
      </c>
      <c r="B9" s="89">
        <v>80843</v>
      </c>
      <c r="C9" s="3">
        <v>80</v>
      </c>
      <c r="D9" s="90">
        <v>0</v>
      </c>
      <c r="E9" s="90">
        <v>74</v>
      </c>
      <c r="F9" s="91">
        <v>6</v>
      </c>
      <c r="G9" s="92">
        <v>79921</v>
      </c>
      <c r="H9" s="93">
        <v>0.98899999999999999</v>
      </c>
      <c r="I9" s="94">
        <v>904</v>
      </c>
      <c r="J9" s="95">
        <v>1.0999999999999999E-2</v>
      </c>
      <c r="K9" s="96">
        <v>18</v>
      </c>
      <c r="L9" s="97">
        <v>0</v>
      </c>
      <c r="M9" s="98">
        <v>79009</v>
      </c>
      <c r="N9" s="99">
        <v>0.97699999999999998</v>
      </c>
      <c r="O9" s="100">
        <v>72768</v>
      </c>
      <c r="P9" s="101">
        <v>0.9</v>
      </c>
      <c r="Q9" s="100">
        <v>18130</v>
      </c>
      <c r="R9" s="101">
        <v>0.224</v>
      </c>
      <c r="S9" s="100">
        <v>79921</v>
      </c>
      <c r="T9" s="101">
        <v>0.98899999999999999</v>
      </c>
      <c r="U9" s="100">
        <v>35976</v>
      </c>
      <c r="V9" s="101">
        <v>0.44500000000000001</v>
      </c>
      <c r="W9" s="102">
        <v>4</v>
      </c>
      <c r="X9" s="103">
        <v>0</v>
      </c>
      <c r="Y9" s="102">
        <v>20</v>
      </c>
      <c r="Z9" s="104">
        <v>0</v>
      </c>
    </row>
    <row r="10" spans="1:26" x14ac:dyDescent="0.2">
      <c r="A10" s="88" t="s">
        <v>28</v>
      </c>
      <c r="B10" s="89">
        <v>14177</v>
      </c>
      <c r="C10" s="3">
        <v>26</v>
      </c>
      <c r="D10" s="90">
        <v>0</v>
      </c>
      <c r="E10" s="90">
        <v>18</v>
      </c>
      <c r="F10" s="91">
        <v>3</v>
      </c>
      <c r="G10" s="92">
        <v>13157</v>
      </c>
      <c r="H10" s="93">
        <v>0.92800000000000005</v>
      </c>
      <c r="I10" s="94">
        <v>854</v>
      </c>
      <c r="J10" s="95">
        <v>0.06</v>
      </c>
      <c r="K10" s="96">
        <v>166</v>
      </c>
      <c r="L10" s="97">
        <v>1.2E-2</v>
      </c>
      <c r="M10" s="98">
        <v>639</v>
      </c>
      <c r="N10" s="99">
        <v>4.4999999999999998E-2</v>
      </c>
      <c r="O10" s="100">
        <v>631</v>
      </c>
      <c r="P10" s="101">
        <v>4.4999999999999998E-2</v>
      </c>
      <c r="Q10" s="100">
        <v>13157</v>
      </c>
      <c r="R10" s="101">
        <v>0.92800000000000005</v>
      </c>
      <c r="S10" s="100">
        <v>13156</v>
      </c>
      <c r="T10" s="101">
        <v>0.92800000000000005</v>
      </c>
      <c r="U10" s="100">
        <v>1</v>
      </c>
      <c r="V10" s="101">
        <v>0</v>
      </c>
      <c r="W10" s="102">
        <v>0</v>
      </c>
      <c r="X10" s="103">
        <v>0</v>
      </c>
      <c r="Y10" s="102">
        <v>63</v>
      </c>
      <c r="Z10" s="104">
        <v>4.0000000000000001E-3</v>
      </c>
    </row>
    <row r="11" spans="1:26" x14ac:dyDescent="0.2">
      <c r="A11" s="88" t="s">
        <v>29</v>
      </c>
      <c r="B11" s="89">
        <v>7999</v>
      </c>
      <c r="C11" s="90">
        <v>18</v>
      </c>
      <c r="D11" s="90">
        <v>0</v>
      </c>
      <c r="E11" s="90">
        <v>14</v>
      </c>
      <c r="F11" s="91">
        <v>4</v>
      </c>
      <c r="G11" s="92">
        <v>6424</v>
      </c>
      <c r="H11" s="93">
        <v>0.80300000000000005</v>
      </c>
      <c r="I11" s="94">
        <v>1396</v>
      </c>
      <c r="J11" s="95">
        <v>0.17499999999999999</v>
      </c>
      <c r="K11" s="96">
        <v>179</v>
      </c>
      <c r="L11" s="97">
        <v>2.1999999999999999E-2</v>
      </c>
      <c r="M11" s="98">
        <v>1935</v>
      </c>
      <c r="N11" s="99">
        <v>0.24199999999999999</v>
      </c>
      <c r="O11" s="100">
        <v>1472</v>
      </c>
      <c r="P11" s="101">
        <v>0.184</v>
      </c>
      <c r="Q11" s="100">
        <v>696</v>
      </c>
      <c r="R11" s="101">
        <v>8.6999999999999994E-2</v>
      </c>
      <c r="S11" s="100">
        <v>6424</v>
      </c>
      <c r="T11" s="101">
        <v>0.80300000000000005</v>
      </c>
      <c r="U11" s="100">
        <v>6412</v>
      </c>
      <c r="V11" s="101">
        <v>0.80200000000000005</v>
      </c>
      <c r="W11" s="102">
        <v>7</v>
      </c>
      <c r="X11" s="103">
        <v>1E-3</v>
      </c>
      <c r="Y11" s="102">
        <v>24</v>
      </c>
      <c r="Z11" s="104">
        <v>3.0000000000000001E-3</v>
      </c>
    </row>
    <row r="12" spans="1:26" x14ac:dyDescent="0.2">
      <c r="A12" s="88" t="s">
        <v>30</v>
      </c>
      <c r="B12" s="89">
        <v>14552</v>
      </c>
      <c r="C12" s="90">
        <v>19</v>
      </c>
      <c r="D12" s="90">
        <v>0</v>
      </c>
      <c r="E12" s="90">
        <v>13</v>
      </c>
      <c r="F12" s="91">
        <v>3</v>
      </c>
      <c r="G12" s="92">
        <v>14204</v>
      </c>
      <c r="H12" s="93">
        <v>0.97599999999999998</v>
      </c>
      <c r="I12" s="94">
        <v>318</v>
      </c>
      <c r="J12" s="95">
        <v>2.1999999999999999E-2</v>
      </c>
      <c r="K12" s="96">
        <v>30</v>
      </c>
      <c r="L12" s="97">
        <v>2E-3</v>
      </c>
      <c r="M12" s="98">
        <v>4573</v>
      </c>
      <c r="N12" s="99">
        <v>0.314</v>
      </c>
      <c r="O12" s="100">
        <v>3080</v>
      </c>
      <c r="P12" s="101">
        <v>0.21199999999999999</v>
      </c>
      <c r="Q12" s="100">
        <v>459</v>
      </c>
      <c r="R12" s="101">
        <v>3.2000000000000001E-2</v>
      </c>
      <c r="S12" s="100">
        <v>11617</v>
      </c>
      <c r="T12" s="101">
        <v>0.79800000000000004</v>
      </c>
      <c r="U12" s="100">
        <v>0</v>
      </c>
      <c r="V12" s="101">
        <v>0</v>
      </c>
      <c r="W12" s="102">
        <v>0</v>
      </c>
      <c r="X12" s="103">
        <v>0</v>
      </c>
      <c r="Y12" s="102">
        <v>34</v>
      </c>
      <c r="Z12" s="104">
        <v>2E-3</v>
      </c>
    </row>
    <row r="13" spans="1:26" x14ac:dyDescent="0.2">
      <c r="A13" s="105" t="s">
        <v>31</v>
      </c>
      <c r="B13" s="106">
        <v>54451</v>
      </c>
      <c r="C13" s="107" t="s">
        <v>93</v>
      </c>
      <c r="D13" s="107">
        <v>0</v>
      </c>
      <c r="E13" s="107">
        <v>0</v>
      </c>
      <c r="F13" s="108">
        <v>0</v>
      </c>
      <c r="G13" s="92">
        <v>50332</v>
      </c>
      <c r="H13" s="93">
        <v>0.92400000000000004</v>
      </c>
      <c r="I13" s="94">
        <v>4028</v>
      </c>
      <c r="J13" s="95">
        <v>7.3999999999999996E-2</v>
      </c>
      <c r="K13" s="96">
        <v>91</v>
      </c>
      <c r="L13" s="97">
        <v>2E-3</v>
      </c>
      <c r="M13" s="109" t="s">
        <v>94</v>
      </c>
      <c r="N13" s="110" t="s">
        <v>94</v>
      </c>
      <c r="O13" s="111" t="s">
        <v>94</v>
      </c>
      <c r="P13" s="111" t="s">
        <v>94</v>
      </c>
      <c r="Q13" s="111" t="s">
        <v>94</v>
      </c>
      <c r="R13" s="111" t="s">
        <v>94</v>
      </c>
      <c r="S13" s="111" t="s">
        <v>94</v>
      </c>
      <c r="T13" s="111" t="s">
        <v>94</v>
      </c>
      <c r="U13" s="111" t="s">
        <v>94</v>
      </c>
      <c r="V13" s="111" t="s">
        <v>94</v>
      </c>
      <c r="W13" s="111" t="s">
        <v>94</v>
      </c>
      <c r="X13" s="111" t="s">
        <v>94</v>
      </c>
      <c r="Y13" s="111" t="s">
        <v>94</v>
      </c>
      <c r="Z13" s="112" t="s">
        <v>94</v>
      </c>
    </row>
    <row r="14" spans="1:26" x14ac:dyDescent="0.2">
      <c r="A14" s="105" t="s">
        <v>32</v>
      </c>
      <c r="B14" s="106">
        <v>4176</v>
      </c>
      <c r="C14" s="107" t="s">
        <v>93</v>
      </c>
      <c r="D14" s="107">
        <v>0</v>
      </c>
      <c r="E14" s="107">
        <v>0</v>
      </c>
      <c r="F14" s="108">
        <v>0</v>
      </c>
      <c r="G14" s="92">
        <v>2795</v>
      </c>
      <c r="H14" s="93">
        <v>0.66900000000000004</v>
      </c>
      <c r="I14" s="94">
        <v>1351</v>
      </c>
      <c r="J14" s="95">
        <v>0.32400000000000001</v>
      </c>
      <c r="K14" s="96">
        <v>30</v>
      </c>
      <c r="L14" s="97">
        <v>7.0000000000000001E-3</v>
      </c>
      <c r="M14" s="109" t="s">
        <v>94</v>
      </c>
      <c r="N14" s="110" t="s">
        <v>94</v>
      </c>
      <c r="O14" s="111" t="s">
        <v>94</v>
      </c>
      <c r="P14" s="111" t="s">
        <v>94</v>
      </c>
      <c r="Q14" s="111" t="s">
        <v>94</v>
      </c>
      <c r="R14" s="111" t="s">
        <v>94</v>
      </c>
      <c r="S14" s="111" t="s">
        <v>94</v>
      </c>
      <c r="T14" s="111" t="s">
        <v>94</v>
      </c>
      <c r="U14" s="111" t="s">
        <v>94</v>
      </c>
      <c r="V14" s="111" t="s">
        <v>94</v>
      </c>
      <c r="W14" s="111" t="s">
        <v>94</v>
      </c>
      <c r="X14" s="111" t="s">
        <v>94</v>
      </c>
      <c r="Y14" s="111" t="s">
        <v>94</v>
      </c>
      <c r="Z14" s="112" t="s">
        <v>94</v>
      </c>
    </row>
    <row r="15" spans="1:26" x14ac:dyDescent="0.2">
      <c r="A15" s="88" t="s">
        <v>33</v>
      </c>
      <c r="B15" s="89">
        <v>5040</v>
      </c>
      <c r="C15" s="90">
        <v>11</v>
      </c>
      <c r="D15" s="90">
        <v>0</v>
      </c>
      <c r="E15" s="90">
        <v>10</v>
      </c>
      <c r="F15" s="91">
        <v>3</v>
      </c>
      <c r="G15" s="92">
        <v>4423</v>
      </c>
      <c r="H15" s="93">
        <v>0.878</v>
      </c>
      <c r="I15" s="94">
        <v>594</v>
      </c>
      <c r="J15" s="95">
        <v>0.11799999999999999</v>
      </c>
      <c r="K15" s="96">
        <v>23</v>
      </c>
      <c r="L15" s="97">
        <v>5.0000000000000001E-3</v>
      </c>
      <c r="M15" s="98">
        <v>130</v>
      </c>
      <c r="N15" s="99">
        <v>2.5999999999999999E-2</v>
      </c>
      <c r="O15" s="100">
        <v>126</v>
      </c>
      <c r="P15" s="101">
        <v>2.5000000000000001E-2</v>
      </c>
      <c r="Q15" s="100">
        <v>90</v>
      </c>
      <c r="R15" s="101">
        <v>1.7999999999999999E-2</v>
      </c>
      <c r="S15" s="100">
        <v>4423</v>
      </c>
      <c r="T15" s="101">
        <v>0.878</v>
      </c>
      <c r="U15" s="100">
        <v>4422</v>
      </c>
      <c r="V15" s="101">
        <v>0.877</v>
      </c>
      <c r="W15" s="102">
        <v>2</v>
      </c>
      <c r="X15" s="103">
        <v>0</v>
      </c>
      <c r="Y15" s="102">
        <v>29</v>
      </c>
      <c r="Z15" s="104">
        <v>6.0000000000000001E-3</v>
      </c>
    </row>
    <row r="16" spans="1:26" x14ac:dyDescent="0.2">
      <c r="A16" s="88" t="s">
        <v>34</v>
      </c>
      <c r="B16" s="89">
        <v>4283</v>
      </c>
      <c r="C16" s="90">
        <v>12</v>
      </c>
      <c r="D16" s="90">
        <v>0</v>
      </c>
      <c r="E16" s="90">
        <v>11</v>
      </c>
      <c r="F16" s="91">
        <v>4</v>
      </c>
      <c r="G16" s="92">
        <v>3861</v>
      </c>
      <c r="H16" s="93">
        <v>0.90100000000000002</v>
      </c>
      <c r="I16" s="94">
        <v>362</v>
      </c>
      <c r="J16" s="95">
        <v>8.5000000000000006E-2</v>
      </c>
      <c r="K16" s="96">
        <v>60</v>
      </c>
      <c r="L16" s="97">
        <v>1.4E-2</v>
      </c>
      <c r="M16" s="98">
        <v>558</v>
      </c>
      <c r="N16" s="99">
        <v>0.13</v>
      </c>
      <c r="O16" s="100">
        <v>526</v>
      </c>
      <c r="P16" s="101">
        <v>0.123</v>
      </c>
      <c r="Q16" s="100">
        <v>3861</v>
      </c>
      <c r="R16" s="101">
        <v>0.90100000000000002</v>
      </c>
      <c r="S16" s="100">
        <v>3861</v>
      </c>
      <c r="T16" s="101">
        <v>0.90100000000000002</v>
      </c>
      <c r="U16" s="100">
        <v>13</v>
      </c>
      <c r="V16" s="101">
        <v>3.0000000000000001E-3</v>
      </c>
      <c r="W16" s="102">
        <v>5</v>
      </c>
      <c r="X16" s="103">
        <v>1E-3</v>
      </c>
      <c r="Y16" s="102">
        <v>14</v>
      </c>
      <c r="Z16" s="104">
        <v>3.0000000000000001E-3</v>
      </c>
    </row>
    <row r="17" spans="1:26" x14ac:dyDescent="0.2">
      <c r="A17" s="88" t="s">
        <v>35</v>
      </c>
      <c r="B17" s="89">
        <v>25078</v>
      </c>
      <c r="C17" s="90">
        <v>39</v>
      </c>
      <c r="D17" s="90">
        <v>0</v>
      </c>
      <c r="E17" s="90">
        <v>33</v>
      </c>
      <c r="F17" s="91">
        <v>3</v>
      </c>
      <c r="G17" s="92">
        <v>20764</v>
      </c>
      <c r="H17" s="93">
        <v>0.82799999999999996</v>
      </c>
      <c r="I17" s="94">
        <v>3814</v>
      </c>
      <c r="J17" s="95">
        <v>0.152</v>
      </c>
      <c r="K17" s="96">
        <v>500</v>
      </c>
      <c r="L17" s="97">
        <v>0.02</v>
      </c>
      <c r="M17" s="98">
        <v>4919</v>
      </c>
      <c r="N17" s="99">
        <v>0.19600000000000001</v>
      </c>
      <c r="O17" s="100">
        <v>3848</v>
      </c>
      <c r="P17" s="101">
        <v>0.153</v>
      </c>
      <c r="Q17" s="100">
        <v>5127</v>
      </c>
      <c r="R17" s="101">
        <v>0.20399999999999999</v>
      </c>
      <c r="S17" s="100">
        <v>20764</v>
      </c>
      <c r="T17" s="101">
        <v>0.82799999999999996</v>
      </c>
      <c r="U17" s="100">
        <v>7686</v>
      </c>
      <c r="V17" s="101">
        <v>0.30599999999999999</v>
      </c>
      <c r="W17" s="102">
        <v>9</v>
      </c>
      <c r="X17" s="103">
        <v>0</v>
      </c>
      <c r="Y17" s="102">
        <v>32</v>
      </c>
      <c r="Z17" s="104">
        <v>1E-3</v>
      </c>
    </row>
    <row r="18" spans="1:26" x14ac:dyDescent="0.2">
      <c r="A18" s="88" t="s">
        <v>36</v>
      </c>
      <c r="B18" s="89">
        <v>3687</v>
      </c>
      <c r="C18" s="90">
        <v>10</v>
      </c>
      <c r="D18" s="90">
        <v>0</v>
      </c>
      <c r="E18" s="90">
        <v>10</v>
      </c>
      <c r="F18" s="91">
        <v>4</v>
      </c>
      <c r="G18" s="92">
        <v>3006</v>
      </c>
      <c r="H18" s="93">
        <v>0.81499999999999995</v>
      </c>
      <c r="I18" s="94">
        <v>604</v>
      </c>
      <c r="J18" s="95">
        <v>0.16400000000000001</v>
      </c>
      <c r="K18" s="96">
        <v>77</v>
      </c>
      <c r="L18" s="97">
        <v>2.1000000000000001E-2</v>
      </c>
      <c r="M18" s="98">
        <v>334</v>
      </c>
      <c r="N18" s="99">
        <v>9.0999999999999998E-2</v>
      </c>
      <c r="O18" s="100">
        <v>334</v>
      </c>
      <c r="P18" s="101">
        <v>9.0999999999999998E-2</v>
      </c>
      <c r="Q18" s="100">
        <v>322</v>
      </c>
      <c r="R18" s="101">
        <v>8.6999999999999994E-2</v>
      </c>
      <c r="S18" s="100">
        <v>3006</v>
      </c>
      <c r="T18" s="101">
        <v>0.81499999999999995</v>
      </c>
      <c r="U18" s="100">
        <v>1971</v>
      </c>
      <c r="V18" s="101">
        <v>0.53500000000000003</v>
      </c>
      <c r="W18" s="102">
        <v>0</v>
      </c>
      <c r="X18" s="103">
        <v>0</v>
      </c>
      <c r="Y18" s="102">
        <v>8</v>
      </c>
      <c r="Z18" s="104">
        <v>2E-3</v>
      </c>
    </row>
    <row r="19" spans="1:26" x14ac:dyDescent="0.2">
      <c r="A19" s="88" t="s">
        <v>37</v>
      </c>
      <c r="B19" s="89">
        <v>7248</v>
      </c>
      <c r="C19" s="90">
        <v>14</v>
      </c>
      <c r="D19" s="90">
        <v>0</v>
      </c>
      <c r="E19" s="90">
        <v>9</v>
      </c>
      <c r="F19" s="91">
        <v>3</v>
      </c>
      <c r="G19" s="92">
        <v>7178</v>
      </c>
      <c r="H19" s="93">
        <v>0.99</v>
      </c>
      <c r="I19" s="94">
        <v>53</v>
      </c>
      <c r="J19" s="95">
        <v>7.0000000000000001E-3</v>
      </c>
      <c r="K19" s="96">
        <v>17</v>
      </c>
      <c r="L19" s="97">
        <v>2E-3</v>
      </c>
      <c r="M19" s="98">
        <v>519</v>
      </c>
      <c r="N19" s="99">
        <v>7.1999999999999995E-2</v>
      </c>
      <c r="O19" s="100">
        <v>369</v>
      </c>
      <c r="P19" s="101">
        <v>5.0999999999999997E-2</v>
      </c>
      <c r="Q19" s="100">
        <v>75</v>
      </c>
      <c r="R19" s="101">
        <v>0.01</v>
      </c>
      <c r="S19" s="100">
        <v>7178</v>
      </c>
      <c r="T19" s="101">
        <v>0.99</v>
      </c>
      <c r="U19" s="100">
        <v>5318</v>
      </c>
      <c r="V19" s="101">
        <v>0.73399999999999999</v>
      </c>
      <c r="W19" s="102">
        <v>3</v>
      </c>
      <c r="X19" s="103">
        <v>0</v>
      </c>
      <c r="Y19" s="102">
        <v>4</v>
      </c>
      <c r="Z19" s="104">
        <v>1E-3</v>
      </c>
    </row>
    <row r="20" spans="1:26" x14ac:dyDescent="0.2">
      <c r="A20" s="88" t="s">
        <v>38</v>
      </c>
      <c r="B20" s="89">
        <v>21927</v>
      </c>
      <c r="C20" s="90">
        <v>28</v>
      </c>
      <c r="D20" s="90">
        <v>0</v>
      </c>
      <c r="E20" s="90">
        <v>22</v>
      </c>
      <c r="F20" s="91">
        <v>3</v>
      </c>
      <c r="G20" s="92">
        <v>18524</v>
      </c>
      <c r="H20" s="93">
        <v>0.84499999999999997</v>
      </c>
      <c r="I20" s="94">
        <v>2377</v>
      </c>
      <c r="J20" s="95">
        <v>0.108</v>
      </c>
      <c r="K20" s="96">
        <v>1026</v>
      </c>
      <c r="L20" s="97">
        <v>4.7E-2</v>
      </c>
      <c r="M20" s="98">
        <v>5111</v>
      </c>
      <c r="N20" s="99">
        <v>0.23300000000000001</v>
      </c>
      <c r="O20" s="100">
        <v>4563</v>
      </c>
      <c r="P20" s="101">
        <v>0.20799999999999999</v>
      </c>
      <c r="Q20" s="100">
        <v>2090</v>
      </c>
      <c r="R20" s="101">
        <v>9.5000000000000001E-2</v>
      </c>
      <c r="S20" s="100">
        <v>18524</v>
      </c>
      <c r="T20" s="101">
        <v>0.84499999999999997</v>
      </c>
      <c r="U20" s="100">
        <v>10</v>
      </c>
      <c r="V20" s="101">
        <v>0</v>
      </c>
      <c r="W20" s="102">
        <v>10</v>
      </c>
      <c r="X20" s="103">
        <v>0</v>
      </c>
      <c r="Y20" s="102">
        <v>58</v>
      </c>
      <c r="Z20" s="104">
        <v>3.0000000000000001E-3</v>
      </c>
    </row>
    <row r="21" spans="1:26" x14ac:dyDescent="0.2">
      <c r="A21" s="88" t="s">
        <v>39</v>
      </c>
      <c r="B21" s="89">
        <v>13799</v>
      </c>
      <c r="C21" s="90">
        <v>25</v>
      </c>
      <c r="D21" s="90">
        <v>0</v>
      </c>
      <c r="E21" s="90">
        <v>17</v>
      </c>
      <c r="F21" s="91">
        <v>8</v>
      </c>
      <c r="G21" s="92">
        <v>12950</v>
      </c>
      <c r="H21" s="93">
        <v>0.93799999999999994</v>
      </c>
      <c r="I21" s="94">
        <v>621</v>
      </c>
      <c r="J21" s="95">
        <v>4.4999999999999998E-2</v>
      </c>
      <c r="K21" s="96">
        <v>228</v>
      </c>
      <c r="L21" s="97">
        <v>1.7000000000000001E-2</v>
      </c>
      <c r="M21" s="98">
        <v>3355</v>
      </c>
      <c r="N21" s="99">
        <v>0.24299999999999999</v>
      </c>
      <c r="O21" s="100">
        <v>2249</v>
      </c>
      <c r="P21" s="101">
        <v>0.16300000000000001</v>
      </c>
      <c r="Q21" s="100">
        <v>12950</v>
      </c>
      <c r="R21" s="101">
        <v>0.93799999999999994</v>
      </c>
      <c r="S21" s="100">
        <v>12950</v>
      </c>
      <c r="T21" s="101">
        <v>0.93799999999999994</v>
      </c>
      <c r="U21" s="100">
        <v>21</v>
      </c>
      <c r="V21" s="101">
        <v>2E-3</v>
      </c>
      <c r="W21" s="102">
        <v>6</v>
      </c>
      <c r="X21" s="103">
        <v>0</v>
      </c>
      <c r="Y21" s="102">
        <v>21</v>
      </c>
      <c r="Z21" s="104">
        <v>2E-3</v>
      </c>
    </row>
    <row r="22" spans="1:26" x14ac:dyDescent="0.2">
      <c r="A22" s="88" t="s">
        <v>40</v>
      </c>
      <c r="B22" s="89">
        <v>18538</v>
      </c>
      <c r="C22" s="90">
        <v>24</v>
      </c>
      <c r="D22" s="90">
        <v>0</v>
      </c>
      <c r="E22" s="90">
        <v>9</v>
      </c>
      <c r="F22" s="91">
        <v>3</v>
      </c>
      <c r="G22" s="92">
        <v>18240</v>
      </c>
      <c r="H22" s="93">
        <v>0.98399999999999999</v>
      </c>
      <c r="I22" s="94">
        <v>287</v>
      </c>
      <c r="J22" s="95">
        <v>1.4999999999999999E-2</v>
      </c>
      <c r="K22" s="96">
        <v>11</v>
      </c>
      <c r="L22" s="97">
        <v>1E-3</v>
      </c>
      <c r="M22" s="98">
        <v>1165</v>
      </c>
      <c r="N22" s="99">
        <v>6.3E-2</v>
      </c>
      <c r="O22" s="100">
        <v>1069</v>
      </c>
      <c r="P22" s="101">
        <v>5.8000000000000003E-2</v>
      </c>
      <c r="Q22" s="100">
        <v>306</v>
      </c>
      <c r="R22" s="101">
        <v>1.7000000000000001E-2</v>
      </c>
      <c r="S22" s="100">
        <v>6916</v>
      </c>
      <c r="T22" s="101">
        <v>0.373</v>
      </c>
      <c r="U22" s="100">
        <v>2</v>
      </c>
      <c r="V22" s="101">
        <v>0</v>
      </c>
      <c r="W22" s="102">
        <v>2</v>
      </c>
      <c r="X22" s="103">
        <v>0</v>
      </c>
      <c r="Y22" s="102">
        <v>42</v>
      </c>
      <c r="Z22" s="104">
        <v>2E-3</v>
      </c>
    </row>
    <row r="23" spans="1:26" x14ac:dyDescent="0.2">
      <c r="A23" s="88" t="s">
        <v>41</v>
      </c>
      <c r="B23" s="89">
        <v>8597</v>
      </c>
      <c r="C23" s="90">
        <v>14</v>
      </c>
      <c r="D23" s="90">
        <v>5</v>
      </c>
      <c r="E23" s="90">
        <v>7</v>
      </c>
      <c r="F23" s="91">
        <v>5</v>
      </c>
      <c r="G23" s="92">
        <v>8047</v>
      </c>
      <c r="H23" s="93">
        <v>0.93600000000000005</v>
      </c>
      <c r="I23" s="94">
        <v>505</v>
      </c>
      <c r="J23" s="95">
        <v>5.8999999999999997E-2</v>
      </c>
      <c r="K23" s="96">
        <v>45</v>
      </c>
      <c r="L23" s="97">
        <v>5.0000000000000001E-3</v>
      </c>
      <c r="M23" s="98">
        <v>244</v>
      </c>
      <c r="N23" s="99">
        <v>2.8000000000000001E-2</v>
      </c>
      <c r="O23" s="100">
        <v>79</v>
      </c>
      <c r="P23" s="101">
        <v>8.9999999999999993E-3</v>
      </c>
      <c r="Q23" s="100">
        <v>146</v>
      </c>
      <c r="R23" s="101">
        <v>1.7000000000000001E-2</v>
      </c>
      <c r="S23" s="100">
        <v>8047</v>
      </c>
      <c r="T23" s="101">
        <v>0.93600000000000005</v>
      </c>
      <c r="U23" s="100">
        <v>23</v>
      </c>
      <c r="V23" s="101">
        <v>3.0000000000000001E-3</v>
      </c>
      <c r="W23" s="102">
        <v>3</v>
      </c>
      <c r="X23" s="103">
        <v>0</v>
      </c>
      <c r="Y23" s="102">
        <v>24</v>
      </c>
      <c r="Z23" s="104">
        <v>3.0000000000000001E-3</v>
      </c>
    </row>
    <row r="24" spans="1:26" x14ac:dyDescent="0.2">
      <c r="A24" s="88" t="s">
        <v>42</v>
      </c>
      <c r="B24" s="89">
        <v>43390</v>
      </c>
      <c r="C24" s="90">
        <v>64</v>
      </c>
      <c r="D24" s="90">
        <v>0</v>
      </c>
      <c r="E24" s="90">
        <v>44</v>
      </c>
      <c r="F24" s="91">
        <v>6</v>
      </c>
      <c r="G24" s="92">
        <v>40263</v>
      </c>
      <c r="H24" s="93">
        <v>0.92800000000000005</v>
      </c>
      <c r="I24" s="94">
        <v>2671</v>
      </c>
      <c r="J24" s="95">
        <v>6.2E-2</v>
      </c>
      <c r="K24" s="96">
        <v>456</v>
      </c>
      <c r="L24" s="97">
        <v>1.0999999999999999E-2</v>
      </c>
      <c r="M24" s="98">
        <v>5186</v>
      </c>
      <c r="N24" s="99">
        <v>0.12</v>
      </c>
      <c r="O24" s="100">
        <v>4051</v>
      </c>
      <c r="P24" s="101">
        <v>9.2999999999999999E-2</v>
      </c>
      <c r="Q24" s="100">
        <v>40263</v>
      </c>
      <c r="R24" s="101">
        <v>0.92800000000000005</v>
      </c>
      <c r="S24" s="100">
        <v>40263</v>
      </c>
      <c r="T24" s="101">
        <v>0.92800000000000005</v>
      </c>
      <c r="U24" s="100">
        <v>26</v>
      </c>
      <c r="V24" s="101">
        <v>1E-3</v>
      </c>
      <c r="W24" s="102">
        <v>0</v>
      </c>
      <c r="X24" s="103">
        <v>0</v>
      </c>
      <c r="Y24" s="102">
        <v>111</v>
      </c>
      <c r="Z24" s="104">
        <v>3.0000000000000001E-3</v>
      </c>
    </row>
    <row r="25" spans="1:26" x14ac:dyDescent="0.2">
      <c r="A25" s="88" t="s">
        <v>43</v>
      </c>
      <c r="B25" s="89">
        <v>18595</v>
      </c>
      <c r="C25" s="90">
        <v>30</v>
      </c>
      <c r="D25" s="90">
        <v>0</v>
      </c>
      <c r="E25" s="90">
        <v>20</v>
      </c>
      <c r="F25" s="91">
        <v>3</v>
      </c>
      <c r="G25" s="92">
        <v>17987</v>
      </c>
      <c r="H25" s="93">
        <v>0.96699999999999997</v>
      </c>
      <c r="I25" s="94">
        <v>474</v>
      </c>
      <c r="J25" s="95">
        <v>2.5000000000000001E-2</v>
      </c>
      <c r="K25" s="96">
        <v>134</v>
      </c>
      <c r="L25" s="97">
        <v>7.0000000000000001E-3</v>
      </c>
      <c r="M25" s="98">
        <v>8162</v>
      </c>
      <c r="N25" s="99">
        <v>0.439</v>
      </c>
      <c r="O25" s="100">
        <v>5846</v>
      </c>
      <c r="P25" s="101">
        <v>0.314</v>
      </c>
      <c r="Q25" s="100">
        <v>17987</v>
      </c>
      <c r="R25" s="101">
        <v>0.96699999999999997</v>
      </c>
      <c r="S25" s="100">
        <v>17987</v>
      </c>
      <c r="T25" s="101">
        <v>0.96699999999999997</v>
      </c>
      <c r="U25" s="100">
        <v>5412</v>
      </c>
      <c r="V25" s="101">
        <v>0.29099999999999998</v>
      </c>
      <c r="W25" s="102">
        <v>1</v>
      </c>
      <c r="X25" s="103">
        <v>0</v>
      </c>
      <c r="Y25" s="102">
        <v>53</v>
      </c>
      <c r="Z25" s="104">
        <v>3.0000000000000001E-3</v>
      </c>
    </row>
    <row r="26" spans="1:26" x14ac:dyDescent="0.2">
      <c r="A26" s="88" t="s">
        <v>44</v>
      </c>
      <c r="B26" s="89">
        <v>40412</v>
      </c>
      <c r="C26" s="90">
        <v>28</v>
      </c>
      <c r="D26" s="90">
        <v>4</v>
      </c>
      <c r="E26" s="90">
        <v>22</v>
      </c>
      <c r="F26" s="91">
        <v>0</v>
      </c>
      <c r="G26" s="92">
        <v>40185</v>
      </c>
      <c r="H26" s="93">
        <v>0.99399999999999999</v>
      </c>
      <c r="I26" s="94">
        <v>222</v>
      </c>
      <c r="J26" s="95">
        <v>5.0000000000000001E-3</v>
      </c>
      <c r="K26" s="96">
        <v>5</v>
      </c>
      <c r="L26" s="97">
        <v>0</v>
      </c>
      <c r="M26" s="98">
        <v>22495</v>
      </c>
      <c r="N26" s="99">
        <v>0.55700000000000005</v>
      </c>
      <c r="O26" s="100">
        <v>21808</v>
      </c>
      <c r="P26" s="101">
        <v>0.54</v>
      </c>
      <c r="Q26" s="100">
        <v>7257</v>
      </c>
      <c r="R26" s="101">
        <v>0.18</v>
      </c>
      <c r="S26" s="100">
        <v>40185</v>
      </c>
      <c r="T26" s="101">
        <v>0.99399999999999999</v>
      </c>
      <c r="U26" s="100">
        <v>1</v>
      </c>
      <c r="V26" s="101">
        <v>0</v>
      </c>
      <c r="W26" s="102">
        <v>0</v>
      </c>
      <c r="X26" s="103">
        <v>0</v>
      </c>
      <c r="Y26" s="102">
        <v>14</v>
      </c>
      <c r="Z26" s="104">
        <v>0</v>
      </c>
    </row>
    <row r="27" spans="1:26" x14ac:dyDescent="0.2">
      <c r="A27" s="88" t="s">
        <v>45</v>
      </c>
      <c r="B27" s="89">
        <v>116994</v>
      </c>
      <c r="C27" s="90">
        <v>191</v>
      </c>
      <c r="D27" s="90">
        <v>0</v>
      </c>
      <c r="E27" s="90">
        <v>172</v>
      </c>
      <c r="F27" s="91">
        <v>4</v>
      </c>
      <c r="G27" s="92">
        <v>113214</v>
      </c>
      <c r="H27" s="93">
        <v>0.96799999999999997</v>
      </c>
      <c r="I27" s="94">
        <v>3411</v>
      </c>
      <c r="J27" s="95">
        <v>2.9000000000000001E-2</v>
      </c>
      <c r="K27" s="96">
        <v>369</v>
      </c>
      <c r="L27" s="97">
        <v>3.0000000000000001E-3</v>
      </c>
      <c r="M27" s="98">
        <v>28486</v>
      </c>
      <c r="N27" s="99">
        <v>0.24299999999999999</v>
      </c>
      <c r="O27" s="100">
        <v>26836</v>
      </c>
      <c r="P27" s="101">
        <v>0.22900000000000001</v>
      </c>
      <c r="Q27" s="100">
        <v>6456</v>
      </c>
      <c r="R27" s="101">
        <v>5.5E-2</v>
      </c>
      <c r="S27" s="100">
        <v>113214</v>
      </c>
      <c r="T27" s="101">
        <v>0.96799999999999997</v>
      </c>
      <c r="U27" s="100">
        <v>31821</v>
      </c>
      <c r="V27" s="101">
        <v>0.27200000000000002</v>
      </c>
      <c r="W27" s="102">
        <v>2</v>
      </c>
      <c r="X27" s="103">
        <v>0</v>
      </c>
      <c r="Y27" s="102">
        <v>165</v>
      </c>
      <c r="Z27" s="104">
        <v>1E-3</v>
      </c>
    </row>
    <row r="28" spans="1:26" x14ac:dyDescent="0.2">
      <c r="A28" s="88" t="s">
        <v>46</v>
      </c>
      <c r="B28" s="89">
        <v>10064</v>
      </c>
      <c r="C28" s="90">
        <v>24</v>
      </c>
      <c r="D28" s="90">
        <v>0</v>
      </c>
      <c r="E28" s="90">
        <v>13</v>
      </c>
      <c r="F28" s="91">
        <v>3</v>
      </c>
      <c r="G28" s="92">
        <v>9598</v>
      </c>
      <c r="H28" s="93">
        <v>0.95399999999999996</v>
      </c>
      <c r="I28" s="94">
        <v>449</v>
      </c>
      <c r="J28" s="95">
        <v>4.4999999999999998E-2</v>
      </c>
      <c r="K28" s="96">
        <v>17</v>
      </c>
      <c r="L28" s="97">
        <v>2E-3</v>
      </c>
      <c r="M28" s="98">
        <v>516</v>
      </c>
      <c r="N28" s="99">
        <v>5.0999999999999997E-2</v>
      </c>
      <c r="O28" s="100">
        <v>302</v>
      </c>
      <c r="P28" s="101">
        <v>0.03</v>
      </c>
      <c r="Q28" s="100">
        <v>9598</v>
      </c>
      <c r="R28" s="101">
        <v>0.95399999999999996</v>
      </c>
      <c r="S28" s="100">
        <v>9598</v>
      </c>
      <c r="T28" s="101">
        <v>0.95399999999999996</v>
      </c>
      <c r="U28" s="100">
        <v>8</v>
      </c>
      <c r="V28" s="101">
        <v>1E-3</v>
      </c>
      <c r="W28" s="102">
        <v>8</v>
      </c>
      <c r="X28" s="103">
        <v>1E-3</v>
      </c>
      <c r="Y28" s="102">
        <v>17</v>
      </c>
      <c r="Z28" s="104">
        <v>2E-3</v>
      </c>
    </row>
    <row r="29" spans="1:26" x14ac:dyDescent="0.2">
      <c r="A29" s="88" t="s">
        <v>47</v>
      </c>
      <c r="B29" s="89">
        <v>11639</v>
      </c>
      <c r="C29" s="90">
        <v>14</v>
      </c>
      <c r="D29" s="90">
        <v>0</v>
      </c>
      <c r="E29" s="90">
        <v>13</v>
      </c>
      <c r="F29" s="91">
        <v>3</v>
      </c>
      <c r="G29" s="92">
        <v>10213</v>
      </c>
      <c r="H29" s="93">
        <v>0.877</v>
      </c>
      <c r="I29" s="94">
        <v>1378</v>
      </c>
      <c r="J29" s="95">
        <v>0.11799999999999999</v>
      </c>
      <c r="K29" s="96">
        <v>48</v>
      </c>
      <c r="L29" s="97">
        <v>4.0000000000000001E-3</v>
      </c>
      <c r="M29" s="98">
        <v>1359</v>
      </c>
      <c r="N29" s="99">
        <v>0.11700000000000001</v>
      </c>
      <c r="O29" s="100">
        <v>1315</v>
      </c>
      <c r="P29" s="101">
        <v>0.113</v>
      </c>
      <c r="Q29" s="100">
        <v>1953</v>
      </c>
      <c r="R29" s="101">
        <v>0.16800000000000001</v>
      </c>
      <c r="S29" s="100">
        <v>10213</v>
      </c>
      <c r="T29" s="101">
        <v>0.877</v>
      </c>
      <c r="U29" s="100">
        <v>29</v>
      </c>
      <c r="V29" s="101">
        <v>2E-3</v>
      </c>
      <c r="W29" s="102">
        <v>3</v>
      </c>
      <c r="X29" s="103">
        <v>0</v>
      </c>
      <c r="Y29" s="102">
        <v>74</v>
      </c>
      <c r="Z29" s="104">
        <v>6.0000000000000001E-3</v>
      </c>
    </row>
    <row r="30" spans="1:26" x14ac:dyDescent="0.2">
      <c r="A30" s="88" t="s">
        <v>48</v>
      </c>
      <c r="B30" s="89">
        <v>22052</v>
      </c>
      <c r="C30" s="90">
        <v>39</v>
      </c>
      <c r="D30" s="90">
        <v>4</v>
      </c>
      <c r="E30" s="90">
        <v>33</v>
      </c>
      <c r="F30" s="91">
        <v>4</v>
      </c>
      <c r="G30" s="92">
        <v>17452</v>
      </c>
      <c r="H30" s="93">
        <v>0.79100000000000004</v>
      </c>
      <c r="I30" s="94">
        <v>3635</v>
      </c>
      <c r="J30" s="95">
        <v>0.16500000000000001</v>
      </c>
      <c r="K30" s="96">
        <v>965</v>
      </c>
      <c r="L30" s="97">
        <v>4.3999999999999997E-2</v>
      </c>
      <c r="M30" s="98">
        <v>4142</v>
      </c>
      <c r="N30" s="99">
        <v>0.188</v>
      </c>
      <c r="O30" s="100">
        <v>3634</v>
      </c>
      <c r="P30" s="101">
        <v>0.16500000000000001</v>
      </c>
      <c r="Q30" s="100">
        <v>17452</v>
      </c>
      <c r="R30" s="101">
        <v>0.79100000000000004</v>
      </c>
      <c r="S30" s="100">
        <v>17452</v>
      </c>
      <c r="T30" s="101">
        <v>0.79100000000000004</v>
      </c>
      <c r="U30" s="100">
        <v>3</v>
      </c>
      <c r="V30" s="101">
        <v>0</v>
      </c>
      <c r="W30" s="102">
        <v>2</v>
      </c>
      <c r="X30" s="103">
        <v>0</v>
      </c>
      <c r="Y30" s="102">
        <v>25</v>
      </c>
      <c r="Z30" s="104">
        <v>1E-3</v>
      </c>
    </row>
    <row r="31" spans="1:26" x14ac:dyDescent="0.2">
      <c r="A31" s="88" t="s">
        <v>49</v>
      </c>
      <c r="B31" s="89">
        <v>36047</v>
      </c>
      <c r="C31" s="90">
        <v>77</v>
      </c>
      <c r="D31" s="90">
        <v>0</v>
      </c>
      <c r="E31" s="90">
        <v>61</v>
      </c>
      <c r="F31" s="91">
        <v>3</v>
      </c>
      <c r="G31" s="92">
        <v>31579</v>
      </c>
      <c r="H31" s="93">
        <v>0.876</v>
      </c>
      <c r="I31" s="94">
        <v>3442</v>
      </c>
      <c r="J31" s="95">
        <v>9.5000000000000001E-2</v>
      </c>
      <c r="K31" s="96">
        <v>1026</v>
      </c>
      <c r="L31" s="97">
        <v>2.8000000000000001E-2</v>
      </c>
      <c r="M31" s="98">
        <v>10223</v>
      </c>
      <c r="N31" s="99">
        <v>0.28399999999999997</v>
      </c>
      <c r="O31" s="100">
        <v>9189</v>
      </c>
      <c r="P31" s="101">
        <v>0.255</v>
      </c>
      <c r="Q31" s="100">
        <v>5723</v>
      </c>
      <c r="R31" s="101">
        <v>0.159</v>
      </c>
      <c r="S31" s="100">
        <v>31579</v>
      </c>
      <c r="T31" s="101">
        <v>0.876</v>
      </c>
      <c r="U31" s="100">
        <v>4705</v>
      </c>
      <c r="V31" s="101">
        <v>0.13100000000000001</v>
      </c>
      <c r="W31" s="102">
        <v>14</v>
      </c>
      <c r="X31" s="103">
        <v>0</v>
      </c>
      <c r="Y31" s="102">
        <v>135</v>
      </c>
      <c r="Z31" s="104">
        <v>4.0000000000000001E-3</v>
      </c>
    </row>
    <row r="32" spans="1:26" x14ac:dyDescent="0.2">
      <c r="A32" s="88" t="s">
        <v>50</v>
      </c>
      <c r="B32" s="89">
        <v>19492</v>
      </c>
      <c r="C32" s="90">
        <v>35</v>
      </c>
      <c r="D32" s="90">
        <v>0</v>
      </c>
      <c r="E32" s="90">
        <v>25</v>
      </c>
      <c r="F32" s="91">
        <v>3</v>
      </c>
      <c r="G32" s="92">
        <v>19059</v>
      </c>
      <c r="H32" s="93">
        <v>0.97799999999999998</v>
      </c>
      <c r="I32" s="94">
        <v>403</v>
      </c>
      <c r="J32" s="95">
        <v>2.1000000000000001E-2</v>
      </c>
      <c r="K32" s="96">
        <v>30</v>
      </c>
      <c r="L32" s="97">
        <v>2E-3</v>
      </c>
      <c r="M32" s="98">
        <v>2840</v>
      </c>
      <c r="N32" s="99">
        <v>0.14599999999999999</v>
      </c>
      <c r="O32" s="100">
        <v>2122</v>
      </c>
      <c r="P32" s="101">
        <v>0.109</v>
      </c>
      <c r="Q32" s="100">
        <v>19059</v>
      </c>
      <c r="R32" s="101">
        <v>0.97799999999999998</v>
      </c>
      <c r="S32" s="100">
        <v>19034</v>
      </c>
      <c r="T32" s="101">
        <v>0.97699999999999998</v>
      </c>
      <c r="U32" s="100">
        <v>3288</v>
      </c>
      <c r="V32" s="101">
        <v>0.16900000000000001</v>
      </c>
      <c r="W32" s="102">
        <v>4</v>
      </c>
      <c r="X32" s="103">
        <v>0</v>
      </c>
      <c r="Y32" s="102">
        <v>29</v>
      </c>
      <c r="Z32" s="104">
        <v>1E-3</v>
      </c>
    </row>
    <row r="33" spans="1:26" x14ac:dyDescent="0.2">
      <c r="A33" s="88" t="s">
        <v>51</v>
      </c>
      <c r="B33" s="89">
        <v>15785</v>
      </c>
      <c r="C33" s="90">
        <v>31</v>
      </c>
      <c r="D33" s="90">
        <v>0</v>
      </c>
      <c r="E33" s="90">
        <v>12</v>
      </c>
      <c r="F33" s="91">
        <v>4</v>
      </c>
      <c r="G33" s="92">
        <v>15219</v>
      </c>
      <c r="H33" s="93">
        <v>0.96399999999999997</v>
      </c>
      <c r="I33" s="94">
        <v>542</v>
      </c>
      <c r="J33" s="95">
        <v>3.4000000000000002E-2</v>
      </c>
      <c r="K33" s="96">
        <v>24</v>
      </c>
      <c r="L33" s="97">
        <v>2E-3</v>
      </c>
      <c r="M33" s="98">
        <v>1819</v>
      </c>
      <c r="N33" s="99">
        <v>0.115</v>
      </c>
      <c r="O33" s="100">
        <v>1460</v>
      </c>
      <c r="P33" s="101">
        <v>9.1999999999999998E-2</v>
      </c>
      <c r="Q33" s="100">
        <v>3791</v>
      </c>
      <c r="R33" s="101">
        <v>0.24</v>
      </c>
      <c r="S33" s="100">
        <v>15219</v>
      </c>
      <c r="T33" s="101">
        <v>0.96399999999999997</v>
      </c>
      <c r="U33" s="100">
        <v>11</v>
      </c>
      <c r="V33" s="101">
        <v>1E-3</v>
      </c>
      <c r="W33" s="102">
        <v>1</v>
      </c>
      <c r="X33" s="103">
        <v>0</v>
      </c>
      <c r="Y33" s="102">
        <v>34</v>
      </c>
      <c r="Z33" s="104">
        <v>2E-3</v>
      </c>
    </row>
    <row r="34" spans="1:26" x14ac:dyDescent="0.2">
      <c r="A34" s="88" t="s">
        <v>52</v>
      </c>
      <c r="B34" s="89">
        <v>11552</v>
      </c>
      <c r="C34" s="90">
        <v>38</v>
      </c>
      <c r="D34" s="90">
        <v>0</v>
      </c>
      <c r="E34" s="90">
        <v>13</v>
      </c>
      <c r="F34" s="91">
        <v>4</v>
      </c>
      <c r="G34" s="92">
        <v>6072</v>
      </c>
      <c r="H34" s="93">
        <v>0.52600000000000002</v>
      </c>
      <c r="I34" s="94">
        <v>4370</v>
      </c>
      <c r="J34" s="95">
        <v>0.378</v>
      </c>
      <c r="K34" s="96">
        <v>1110</v>
      </c>
      <c r="L34" s="97">
        <v>9.6000000000000002E-2</v>
      </c>
      <c r="M34" s="98">
        <v>1943</v>
      </c>
      <c r="N34" s="99">
        <v>0.16800000000000001</v>
      </c>
      <c r="O34" s="100">
        <v>736</v>
      </c>
      <c r="P34" s="101">
        <v>6.4000000000000001E-2</v>
      </c>
      <c r="Q34" s="100">
        <v>2381</v>
      </c>
      <c r="R34" s="101">
        <v>0.20599999999999999</v>
      </c>
      <c r="S34" s="100">
        <v>6072</v>
      </c>
      <c r="T34" s="101">
        <v>0.52600000000000002</v>
      </c>
      <c r="U34" s="100">
        <v>632</v>
      </c>
      <c r="V34" s="101">
        <v>5.5E-2</v>
      </c>
      <c r="W34" s="102">
        <v>8</v>
      </c>
      <c r="X34" s="103">
        <v>1E-3</v>
      </c>
      <c r="Y34" s="102">
        <v>21</v>
      </c>
      <c r="Z34" s="104">
        <v>2E-3</v>
      </c>
    </row>
    <row r="35" spans="1:26" x14ac:dyDescent="0.2">
      <c r="A35" s="88" t="s">
        <v>53</v>
      </c>
      <c r="B35" s="89">
        <v>35680</v>
      </c>
      <c r="C35" s="90">
        <v>45</v>
      </c>
      <c r="D35" s="90">
        <v>0</v>
      </c>
      <c r="E35" s="90">
        <v>32</v>
      </c>
      <c r="F35" s="91">
        <v>3</v>
      </c>
      <c r="G35" s="92">
        <v>32896</v>
      </c>
      <c r="H35" s="93">
        <v>0.92200000000000004</v>
      </c>
      <c r="I35" s="94">
        <v>2395</v>
      </c>
      <c r="J35" s="95">
        <v>6.7000000000000004E-2</v>
      </c>
      <c r="K35" s="96">
        <v>389</v>
      </c>
      <c r="L35" s="97">
        <v>1.0999999999999999E-2</v>
      </c>
      <c r="M35" s="98">
        <v>6697</v>
      </c>
      <c r="N35" s="99">
        <v>0.188</v>
      </c>
      <c r="O35" s="100">
        <v>5206</v>
      </c>
      <c r="P35" s="101">
        <v>0.14599999999999999</v>
      </c>
      <c r="Q35" s="100">
        <v>32896</v>
      </c>
      <c r="R35" s="101">
        <v>0.92200000000000004</v>
      </c>
      <c r="S35" s="100">
        <v>32896</v>
      </c>
      <c r="T35" s="101">
        <v>0.92200000000000004</v>
      </c>
      <c r="U35" s="100">
        <v>36</v>
      </c>
      <c r="V35" s="101">
        <v>1E-3</v>
      </c>
      <c r="W35" s="102">
        <v>13</v>
      </c>
      <c r="X35" s="103">
        <v>0</v>
      </c>
      <c r="Y35" s="102">
        <v>26</v>
      </c>
      <c r="Z35" s="104">
        <v>1E-3</v>
      </c>
    </row>
    <row r="36" spans="1:26" x14ac:dyDescent="0.2">
      <c r="A36" s="88" t="s">
        <v>54</v>
      </c>
      <c r="B36" s="89">
        <v>17400</v>
      </c>
      <c r="C36" s="90">
        <v>24</v>
      </c>
      <c r="D36" s="90">
        <v>0</v>
      </c>
      <c r="E36" s="90">
        <v>21</v>
      </c>
      <c r="F36" s="91">
        <v>3</v>
      </c>
      <c r="G36" s="92">
        <v>16293</v>
      </c>
      <c r="H36" s="93">
        <v>0.93600000000000005</v>
      </c>
      <c r="I36" s="94">
        <v>890</v>
      </c>
      <c r="J36" s="95">
        <v>5.0999999999999997E-2</v>
      </c>
      <c r="K36" s="96">
        <v>217</v>
      </c>
      <c r="L36" s="97">
        <v>1.2E-2</v>
      </c>
      <c r="M36" s="98">
        <v>7081</v>
      </c>
      <c r="N36" s="99">
        <v>0.40699999999999997</v>
      </c>
      <c r="O36" s="100">
        <v>6504</v>
      </c>
      <c r="P36" s="101">
        <v>0.374</v>
      </c>
      <c r="Q36" s="100">
        <v>16293</v>
      </c>
      <c r="R36" s="101">
        <v>0.93600000000000005</v>
      </c>
      <c r="S36" s="100">
        <v>16293</v>
      </c>
      <c r="T36" s="101">
        <v>0.93600000000000005</v>
      </c>
      <c r="U36" s="100">
        <v>11603</v>
      </c>
      <c r="V36" s="101">
        <v>0.66700000000000004</v>
      </c>
      <c r="W36" s="102">
        <v>0</v>
      </c>
      <c r="X36" s="103">
        <v>0</v>
      </c>
      <c r="Y36" s="102">
        <v>12</v>
      </c>
      <c r="Z36" s="104">
        <v>1E-3</v>
      </c>
    </row>
    <row r="37" spans="1:26" x14ac:dyDescent="0.2">
      <c r="A37" s="88" t="s">
        <v>55</v>
      </c>
      <c r="B37" s="89">
        <v>16200</v>
      </c>
      <c r="C37" s="90">
        <v>28</v>
      </c>
      <c r="D37" s="90">
        <v>11</v>
      </c>
      <c r="E37" s="90">
        <v>18</v>
      </c>
      <c r="F37" s="91">
        <v>5</v>
      </c>
      <c r="G37" s="92">
        <v>8040</v>
      </c>
      <c r="H37" s="93">
        <v>0.496</v>
      </c>
      <c r="I37" s="94">
        <v>6015</v>
      </c>
      <c r="J37" s="95">
        <v>0.371</v>
      </c>
      <c r="K37" s="96">
        <v>2145</v>
      </c>
      <c r="L37" s="97">
        <v>0.13200000000000001</v>
      </c>
      <c r="M37" s="98">
        <v>1704</v>
      </c>
      <c r="N37" s="99">
        <v>0.105</v>
      </c>
      <c r="O37" s="100">
        <v>1012</v>
      </c>
      <c r="P37" s="101">
        <v>6.2E-2</v>
      </c>
      <c r="Q37" s="100">
        <v>2484</v>
      </c>
      <c r="R37" s="101">
        <v>0.153</v>
      </c>
      <c r="S37" s="100">
        <v>8040</v>
      </c>
      <c r="T37" s="101">
        <v>0.496</v>
      </c>
      <c r="U37" s="100">
        <v>2497</v>
      </c>
      <c r="V37" s="101">
        <v>0.154</v>
      </c>
      <c r="W37" s="102">
        <v>6</v>
      </c>
      <c r="X37" s="103">
        <v>0</v>
      </c>
      <c r="Y37" s="102">
        <v>58</v>
      </c>
      <c r="Z37" s="104">
        <v>4.0000000000000001E-3</v>
      </c>
    </row>
    <row r="38" spans="1:26" x14ac:dyDescent="0.2">
      <c r="A38" s="88" t="s">
        <v>56</v>
      </c>
      <c r="B38" s="89">
        <v>60442</v>
      </c>
      <c r="C38" s="90">
        <v>45</v>
      </c>
      <c r="D38" s="90">
        <v>1</v>
      </c>
      <c r="E38" s="90">
        <v>38</v>
      </c>
      <c r="F38" s="91">
        <v>3</v>
      </c>
      <c r="G38" s="92">
        <v>57066</v>
      </c>
      <c r="H38" s="93">
        <v>0.94399999999999995</v>
      </c>
      <c r="I38" s="94">
        <v>3253</v>
      </c>
      <c r="J38" s="95">
        <v>5.3999999999999999E-2</v>
      </c>
      <c r="K38" s="96">
        <v>123</v>
      </c>
      <c r="L38" s="97">
        <v>2E-3</v>
      </c>
      <c r="M38" s="98">
        <v>11011</v>
      </c>
      <c r="N38" s="99">
        <v>0.182</v>
      </c>
      <c r="O38" s="100">
        <v>9816</v>
      </c>
      <c r="P38" s="101">
        <v>0.16200000000000001</v>
      </c>
      <c r="Q38" s="100">
        <v>1948</v>
      </c>
      <c r="R38" s="101">
        <v>3.2000000000000001E-2</v>
      </c>
      <c r="S38" s="100">
        <v>56960</v>
      </c>
      <c r="T38" s="101">
        <v>0.94199999999999995</v>
      </c>
      <c r="U38" s="100">
        <v>19844</v>
      </c>
      <c r="V38" s="101">
        <v>0.32800000000000001</v>
      </c>
      <c r="W38" s="102">
        <v>3</v>
      </c>
      <c r="X38" s="103">
        <v>0</v>
      </c>
      <c r="Y38" s="102">
        <v>10</v>
      </c>
      <c r="Z38" s="104">
        <v>0</v>
      </c>
    </row>
    <row r="39" spans="1:26" x14ac:dyDescent="0.2">
      <c r="A39" s="88" t="s">
        <v>57</v>
      </c>
      <c r="B39" s="89">
        <v>8728</v>
      </c>
      <c r="C39" s="90">
        <v>11</v>
      </c>
      <c r="D39" s="90">
        <v>0</v>
      </c>
      <c r="E39" s="90">
        <v>4</v>
      </c>
      <c r="F39" s="91">
        <v>3</v>
      </c>
      <c r="G39" s="92">
        <v>7530</v>
      </c>
      <c r="H39" s="93">
        <v>0.86299999999999999</v>
      </c>
      <c r="I39" s="94">
        <v>1030</v>
      </c>
      <c r="J39" s="95">
        <v>0.11799999999999999</v>
      </c>
      <c r="K39" s="96">
        <v>168</v>
      </c>
      <c r="L39" s="97">
        <v>1.9E-2</v>
      </c>
      <c r="M39" s="98">
        <v>5265</v>
      </c>
      <c r="N39" s="99">
        <v>0.60299999999999998</v>
      </c>
      <c r="O39" s="100">
        <v>1319</v>
      </c>
      <c r="P39" s="101">
        <v>0.151</v>
      </c>
      <c r="Q39" s="100">
        <v>2367</v>
      </c>
      <c r="R39" s="101">
        <v>0.27100000000000002</v>
      </c>
      <c r="S39" s="100">
        <v>5871</v>
      </c>
      <c r="T39" s="101">
        <v>0.67300000000000004</v>
      </c>
      <c r="U39" s="100">
        <v>10</v>
      </c>
      <c r="V39" s="101">
        <v>1E-3</v>
      </c>
      <c r="W39" s="102">
        <v>10</v>
      </c>
      <c r="X39" s="103">
        <v>1E-3</v>
      </c>
      <c r="Y39" s="102">
        <v>36</v>
      </c>
      <c r="Z39" s="104">
        <v>4.0000000000000001E-3</v>
      </c>
    </row>
    <row r="40" spans="1:26" x14ac:dyDescent="0.2">
      <c r="A40" s="88" t="s">
        <v>58</v>
      </c>
      <c r="B40" s="89">
        <v>12487</v>
      </c>
      <c r="C40" s="90">
        <v>13</v>
      </c>
      <c r="D40" s="90">
        <v>0</v>
      </c>
      <c r="E40" s="90">
        <v>6</v>
      </c>
      <c r="F40" s="91">
        <v>5</v>
      </c>
      <c r="G40" s="92">
        <v>11929</v>
      </c>
      <c r="H40" s="93">
        <v>0.95499999999999996</v>
      </c>
      <c r="I40" s="94">
        <v>534</v>
      </c>
      <c r="J40" s="95">
        <v>4.2999999999999997E-2</v>
      </c>
      <c r="K40" s="96">
        <v>24</v>
      </c>
      <c r="L40" s="97">
        <v>2E-3</v>
      </c>
      <c r="M40" s="98">
        <v>2005</v>
      </c>
      <c r="N40" s="99">
        <v>0.161</v>
      </c>
      <c r="O40" s="100">
        <v>1425</v>
      </c>
      <c r="P40" s="101">
        <v>0.114</v>
      </c>
      <c r="Q40" s="100">
        <v>11929</v>
      </c>
      <c r="R40" s="101">
        <v>0.95499999999999996</v>
      </c>
      <c r="S40" s="100">
        <v>11929</v>
      </c>
      <c r="T40" s="101">
        <v>0.95499999999999996</v>
      </c>
      <c r="U40" s="100">
        <v>2</v>
      </c>
      <c r="V40" s="101">
        <v>0</v>
      </c>
      <c r="W40" s="102">
        <v>2</v>
      </c>
      <c r="X40" s="103">
        <v>0</v>
      </c>
      <c r="Y40" s="102">
        <v>26</v>
      </c>
      <c r="Z40" s="104">
        <v>2E-3</v>
      </c>
    </row>
    <row r="41" spans="1:26" x14ac:dyDescent="0.2">
      <c r="A41" s="88" t="s">
        <v>59</v>
      </c>
      <c r="B41" s="89">
        <v>15422</v>
      </c>
      <c r="C41" s="90">
        <v>27</v>
      </c>
      <c r="D41" s="90">
        <v>2</v>
      </c>
      <c r="E41" s="90">
        <v>20</v>
      </c>
      <c r="F41" s="91">
        <v>3</v>
      </c>
      <c r="G41" s="92">
        <v>9696</v>
      </c>
      <c r="H41" s="93">
        <v>0.629</v>
      </c>
      <c r="I41" s="94">
        <v>5623</v>
      </c>
      <c r="J41" s="95">
        <v>0.36499999999999999</v>
      </c>
      <c r="K41" s="96">
        <v>103</v>
      </c>
      <c r="L41" s="97">
        <v>7.0000000000000001E-3</v>
      </c>
      <c r="M41" s="98">
        <v>1636</v>
      </c>
      <c r="N41" s="99">
        <v>0.106</v>
      </c>
      <c r="O41" s="100">
        <v>1510</v>
      </c>
      <c r="P41" s="101">
        <v>9.8000000000000004E-2</v>
      </c>
      <c r="Q41" s="100">
        <v>9696</v>
      </c>
      <c r="R41" s="101">
        <v>0.629</v>
      </c>
      <c r="S41" s="100">
        <v>9696</v>
      </c>
      <c r="T41" s="101">
        <v>0.629</v>
      </c>
      <c r="U41" s="100">
        <v>9694</v>
      </c>
      <c r="V41" s="101">
        <v>0.629</v>
      </c>
      <c r="W41" s="102">
        <v>2</v>
      </c>
      <c r="X41" s="103">
        <v>0</v>
      </c>
      <c r="Y41" s="102">
        <v>6</v>
      </c>
      <c r="Z41" s="104">
        <v>0</v>
      </c>
    </row>
    <row r="42" spans="1:26" x14ac:dyDescent="0.2">
      <c r="A42" s="105" t="s">
        <v>60</v>
      </c>
      <c r="B42" s="106">
        <v>26874</v>
      </c>
      <c r="C42" s="107" t="s">
        <v>93</v>
      </c>
      <c r="D42" s="107">
        <v>0</v>
      </c>
      <c r="E42" s="107">
        <v>0</v>
      </c>
      <c r="F42" s="108">
        <v>0</v>
      </c>
      <c r="G42" s="92">
        <v>26148</v>
      </c>
      <c r="H42" s="93">
        <v>0.97299999999999998</v>
      </c>
      <c r="I42" s="94">
        <v>722</v>
      </c>
      <c r="J42" s="95">
        <v>2.7E-2</v>
      </c>
      <c r="K42" s="96">
        <v>4</v>
      </c>
      <c r="L42" s="97">
        <v>0</v>
      </c>
      <c r="M42" s="109" t="s">
        <v>94</v>
      </c>
      <c r="N42" s="110" t="s">
        <v>94</v>
      </c>
      <c r="O42" s="111" t="s">
        <v>94</v>
      </c>
      <c r="P42" s="111" t="s">
        <v>94</v>
      </c>
      <c r="Q42" s="111" t="s">
        <v>94</v>
      </c>
      <c r="R42" s="111" t="s">
        <v>94</v>
      </c>
      <c r="S42" s="111" t="s">
        <v>94</v>
      </c>
      <c r="T42" s="111" t="s">
        <v>94</v>
      </c>
      <c r="U42" s="111" t="s">
        <v>94</v>
      </c>
      <c r="V42" s="111" t="s">
        <v>94</v>
      </c>
      <c r="W42" s="111" t="s">
        <v>94</v>
      </c>
      <c r="X42" s="111" t="s">
        <v>94</v>
      </c>
      <c r="Y42" s="111" t="s">
        <v>94</v>
      </c>
      <c r="Z42" s="112" t="s">
        <v>94</v>
      </c>
    </row>
    <row r="43" spans="1:26" x14ac:dyDescent="0.2">
      <c r="A43" s="88" t="s">
        <v>61</v>
      </c>
      <c r="B43" s="89">
        <v>4907</v>
      </c>
      <c r="C43" s="90">
        <v>9</v>
      </c>
      <c r="D43" s="90">
        <v>0</v>
      </c>
      <c r="E43" s="90">
        <v>6</v>
      </c>
      <c r="F43" s="91">
        <v>3</v>
      </c>
      <c r="G43" s="92">
        <v>4585</v>
      </c>
      <c r="H43" s="93">
        <v>0.93400000000000005</v>
      </c>
      <c r="I43" s="94">
        <v>196</v>
      </c>
      <c r="J43" s="95">
        <v>0.04</v>
      </c>
      <c r="K43" s="96">
        <v>126</v>
      </c>
      <c r="L43" s="97">
        <v>2.5999999999999999E-2</v>
      </c>
      <c r="M43" s="98">
        <v>1456</v>
      </c>
      <c r="N43" s="99">
        <v>0.29699999999999999</v>
      </c>
      <c r="O43" s="100">
        <v>1328</v>
      </c>
      <c r="P43" s="101">
        <v>0.27100000000000002</v>
      </c>
      <c r="Q43" s="100">
        <v>4585</v>
      </c>
      <c r="R43" s="101">
        <v>0.93400000000000005</v>
      </c>
      <c r="S43" s="100">
        <v>4585</v>
      </c>
      <c r="T43" s="101">
        <v>0.93400000000000005</v>
      </c>
      <c r="U43" s="100">
        <v>3</v>
      </c>
      <c r="V43" s="101">
        <v>1E-3</v>
      </c>
      <c r="W43" s="102">
        <v>3</v>
      </c>
      <c r="X43" s="103">
        <v>1E-3</v>
      </c>
      <c r="Y43" s="102">
        <v>3</v>
      </c>
      <c r="Z43" s="104">
        <v>1E-3</v>
      </c>
    </row>
    <row r="44" spans="1:26" x14ac:dyDescent="0.2">
      <c r="A44" s="88" t="s">
        <v>62</v>
      </c>
      <c r="B44" s="89">
        <v>4745</v>
      </c>
      <c r="C44" s="90">
        <v>10</v>
      </c>
      <c r="D44" s="90">
        <v>0</v>
      </c>
      <c r="E44" s="90">
        <v>1</v>
      </c>
      <c r="F44" s="91">
        <v>3</v>
      </c>
      <c r="G44" s="92">
        <v>4583</v>
      </c>
      <c r="H44" s="93">
        <v>0.96599999999999997</v>
      </c>
      <c r="I44" s="94">
        <v>151</v>
      </c>
      <c r="J44" s="95">
        <v>3.2000000000000001E-2</v>
      </c>
      <c r="K44" s="96">
        <v>11</v>
      </c>
      <c r="L44" s="97">
        <v>2E-3</v>
      </c>
      <c r="M44" s="98">
        <v>443</v>
      </c>
      <c r="N44" s="99">
        <v>9.2999999999999999E-2</v>
      </c>
      <c r="O44" s="100">
        <v>7</v>
      </c>
      <c r="P44" s="101">
        <v>1E-3</v>
      </c>
      <c r="Q44" s="100">
        <v>2044</v>
      </c>
      <c r="R44" s="101">
        <v>0.43099999999999999</v>
      </c>
      <c r="S44" s="100">
        <v>4583</v>
      </c>
      <c r="T44" s="101">
        <v>0.96599999999999997</v>
      </c>
      <c r="U44" s="100">
        <v>3</v>
      </c>
      <c r="V44" s="101">
        <v>1E-3</v>
      </c>
      <c r="W44" s="102">
        <v>3</v>
      </c>
      <c r="X44" s="103">
        <v>1E-3</v>
      </c>
      <c r="Y44" s="102">
        <v>16</v>
      </c>
      <c r="Z44" s="104">
        <v>3.0000000000000001E-3</v>
      </c>
    </row>
    <row r="45" spans="1:26" x14ac:dyDescent="0.2">
      <c r="A45" s="88" t="s">
        <v>63</v>
      </c>
      <c r="B45" s="89">
        <v>5384</v>
      </c>
      <c r="C45" s="90">
        <v>16</v>
      </c>
      <c r="D45" s="90">
        <v>0</v>
      </c>
      <c r="E45" s="90">
        <v>11</v>
      </c>
      <c r="F45" s="91">
        <v>3</v>
      </c>
      <c r="G45" s="92">
        <v>4890</v>
      </c>
      <c r="H45" s="93">
        <v>0.90800000000000003</v>
      </c>
      <c r="I45" s="94">
        <v>453</v>
      </c>
      <c r="J45" s="95">
        <v>8.4000000000000005E-2</v>
      </c>
      <c r="K45" s="96">
        <v>41</v>
      </c>
      <c r="L45" s="97">
        <v>8.0000000000000002E-3</v>
      </c>
      <c r="M45" s="98">
        <v>403</v>
      </c>
      <c r="N45" s="99">
        <v>7.4999999999999997E-2</v>
      </c>
      <c r="O45" s="100">
        <v>371</v>
      </c>
      <c r="P45" s="101">
        <v>6.9000000000000006E-2</v>
      </c>
      <c r="Q45" s="100">
        <v>226</v>
      </c>
      <c r="R45" s="101">
        <v>4.2000000000000003E-2</v>
      </c>
      <c r="S45" s="100">
        <v>4890</v>
      </c>
      <c r="T45" s="101">
        <v>0.90800000000000003</v>
      </c>
      <c r="U45" s="100">
        <v>3</v>
      </c>
      <c r="V45" s="101">
        <v>1E-3</v>
      </c>
      <c r="W45" s="102">
        <v>6</v>
      </c>
      <c r="X45" s="103">
        <v>1E-3</v>
      </c>
      <c r="Y45" s="102">
        <v>4</v>
      </c>
      <c r="Z45" s="104">
        <v>1E-3</v>
      </c>
    </row>
    <row r="46" spans="1:26" x14ac:dyDescent="0.2">
      <c r="A46" s="88" t="s">
        <v>64</v>
      </c>
      <c r="B46" s="89">
        <v>19043</v>
      </c>
      <c r="C46" s="90">
        <v>28</v>
      </c>
      <c r="D46" s="90">
        <v>8</v>
      </c>
      <c r="E46" s="90">
        <v>18</v>
      </c>
      <c r="F46" s="91">
        <v>3</v>
      </c>
      <c r="G46" s="92">
        <v>18811</v>
      </c>
      <c r="H46" s="93">
        <v>0.98799999999999999</v>
      </c>
      <c r="I46" s="94">
        <v>203</v>
      </c>
      <c r="J46" s="95">
        <v>1.0999999999999999E-2</v>
      </c>
      <c r="K46" s="96">
        <v>29</v>
      </c>
      <c r="L46" s="97">
        <v>2E-3</v>
      </c>
      <c r="M46" s="98">
        <v>5444</v>
      </c>
      <c r="N46" s="99">
        <v>0.28599999999999998</v>
      </c>
      <c r="O46" s="100">
        <v>3621</v>
      </c>
      <c r="P46" s="101">
        <v>0.19</v>
      </c>
      <c r="Q46" s="100">
        <v>18811</v>
      </c>
      <c r="R46" s="101">
        <v>0.98799999999999999</v>
      </c>
      <c r="S46" s="100">
        <v>18811</v>
      </c>
      <c r="T46" s="101">
        <v>0.98799999999999999</v>
      </c>
      <c r="U46" s="100">
        <v>10</v>
      </c>
      <c r="V46" s="101">
        <v>1E-3</v>
      </c>
      <c r="W46" s="102">
        <v>0</v>
      </c>
      <c r="X46" s="103">
        <v>0</v>
      </c>
      <c r="Y46" s="102">
        <v>8</v>
      </c>
      <c r="Z46" s="104">
        <v>0</v>
      </c>
    </row>
    <row r="47" spans="1:26" x14ac:dyDescent="0.2">
      <c r="A47" s="88" t="s">
        <v>65</v>
      </c>
      <c r="B47" s="89">
        <v>38202</v>
      </c>
      <c r="C47" s="90">
        <v>39</v>
      </c>
      <c r="D47" s="90">
        <v>12</v>
      </c>
      <c r="E47" s="90">
        <v>32</v>
      </c>
      <c r="F47" s="91">
        <v>3</v>
      </c>
      <c r="G47" s="92">
        <v>35590</v>
      </c>
      <c r="H47" s="93">
        <v>0.93200000000000005</v>
      </c>
      <c r="I47" s="94">
        <v>2524</v>
      </c>
      <c r="J47" s="95">
        <v>6.6000000000000003E-2</v>
      </c>
      <c r="K47" s="96">
        <v>88</v>
      </c>
      <c r="L47" s="97">
        <v>2E-3</v>
      </c>
      <c r="M47" s="98">
        <v>20690</v>
      </c>
      <c r="N47" s="99">
        <v>0.54200000000000004</v>
      </c>
      <c r="O47" s="100">
        <v>18413</v>
      </c>
      <c r="P47" s="101">
        <v>0.48199999999999998</v>
      </c>
      <c r="Q47" s="100">
        <v>35590</v>
      </c>
      <c r="R47" s="101">
        <v>0.93200000000000005</v>
      </c>
      <c r="S47" s="100">
        <v>35566</v>
      </c>
      <c r="T47" s="101">
        <v>0.93100000000000005</v>
      </c>
      <c r="U47" s="100">
        <v>15</v>
      </c>
      <c r="V47" s="101">
        <v>0</v>
      </c>
      <c r="W47" s="102">
        <v>0</v>
      </c>
      <c r="X47" s="103">
        <v>0</v>
      </c>
      <c r="Y47" s="102">
        <v>70</v>
      </c>
      <c r="Z47" s="104">
        <v>2E-3</v>
      </c>
    </row>
    <row r="48" spans="1:26" x14ac:dyDescent="0.2">
      <c r="A48" s="88" t="s">
        <v>66</v>
      </c>
      <c r="B48" s="89">
        <v>46532</v>
      </c>
      <c r="C48" s="90">
        <v>60</v>
      </c>
      <c r="D48" s="90">
        <v>0</v>
      </c>
      <c r="E48" s="90">
        <v>48</v>
      </c>
      <c r="F48" s="91">
        <v>3</v>
      </c>
      <c r="G48" s="92">
        <v>44704</v>
      </c>
      <c r="H48" s="93">
        <v>0.96099999999999997</v>
      </c>
      <c r="I48" s="94">
        <v>1601</v>
      </c>
      <c r="J48" s="95">
        <v>3.4000000000000002E-2</v>
      </c>
      <c r="K48" s="96">
        <v>227</v>
      </c>
      <c r="L48" s="97">
        <v>5.0000000000000001E-3</v>
      </c>
      <c r="M48" s="98">
        <v>42415</v>
      </c>
      <c r="N48" s="99">
        <v>0.91200000000000003</v>
      </c>
      <c r="O48" s="100">
        <v>35834</v>
      </c>
      <c r="P48" s="101">
        <v>0.77</v>
      </c>
      <c r="Q48" s="100">
        <v>44704</v>
      </c>
      <c r="R48" s="101">
        <v>0.96099999999999997</v>
      </c>
      <c r="S48" s="100">
        <v>44704</v>
      </c>
      <c r="T48" s="101">
        <v>0.96099999999999997</v>
      </c>
      <c r="U48" s="100">
        <v>55</v>
      </c>
      <c r="V48" s="101">
        <v>1E-3</v>
      </c>
      <c r="W48" s="102">
        <v>4</v>
      </c>
      <c r="X48" s="103">
        <v>0</v>
      </c>
      <c r="Y48" s="102">
        <v>61</v>
      </c>
      <c r="Z48" s="104">
        <v>1E-3</v>
      </c>
    </row>
    <row r="49" spans="1:26" x14ac:dyDescent="0.2">
      <c r="A49" s="88" t="s">
        <v>67</v>
      </c>
      <c r="B49" s="89">
        <v>17158</v>
      </c>
      <c r="C49" s="90">
        <v>27</v>
      </c>
      <c r="D49" s="90">
        <v>0</v>
      </c>
      <c r="E49" s="90">
        <v>22</v>
      </c>
      <c r="F49" s="91">
        <v>3</v>
      </c>
      <c r="G49" s="92">
        <v>13751</v>
      </c>
      <c r="H49" s="93">
        <v>0.80100000000000005</v>
      </c>
      <c r="I49" s="94">
        <v>2650</v>
      </c>
      <c r="J49" s="95">
        <v>0.154</v>
      </c>
      <c r="K49" s="96">
        <v>756</v>
      </c>
      <c r="L49" s="97">
        <v>4.3999999999999997E-2</v>
      </c>
      <c r="M49" s="98">
        <v>2364</v>
      </c>
      <c r="N49" s="99">
        <v>0.13800000000000001</v>
      </c>
      <c r="O49" s="100">
        <v>2226</v>
      </c>
      <c r="P49" s="101">
        <v>0.13</v>
      </c>
      <c r="Q49" s="100">
        <v>698</v>
      </c>
      <c r="R49" s="101">
        <v>4.1000000000000002E-2</v>
      </c>
      <c r="S49" s="100">
        <v>13751</v>
      </c>
      <c r="T49" s="101">
        <v>0.80100000000000005</v>
      </c>
      <c r="U49" s="100">
        <v>17</v>
      </c>
      <c r="V49" s="101">
        <v>1E-3</v>
      </c>
      <c r="W49" s="102">
        <v>6</v>
      </c>
      <c r="X49" s="103">
        <v>0</v>
      </c>
      <c r="Y49" s="102">
        <v>26</v>
      </c>
      <c r="Z49" s="104">
        <v>2E-3</v>
      </c>
    </row>
    <row r="50" spans="1:26" x14ac:dyDescent="0.2">
      <c r="A50" s="88" t="s">
        <v>68</v>
      </c>
      <c r="B50" s="89">
        <v>5776</v>
      </c>
      <c r="C50" s="90">
        <v>9</v>
      </c>
      <c r="D50" s="90">
        <v>0</v>
      </c>
      <c r="E50" s="90">
        <v>4</v>
      </c>
      <c r="F50" s="91">
        <v>3</v>
      </c>
      <c r="G50" s="92">
        <v>4937</v>
      </c>
      <c r="H50" s="93">
        <v>0.85499999999999998</v>
      </c>
      <c r="I50" s="94">
        <v>788</v>
      </c>
      <c r="J50" s="95">
        <v>0.13600000000000001</v>
      </c>
      <c r="K50" s="96">
        <v>51</v>
      </c>
      <c r="L50" s="97">
        <v>8.9999999999999993E-3</v>
      </c>
      <c r="M50" s="98">
        <v>4190</v>
      </c>
      <c r="N50" s="99">
        <v>0.72499999999999998</v>
      </c>
      <c r="O50" s="100">
        <v>2276</v>
      </c>
      <c r="P50" s="101">
        <v>0.39400000000000002</v>
      </c>
      <c r="Q50" s="100">
        <v>149</v>
      </c>
      <c r="R50" s="101">
        <v>2.5999999999999999E-2</v>
      </c>
      <c r="S50" s="100">
        <v>4937</v>
      </c>
      <c r="T50" s="101">
        <v>0.85499999999999998</v>
      </c>
      <c r="U50" s="100">
        <v>4921</v>
      </c>
      <c r="V50" s="101">
        <v>0.85199999999999998</v>
      </c>
      <c r="W50" s="102">
        <v>6</v>
      </c>
      <c r="X50" s="103">
        <v>1E-3</v>
      </c>
      <c r="Y50" s="102">
        <v>24</v>
      </c>
      <c r="Z50" s="104">
        <v>4.0000000000000001E-3</v>
      </c>
    </row>
    <row r="51" spans="1:26" x14ac:dyDescent="0.2">
      <c r="A51" s="88" t="s">
        <v>69</v>
      </c>
      <c r="B51" s="89">
        <v>8361</v>
      </c>
      <c r="C51" s="90">
        <v>19</v>
      </c>
      <c r="D51" s="90">
        <v>0</v>
      </c>
      <c r="E51" s="90">
        <v>10</v>
      </c>
      <c r="F51" s="91">
        <v>3</v>
      </c>
      <c r="G51" s="92">
        <v>5294</v>
      </c>
      <c r="H51" s="93">
        <v>0.63300000000000001</v>
      </c>
      <c r="I51" s="94">
        <v>3064</v>
      </c>
      <c r="J51" s="95">
        <v>0.36599999999999999</v>
      </c>
      <c r="K51" s="96">
        <v>3</v>
      </c>
      <c r="L51" s="97">
        <v>0</v>
      </c>
      <c r="M51" s="98">
        <v>5294</v>
      </c>
      <c r="N51" s="99">
        <v>0.63300000000000001</v>
      </c>
      <c r="O51" s="100">
        <v>2487</v>
      </c>
      <c r="P51" s="101">
        <v>0.29699999999999999</v>
      </c>
      <c r="Q51" s="100">
        <v>5294</v>
      </c>
      <c r="R51" s="101">
        <v>0.63300000000000001</v>
      </c>
      <c r="S51" s="100">
        <v>5294</v>
      </c>
      <c r="T51" s="101">
        <v>0.63300000000000001</v>
      </c>
      <c r="U51" s="100">
        <v>5294</v>
      </c>
      <c r="V51" s="101">
        <v>0.63300000000000001</v>
      </c>
      <c r="W51" s="102">
        <v>3</v>
      </c>
      <c r="X51" s="103">
        <v>0</v>
      </c>
      <c r="Y51" s="102">
        <v>8</v>
      </c>
      <c r="Z51" s="104">
        <v>1E-3</v>
      </c>
    </row>
    <row r="52" spans="1:26" x14ac:dyDescent="0.2">
      <c r="A52" s="88" t="s">
        <v>70</v>
      </c>
      <c r="B52" s="89">
        <v>7995</v>
      </c>
      <c r="C52" s="90">
        <v>15</v>
      </c>
      <c r="D52" s="90">
        <v>0</v>
      </c>
      <c r="E52" s="90">
        <v>15</v>
      </c>
      <c r="F52" s="91">
        <v>3</v>
      </c>
      <c r="G52" s="92">
        <v>7161</v>
      </c>
      <c r="H52" s="93">
        <v>0.89600000000000002</v>
      </c>
      <c r="I52" s="94">
        <v>653</v>
      </c>
      <c r="J52" s="95">
        <v>8.2000000000000003E-2</v>
      </c>
      <c r="K52" s="96">
        <v>181</v>
      </c>
      <c r="L52" s="97">
        <v>2.3E-2</v>
      </c>
      <c r="M52" s="98">
        <v>1536</v>
      </c>
      <c r="N52" s="99">
        <v>0.192</v>
      </c>
      <c r="O52" s="100">
        <v>1531</v>
      </c>
      <c r="P52" s="101">
        <v>0.191</v>
      </c>
      <c r="Q52" s="100">
        <v>7161</v>
      </c>
      <c r="R52" s="101">
        <v>0.89600000000000002</v>
      </c>
      <c r="S52" s="100">
        <v>7161</v>
      </c>
      <c r="T52" s="101">
        <v>0.89600000000000002</v>
      </c>
      <c r="U52" s="100">
        <v>18</v>
      </c>
      <c r="V52" s="101">
        <v>2E-3</v>
      </c>
      <c r="W52" s="102">
        <v>6</v>
      </c>
      <c r="X52" s="103">
        <v>1E-3</v>
      </c>
      <c r="Y52" s="102">
        <v>29</v>
      </c>
      <c r="Z52" s="104">
        <v>4.0000000000000001E-3</v>
      </c>
    </row>
    <row r="53" spans="1:26" x14ac:dyDescent="0.2">
      <c r="A53" s="88" t="s">
        <v>71</v>
      </c>
      <c r="B53" s="89">
        <v>9756</v>
      </c>
      <c r="C53" s="90">
        <v>17</v>
      </c>
      <c r="D53" s="90">
        <v>0</v>
      </c>
      <c r="E53" s="90">
        <v>15</v>
      </c>
      <c r="F53" s="91">
        <v>3</v>
      </c>
      <c r="G53" s="92">
        <v>9090</v>
      </c>
      <c r="H53" s="93">
        <v>0.93200000000000005</v>
      </c>
      <c r="I53" s="94">
        <v>505</v>
      </c>
      <c r="J53" s="95">
        <v>5.1999999999999998E-2</v>
      </c>
      <c r="K53" s="96">
        <v>161</v>
      </c>
      <c r="L53" s="97">
        <v>1.7000000000000001E-2</v>
      </c>
      <c r="M53" s="98">
        <v>1285</v>
      </c>
      <c r="N53" s="99">
        <v>0.13200000000000001</v>
      </c>
      <c r="O53" s="100">
        <v>896</v>
      </c>
      <c r="P53" s="101">
        <v>9.1999999999999998E-2</v>
      </c>
      <c r="Q53" s="100">
        <v>359</v>
      </c>
      <c r="R53" s="101">
        <v>3.6999999999999998E-2</v>
      </c>
      <c r="S53" s="100">
        <v>9090</v>
      </c>
      <c r="T53" s="101">
        <v>0.93200000000000005</v>
      </c>
      <c r="U53" s="100">
        <v>4518</v>
      </c>
      <c r="V53" s="101">
        <v>0.46300000000000002</v>
      </c>
      <c r="W53" s="102">
        <v>3</v>
      </c>
      <c r="X53" s="103">
        <v>0</v>
      </c>
      <c r="Y53" s="102">
        <v>45</v>
      </c>
      <c r="Z53" s="104">
        <v>5.0000000000000001E-3</v>
      </c>
    </row>
    <row r="54" spans="1:26" x14ac:dyDescent="0.2">
      <c r="A54" s="88" t="s">
        <v>72</v>
      </c>
      <c r="B54" s="89">
        <v>5130</v>
      </c>
      <c r="C54" s="90">
        <v>11</v>
      </c>
      <c r="D54" s="90">
        <v>0</v>
      </c>
      <c r="E54" s="90">
        <v>8</v>
      </c>
      <c r="F54" s="91">
        <v>3</v>
      </c>
      <c r="G54" s="92">
        <v>4808</v>
      </c>
      <c r="H54" s="93">
        <v>0.93700000000000006</v>
      </c>
      <c r="I54" s="94">
        <v>310</v>
      </c>
      <c r="J54" s="95">
        <v>0.06</v>
      </c>
      <c r="K54" s="96">
        <v>12</v>
      </c>
      <c r="L54" s="97">
        <v>2E-3</v>
      </c>
      <c r="M54" s="98">
        <v>25</v>
      </c>
      <c r="N54" s="99">
        <v>5.0000000000000001E-3</v>
      </c>
      <c r="O54" s="100">
        <v>22</v>
      </c>
      <c r="P54" s="101">
        <v>4.0000000000000001E-3</v>
      </c>
      <c r="Q54" s="100">
        <v>4808</v>
      </c>
      <c r="R54" s="101">
        <v>0.93700000000000006</v>
      </c>
      <c r="S54" s="100">
        <v>4808</v>
      </c>
      <c r="T54" s="101">
        <v>0.93700000000000006</v>
      </c>
      <c r="U54" s="100">
        <v>9</v>
      </c>
      <c r="V54" s="101">
        <v>2E-3</v>
      </c>
      <c r="W54" s="102">
        <v>4</v>
      </c>
      <c r="X54" s="103">
        <v>1E-3</v>
      </c>
      <c r="Y54" s="102">
        <v>5</v>
      </c>
      <c r="Z54" s="104">
        <v>1E-3</v>
      </c>
    </row>
    <row r="55" spans="1:26" x14ac:dyDescent="0.2">
      <c r="A55" s="88" t="s">
        <v>73</v>
      </c>
      <c r="B55" s="89">
        <v>5504</v>
      </c>
      <c r="C55" s="90">
        <v>10</v>
      </c>
      <c r="D55" s="90">
        <v>0</v>
      </c>
      <c r="E55" s="90">
        <v>7</v>
      </c>
      <c r="F55" s="91">
        <v>4</v>
      </c>
      <c r="G55" s="92">
        <v>4838</v>
      </c>
      <c r="H55" s="93">
        <v>0.879</v>
      </c>
      <c r="I55" s="94">
        <v>603</v>
      </c>
      <c r="J55" s="95">
        <v>0.11</v>
      </c>
      <c r="K55" s="96">
        <v>63</v>
      </c>
      <c r="L55" s="97">
        <v>1.0999999999999999E-2</v>
      </c>
      <c r="M55" s="98">
        <v>855</v>
      </c>
      <c r="N55" s="99">
        <v>0.155</v>
      </c>
      <c r="O55" s="100">
        <v>775</v>
      </c>
      <c r="P55" s="101">
        <v>0.14099999999999999</v>
      </c>
      <c r="Q55" s="100">
        <v>454</v>
      </c>
      <c r="R55" s="101">
        <v>8.2000000000000003E-2</v>
      </c>
      <c r="S55" s="100">
        <v>4838</v>
      </c>
      <c r="T55" s="101">
        <v>0.879</v>
      </c>
      <c r="U55" s="100">
        <v>9</v>
      </c>
      <c r="V55" s="101">
        <v>2E-3</v>
      </c>
      <c r="W55" s="102">
        <v>3</v>
      </c>
      <c r="X55" s="103">
        <v>1E-3</v>
      </c>
      <c r="Y55" s="102">
        <v>26</v>
      </c>
      <c r="Z55" s="104">
        <v>5.0000000000000001E-3</v>
      </c>
    </row>
    <row r="56" spans="1:26" x14ac:dyDescent="0.2">
      <c r="A56" s="88" t="s">
        <v>74</v>
      </c>
      <c r="B56" s="89">
        <v>13925</v>
      </c>
      <c r="C56" s="90">
        <v>20</v>
      </c>
      <c r="D56" s="90">
        <v>0</v>
      </c>
      <c r="E56" s="90">
        <v>15</v>
      </c>
      <c r="F56" s="91">
        <v>3</v>
      </c>
      <c r="G56" s="92">
        <v>13425</v>
      </c>
      <c r="H56" s="93">
        <v>0.96399999999999997</v>
      </c>
      <c r="I56" s="94">
        <v>478</v>
      </c>
      <c r="J56" s="95">
        <v>3.4000000000000002E-2</v>
      </c>
      <c r="K56" s="96">
        <v>22</v>
      </c>
      <c r="L56" s="97">
        <v>2E-3</v>
      </c>
      <c r="M56" s="98">
        <v>2235</v>
      </c>
      <c r="N56" s="99">
        <v>0.161</v>
      </c>
      <c r="O56" s="100">
        <v>2215</v>
      </c>
      <c r="P56" s="101">
        <v>0.159</v>
      </c>
      <c r="Q56" s="100">
        <v>13425</v>
      </c>
      <c r="R56" s="101">
        <v>0.96399999999999997</v>
      </c>
      <c r="S56" s="100">
        <v>13425</v>
      </c>
      <c r="T56" s="101">
        <v>0.96399999999999997</v>
      </c>
      <c r="U56" s="100">
        <v>2</v>
      </c>
      <c r="V56" s="101">
        <v>0</v>
      </c>
      <c r="W56" s="102">
        <v>0</v>
      </c>
      <c r="X56" s="103">
        <v>0</v>
      </c>
      <c r="Y56" s="102">
        <v>2</v>
      </c>
      <c r="Z56" s="104">
        <v>0</v>
      </c>
    </row>
    <row r="57" spans="1:26" x14ac:dyDescent="0.2">
      <c r="A57" s="88" t="s">
        <v>75</v>
      </c>
      <c r="B57" s="89">
        <v>24588</v>
      </c>
      <c r="C57" s="90">
        <v>38</v>
      </c>
      <c r="D57" s="90">
        <v>0</v>
      </c>
      <c r="E57" s="90">
        <v>26</v>
      </c>
      <c r="F57" s="91">
        <v>4</v>
      </c>
      <c r="G57" s="92">
        <v>21772</v>
      </c>
      <c r="H57" s="93">
        <v>0.88500000000000001</v>
      </c>
      <c r="I57" s="94">
        <v>2542</v>
      </c>
      <c r="J57" s="95">
        <v>0.10299999999999999</v>
      </c>
      <c r="K57" s="96">
        <v>274</v>
      </c>
      <c r="L57" s="97">
        <v>1.0999999999999999E-2</v>
      </c>
      <c r="M57" s="98">
        <v>5592</v>
      </c>
      <c r="N57" s="99">
        <v>0.22700000000000001</v>
      </c>
      <c r="O57" s="100">
        <v>4270</v>
      </c>
      <c r="P57" s="101">
        <v>0.17399999999999999</v>
      </c>
      <c r="Q57" s="100">
        <v>21772</v>
      </c>
      <c r="R57" s="101">
        <v>0.88500000000000001</v>
      </c>
      <c r="S57" s="100">
        <v>21772</v>
      </c>
      <c r="T57" s="101">
        <v>0.88500000000000001</v>
      </c>
      <c r="U57" s="100">
        <v>8721</v>
      </c>
      <c r="V57" s="101">
        <v>0.35499999999999998</v>
      </c>
      <c r="W57" s="102">
        <v>2</v>
      </c>
      <c r="X57" s="103">
        <v>0</v>
      </c>
      <c r="Y57" s="102">
        <v>46</v>
      </c>
      <c r="Z57" s="104">
        <v>2E-3</v>
      </c>
    </row>
    <row r="58" spans="1:26" x14ac:dyDescent="0.2">
      <c r="A58" s="88" t="s">
        <v>76</v>
      </c>
      <c r="B58" s="89">
        <v>4884</v>
      </c>
      <c r="C58" s="90">
        <v>12</v>
      </c>
      <c r="D58" s="90">
        <v>0</v>
      </c>
      <c r="E58" s="90">
        <v>9</v>
      </c>
      <c r="F58" s="91">
        <v>3</v>
      </c>
      <c r="G58" s="92">
        <v>3518</v>
      </c>
      <c r="H58" s="93">
        <v>0.72</v>
      </c>
      <c r="I58" s="94">
        <v>1328</v>
      </c>
      <c r="J58" s="95">
        <v>0.27200000000000002</v>
      </c>
      <c r="K58" s="96">
        <v>38</v>
      </c>
      <c r="L58" s="97">
        <v>8.0000000000000002E-3</v>
      </c>
      <c r="M58" s="98">
        <v>457</v>
      </c>
      <c r="N58" s="99">
        <v>9.4E-2</v>
      </c>
      <c r="O58" s="100">
        <v>422</v>
      </c>
      <c r="P58" s="101">
        <v>8.5999999999999993E-2</v>
      </c>
      <c r="Q58" s="100">
        <v>3518</v>
      </c>
      <c r="R58" s="101">
        <v>0.72</v>
      </c>
      <c r="S58" s="100">
        <v>3518</v>
      </c>
      <c r="T58" s="101">
        <v>0.72</v>
      </c>
      <c r="U58" s="100">
        <v>7</v>
      </c>
      <c r="V58" s="101">
        <v>1E-3</v>
      </c>
      <c r="W58" s="102">
        <v>0</v>
      </c>
      <c r="X58" s="103">
        <v>0</v>
      </c>
      <c r="Y58" s="102">
        <v>7</v>
      </c>
      <c r="Z58" s="104">
        <v>1E-3</v>
      </c>
    </row>
    <row r="59" spans="1:26" x14ac:dyDescent="0.2">
      <c r="A59" s="88" t="s">
        <v>77</v>
      </c>
      <c r="B59" s="89">
        <v>9646</v>
      </c>
      <c r="C59" s="90">
        <v>21</v>
      </c>
      <c r="D59" s="90">
        <v>0</v>
      </c>
      <c r="E59" s="90">
        <v>12</v>
      </c>
      <c r="F59" s="91">
        <v>3</v>
      </c>
      <c r="G59" s="92">
        <v>9071</v>
      </c>
      <c r="H59" s="93">
        <v>0.94</v>
      </c>
      <c r="I59" s="94">
        <v>433</v>
      </c>
      <c r="J59" s="95">
        <v>4.4999999999999998E-2</v>
      </c>
      <c r="K59" s="96">
        <v>142</v>
      </c>
      <c r="L59" s="97">
        <v>1.4999999999999999E-2</v>
      </c>
      <c r="M59" s="98">
        <v>1925</v>
      </c>
      <c r="N59" s="99">
        <v>0.2</v>
      </c>
      <c r="O59" s="100">
        <v>1546</v>
      </c>
      <c r="P59" s="101">
        <v>0.16</v>
      </c>
      <c r="Q59" s="100">
        <v>129</v>
      </c>
      <c r="R59" s="101">
        <v>1.2999999999999999E-2</v>
      </c>
      <c r="S59" s="100">
        <v>9071</v>
      </c>
      <c r="T59" s="101">
        <v>0.94</v>
      </c>
      <c r="U59" s="100">
        <v>0</v>
      </c>
      <c r="V59" s="101">
        <v>0</v>
      </c>
      <c r="W59" s="102">
        <v>0</v>
      </c>
      <c r="X59" s="103">
        <v>0</v>
      </c>
      <c r="Y59" s="102">
        <v>32</v>
      </c>
      <c r="Z59" s="104">
        <v>3.0000000000000001E-3</v>
      </c>
    </row>
    <row r="60" spans="1:26" x14ac:dyDescent="0.2">
      <c r="A60" s="88" t="s">
        <v>78</v>
      </c>
      <c r="B60" s="89">
        <v>3600</v>
      </c>
      <c r="C60" s="90">
        <v>10</v>
      </c>
      <c r="D60" s="90">
        <v>0</v>
      </c>
      <c r="E60" s="90">
        <v>10</v>
      </c>
      <c r="F60" s="91">
        <v>3</v>
      </c>
      <c r="G60" s="92">
        <v>1777</v>
      </c>
      <c r="H60" s="93">
        <v>0.49399999999999999</v>
      </c>
      <c r="I60" s="94">
        <v>1810</v>
      </c>
      <c r="J60" s="95">
        <v>0.503</v>
      </c>
      <c r="K60" s="96">
        <v>13</v>
      </c>
      <c r="L60" s="97">
        <v>4.0000000000000001E-3</v>
      </c>
      <c r="M60" s="98">
        <v>286</v>
      </c>
      <c r="N60" s="99">
        <v>7.9000000000000001E-2</v>
      </c>
      <c r="O60" s="100">
        <v>283</v>
      </c>
      <c r="P60" s="101">
        <v>7.9000000000000001E-2</v>
      </c>
      <c r="Q60" s="100">
        <v>151</v>
      </c>
      <c r="R60" s="101">
        <v>4.2000000000000003E-2</v>
      </c>
      <c r="S60" s="100">
        <v>1774</v>
      </c>
      <c r="T60" s="101">
        <v>0.49299999999999999</v>
      </c>
      <c r="U60" s="100">
        <v>13</v>
      </c>
      <c r="V60" s="101">
        <v>4.0000000000000001E-3</v>
      </c>
      <c r="W60" s="102">
        <v>11</v>
      </c>
      <c r="X60" s="103">
        <v>3.0000000000000001E-3</v>
      </c>
      <c r="Y60" s="102">
        <v>22</v>
      </c>
      <c r="Z60" s="104">
        <v>6.0000000000000001E-3</v>
      </c>
    </row>
    <row r="61" spans="1:26" x14ac:dyDescent="0.2">
      <c r="A61" s="88" t="s">
        <v>79</v>
      </c>
      <c r="B61" s="89">
        <v>53063</v>
      </c>
      <c r="C61" s="90">
        <v>70</v>
      </c>
      <c r="D61" s="90">
        <v>1</v>
      </c>
      <c r="E61" s="90">
        <v>51</v>
      </c>
      <c r="F61" s="91">
        <v>3</v>
      </c>
      <c r="G61" s="92">
        <v>52567</v>
      </c>
      <c r="H61" s="93">
        <v>0.99099999999999999</v>
      </c>
      <c r="I61" s="94">
        <v>487</v>
      </c>
      <c r="J61" s="95">
        <v>8.9999999999999993E-3</v>
      </c>
      <c r="K61" s="96">
        <v>9</v>
      </c>
      <c r="L61" s="97">
        <v>0</v>
      </c>
      <c r="M61" s="98">
        <v>8402</v>
      </c>
      <c r="N61" s="99">
        <v>0.158</v>
      </c>
      <c r="O61" s="100">
        <v>8199</v>
      </c>
      <c r="P61" s="101">
        <v>0.155</v>
      </c>
      <c r="Q61" s="100">
        <v>1247</v>
      </c>
      <c r="R61" s="101">
        <v>2.4E-2</v>
      </c>
      <c r="S61" s="100">
        <v>52544</v>
      </c>
      <c r="T61" s="101">
        <v>0.99</v>
      </c>
      <c r="U61" s="100">
        <v>8</v>
      </c>
      <c r="V61" s="101">
        <v>0</v>
      </c>
      <c r="W61" s="102">
        <v>9</v>
      </c>
      <c r="X61" s="103">
        <v>0</v>
      </c>
      <c r="Y61" s="102">
        <v>10</v>
      </c>
      <c r="Z61" s="104">
        <v>0</v>
      </c>
    </row>
    <row r="62" spans="1:26" ht="13.5" thickBot="1" x14ac:dyDescent="0.25">
      <c r="A62" s="113" t="s">
        <v>80</v>
      </c>
      <c r="B62" s="114">
        <v>13637</v>
      </c>
      <c r="C62" s="115">
        <v>26</v>
      </c>
      <c r="D62" s="115">
        <v>0</v>
      </c>
      <c r="E62" s="115">
        <v>21</v>
      </c>
      <c r="F62" s="116">
        <v>3</v>
      </c>
      <c r="G62" s="117">
        <v>10589</v>
      </c>
      <c r="H62" s="118">
        <v>0.77600000000000002</v>
      </c>
      <c r="I62" s="119">
        <v>2978</v>
      </c>
      <c r="J62" s="120">
        <v>0.218</v>
      </c>
      <c r="K62" s="121">
        <v>70</v>
      </c>
      <c r="L62" s="122">
        <v>5.0000000000000001E-3</v>
      </c>
      <c r="M62" s="123">
        <v>1324</v>
      </c>
      <c r="N62" s="124">
        <v>9.7000000000000003E-2</v>
      </c>
      <c r="O62" s="125">
        <v>1176</v>
      </c>
      <c r="P62" s="126">
        <v>8.5999999999999993E-2</v>
      </c>
      <c r="Q62" s="125">
        <v>10589</v>
      </c>
      <c r="R62" s="126">
        <v>0.77600000000000002</v>
      </c>
      <c r="S62" s="125">
        <v>10589</v>
      </c>
      <c r="T62" s="126">
        <v>0.77600000000000002</v>
      </c>
      <c r="U62" s="125">
        <v>49</v>
      </c>
      <c r="V62" s="126">
        <v>4.0000000000000001E-3</v>
      </c>
      <c r="W62" s="127">
        <v>49</v>
      </c>
      <c r="X62" s="128">
        <v>4.0000000000000001E-3</v>
      </c>
      <c r="Y62" s="127">
        <v>7</v>
      </c>
      <c r="Z62" s="129">
        <v>1E-3</v>
      </c>
    </row>
    <row r="64" spans="1:26" ht="12" customHeight="1" x14ac:dyDescent="0.2">
      <c r="A64" s="48" t="s">
        <v>89</v>
      </c>
    </row>
    <row r="65" spans="1:26" s="57" customFormat="1" x14ac:dyDescent="0.2">
      <c r="A65" s="49" t="s">
        <v>90</v>
      </c>
      <c r="B65" s="50">
        <f t="shared" ref="B65:G65" si="0">SUM(B8:B62)</f>
        <v>1134890</v>
      </c>
      <c r="C65" s="50">
        <f t="shared" si="0"/>
        <v>1564</v>
      </c>
      <c r="D65" s="50">
        <f t="shared" si="0"/>
        <v>48</v>
      </c>
      <c r="E65" s="50">
        <f t="shared" si="0"/>
        <v>1164</v>
      </c>
      <c r="F65" s="50">
        <f t="shared" si="0"/>
        <v>179</v>
      </c>
      <c r="G65" s="51">
        <f t="shared" si="0"/>
        <v>1038167</v>
      </c>
      <c r="H65" s="52"/>
      <c r="I65" s="51">
        <f>SUM(I8:I62)</f>
        <v>84500</v>
      </c>
      <c r="J65" s="53"/>
      <c r="K65" s="51">
        <f>SUM(K8:K62)</f>
        <v>12222</v>
      </c>
      <c r="L65" s="53"/>
      <c r="M65" s="54">
        <f>SUM(M8:M62)</f>
        <v>331907</v>
      </c>
      <c r="N65" s="55">
        <f xml:space="preserve"> M65 / B65</f>
        <v>0.29245741878067477</v>
      </c>
      <c r="O65" s="54">
        <f>SUM(O8:O62)</f>
        <v>283277</v>
      </c>
      <c r="P65" s="55">
        <f xml:space="preserve"> O65 / B65</f>
        <v>0.24960745094238207</v>
      </c>
      <c r="Q65" s="54">
        <f>SUM(Q8:Q62)</f>
        <v>443127</v>
      </c>
      <c r="R65" s="55">
        <f xml:space="preserve"> Q65 / B65</f>
        <v>0.39045810607195414</v>
      </c>
      <c r="S65" s="54">
        <f>SUM(S8:S62)</f>
        <v>943140</v>
      </c>
      <c r="T65" s="56"/>
      <c r="U65" s="54">
        <f>SUM(U8:U62)</f>
        <v>183291</v>
      </c>
      <c r="V65" s="56"/>
      <c r="W65" s="54">
        <f>SUM(W8:W62)</f>
        <v>254</v>
      </c>
      <c r="X65" s="56"/>
      <c r="Y65" s="54">
        <f>SUM(Y8:Y62)</f>
        <v>1694</v>
      </c>
      <c r="Z65" s="56"/>
    </row>
    <row r="66" spans="1:26" x14ac:dyDescent="0.2">
      <c r="A66" s="58" t="s">
        <v>91</v>
      </c>
      <c r="B66" s="50">
        <f t="shared" ref="B66:Z66" si="1">MIN(B8:B62)</f>
        <v>3600</v>
      </c>
      <c r="C66" s="50">
        <f t="shared" si="1"/>
        <v>9</v>
      </c>
      <c r="D66" s="50">
        <f t="shared" si="1"/>
        <v>0</v>
      </c>
      <c r="E66" s="50">
        <f t="shared" si="1"/>
        <v>0</v>
      </c>
      <c r="F66" s="50">
        <f t="shared" si="1"/>
        <v>0</v>
      </c>
      <c r="G66" s="51">
        <f t="shared" si="1"/>
        <v>1777</v>
      </c>
      <c r="H66" s="59">
        <f t="shared" si="1"/>
        <v>0.49399999999999999</v>
      </c>
      <c r="I66" s="51">
        <f t="shared" si="1"/>
        <v>53</v>
      </c>
      <c r="J66" s="60">
        <f t="shared" si="1"/>
        <v>5.0000000000000001E-3</v>
      </c>
      <c r="K66" s="51">
        <f t="shared" si="1"/>
        <v>3</v>
      </c>
      <c r="L66" s="60">
        <f t="shared" si="1"/>
        <v>0</v>
      </c>
      <c r="M66" s="54">
        <f t="shared" si="1"/>
        <v>25</v>
      </c>
      <c r="N66" s="61">
        <f t="shared" si="1"/>
        <v>5.0000000000000001E-3</v>
      </c>
      <c r="O66" s="54">
        <f t="shared" si="1"/>
        <v>7</v>
      </c>
      <c r="P66" s="61">
        <f t="shared" si="1"/>
        <v>1E-3</v>
      </c>
      <c r="Q66" s="54">
        <f t="shared" si="1"/>
        <v>75</v>
      </c>
      <c r="R66" s="61">
        <f t="shared" si="1"/>
        <v>0.01</v>
      </c>
      <c r="S66" s="54">
        <f t="shared" si="1"/>
        <v>1774</v>
      </c>
      <c r="T66" s="61">
        <f t="shared" si="1"/>
        <v>0.373</v>
      </c>
      <c r="U66" s="54">
        <f t="shared" si="1"/>
        <v>0</v>
      </c>
      <c r="V66" s="61">
        <f t="shared" si="1"/>
        <v>0</v>
      </c>
      <c r="W66" s="54">
        <f t="shared" si="1"/>
        <v>0</v>
      </c>
      <c r="X66" s="62">
        <f t="shared" si="1"/>
        <v>0</v>
      </c>
      <c r="Y66" s="54">
        <f t="shared" si="1"/>
        <v>2</v>
      </c>
      <c r="Z66" s="62">
        <f t="shared" si="1"/>
        <v>0</v>
      </c>
    </row>
    <row r="67" spans="1:26" x14ac:dyDescent="0.2">
      <c r="A67" s="58" t="s">
        <v>92</v>
      </c>
      <c r="B67" s="50">
        <f t="shared" ref="B67:Z67" si="2">MAX(B8:B62)</f>
        <v>116994</v>
      </c>
      <c r="C67" s="50">
        <f t="shared" si="2"/>
        <v>191</v>
      </c>
      <c r="D67" s="50">
        <f t="shared" si="2"/>
        <v>12</v>
      </c>
      <c r="E67" s="50">
        <f t="shared" si="2"/>
        <v>172</v>
      </c>
      <c r="F67" s="50">
        <f t="shared" si="2"/>
        <v>8</v>
      </c>
      <c r="G67" s="51">
        <f t="shared" si="2"/>
        <v>113214</v>
      </c>
      <c r="H67" s="59">
        <f t="shared" si="2"/>
        <v>0.99399999999999999</v>
      </c>
      <c r="I67" s="51">
        <f t="shared" si="2"/>
        <v>6015</v>
      </c>
      <c r="J67" s="60">
        <f t="shared" si="2"/>
        <v>0.503</v>
      </c>
      <c r="K67" s="51">
        <f t="shared" si="2"/>
        <v>2145</v>
      </c>
      <c r="L67" s="60">
        <f t="shared" si="2"/>
        <v>0.13200000000000001</v>
      </c>
      <c r="M67" s="54">
        <f t="shared" si="2"/>
        <v>79009</v>
      </c>
      <c r="N67" s="61">
        <f t="shared" si="2"/>
        <v>0.97699999999999998</v>
      </c>
      <c r="O67" s="54">
        <f t="shared" si="2"/>
        <v>72768</v>
      </c>
      <c r="P67" s="61">
        <f t="shared" si="2"/>
        <v>0.9</v>
      </c>
      <c r="Q67" s="54">
        <f t="shared" si="2"/>
        <v>44704</v>
      </c>
      <c r="R67" s="61">
        <f t="shared" si="2"/>
        <v>0.98799999999999999</v>
      </c>
      <c r="S67" s="54">
        <f t="shared" si="2"/>
        <v>113214</v>
      </c>
      <c r="T67" s="61">
        <f t="shared" si="2"/>
        <v>0.99399999999999999</v>
      </c>
      <c r="U67" s="54">
        <f t="shared" si="2"/>
        <v>35976</v>
      </c>
      <c r="V67" s="61">
        <f t="shared" si="2"/>
        <v>0.877</v>
      </c>
      <c r="W67" s="54">
        <f t="shared" si="2"/>
        <v>49</v>
      </c>
      <c r="X67" s="62">
        <f t="shared" si="2"/>
        <v>4.0000000000000001E-3</v>
      </c>
      <c r="Y67" s="54">
        <f t="shared" si="2"/>
        <v>165</v>
      </c>
      <c r="Z67" s="62">
        <f t="shared" si="2"/>
        <v>6.0000000000000001E-3</v>
      </c>
    </row>
    <row r="93" spans="2:2" x14ac:dyDescent="0.2">
      <c r="B93" s="21" t="s">
        <v>123</v>
      </c>
    </row>
  </sheetData>
  <autoFilter ref="A7:Z7">
    <sortState ref="A8:Z62">
      <sortCondition ref="A7"/>
    </sortState>
  </autoFilter>
  <mergeCells count="2">
    <mergeCell ref="G6:L6"/>
    <mergeCell ref="M6:Z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4"/>
  <sheetViews>
    <sheetView workbookViewId="0">
      <selection activeCell="B2" sqref="B2"/>
    </sheetView>
  </sheetViews>
  <sheetFormatPr defaultRowHeight="12.75" x14ac:dyDescent="0.2"/>
  <cols>
    <col min="1" max="1" width="5.7109375" style="9" customWidth="1"/>
    <col min="2" max="2" width="29.85546875" style="130" customWidth="1"/>
    <col min="3" max="3" width="46.5703125" style="130" customWidth="1"/>
    <col min="4" max="16384" width="9.140625" style="9"/>
  </cols>
  <sheetData>
    <row r="2" spans="2:3" ht="13.5" thickBot="1" x14ac:dyDescent="0.25"/>
    <row r="3" spans="2:3" ht="15" x14ac:dyDescent="0.2">
      <c r="B3" s="131" t="s">
        <v>95</v>
      </c>
      <c r="C3" s="132" t="s">
        <v>96</v>
      </c>
    </row>
    <row r="4" spans="2:3" x14ac:dyDescent="0.2">
      <c r="B4" s="133"/>
      <c r="C4" s="134"/>
    </row>
    <row r="5" spans="2:3" x14ac:dyDescent="0.2">
      <c r="B5" s="135" t="s">
        <v>0</v>
      </c>
      <c r="C5" s="136" t="s">
        <v>97</v>
      </c>
    </row>
    <row r="6" spans="2:3" x14ac:dyDescent="0.2">
      <c r="B6" s="135" t="s">
        <v>98</v>
      </c>
      <c r="C6" s="136" t="s">
        <v>99</v>
      </c>
    </row>
    <row r="7" spans="2:3" x14ac:dyDescent="0.2">
      <c r="B7" s="135" t="s">
        <v>2</v>
      </c>
      <c r="C7" s="136" t="s">
        <v>100</v>
      </c>
    </row>
    <row r="8" spans="2:3" ht="25.5" x14ac:dyDescent="0.2">
      <c r="B8" s="135" t="s">
        <v>3</v>
      </c>
      <c r="C8" s="136" t="s">
        <v>101</v>
      </c>
    </row>
    <row r="9" spans="2:3" ht="25.5" x14ac:dyDescent="0.2">
      <c r="B9" s="135" t="s">
        <v>4</v>
      </c>
      <c r="C9" s="136" t="s">
        <v>102</v>
      </c>
    </row>
    <row r="10" spans="2:3" x14ac:dyDescent="0.2">
      <c r="B10" s="137" t="s">
        <v>5</v>
      </c>
      <c r="C10" s="138" t="s">
        <v>103</v>
      </c>
    </row>
    <row r="11" spans="2:3" ht="15" customHeight="1" x14ac:dyDescent="0.2">
      <c r="B11" s="304" t="s">
        <v>104</v>
      </c>
      <c r="C11" s="305"/>
    </row>
    <row r="12" spans="2:3" x14ac:dyDescent="0.2">
      <c r="B12" s="306"/>
      <c r="C12" s="307"/>
    </row>
    <row r="13" spans="2:3" ht="25.5" x14ac:dyDescent="0.2">
      <c r="B13" s="139" t="s">
        <v>6</v>
      </c>
      <c r="C13" s="140" t="s">
        <v>105</v>
      </c>
    </row>
    <row r="14" spans="2:3" ht="25.5" x14ac:dyDescent="0.2">
      <c r="B14" s="139" t="s">
        <v>7</v>
      </c>
      <c r="C14" s="140" t="s">
        <v>106</v>
      </c>
    </row>
    <row r="15" spans="2:3" ht="25.5" x14ac:dyDescent="0.2">
      <c r="B15" s="139" t="s">
        <v>8</v>
      </c>
      <c r="C15" s="140" t="s">
        <v>107</v>
      </c>
    </row>
    <row r="16" spans="2:3" ht="25.5" x14ac:dyDescent="0.2">
      <c r="B16" s="139" t="s">
        <v>9</v>
      </c>
      <c r="C16" s="140" t="s">
        <v>108</v>
      </c>
    </row>
    <row r="17" spans="2:3" ht="25.5" x14ac:dyDescent="0.2">
      <c r="B17" s="139" t="s">
        <v>10</v>
      </c>
      <c r="C17" s="140" t="s">
        <v>109</v>
      </c>
    </row>
    <row r="18" spans="2:3" ht="25.5" x14ac:dyDescent="0.2">
      <c r="B18" s="139" t="s">
        <v>11</v>
      </c>
      <c r="C18" s="140" t="s">
        <v>110</v>
      </c>
    </row>
    <row r="19" spans="2:3" ht="15" customHeight="1" x14ac:dyDescent="0.2">
      <c r="B19" s="308" t="s">
        <v>111</v>
      </c>
      <c r="C19" s="309"/>
    </row>
    <row r="20" spans="2:3" customFormat="1" ht="15.75" customHeight="1" x14ac:dyDescent="0.25">
      <c r="B20" s="310"/>
      <c r="C20" s="311"/>
    </row>
    <row r="21" spans="2:3" ht="38.25" x14ac:dyDescent="0.2">
      <c r="B21" s="141" t="s">
        <v>12</v>
      </c>
      <c r="C21" s="142" t="s">
        <v>112</v>
      </c>
    </row>
    <row r="22" spans="2:3" ht="38.25" x14ac:dyDescent="0.2">
      <c r="B22" s="141" t="s">
        <v>13</v>
      </c>
      <c r="C22" s="142" t="s">
        <v>113</v>
      </c>
    </row>
    <row r="23" spans="2:3" ht="38.25" x14ac:dyDescent="0.2">
      <c r="B23" s="141" t="s">
        <v>14</v>
      </c>
      <c r="C23" s="142" t="s">
        <v>112</v>
      </c>
    </row>
    <row r="24" spans="2:3" ht="38.25" x14ac:dyDescent="0.2">
      <c r="B24" s="141" t="s">
        <v>15</v>
      </c>
      <c r="C24" s="142" t="s">
        <v>114</v>
      </c>
    </row>
    <row r="25" spans="2:3" ht="38.25" x14ac:dyDescent="0.2">
      <c r="B25" s="141" t="s">
        <v>16</v>
      </c>
      <c r="C25" s="142" t="s">
        <v>112</v>
      </c>
    </row>
    <row r="26" spans="2:3" ht="38.25" x14ac:dyDescent="0.2">
      <c r="B26" s="141" t="s">
        <v>17</v>
      </c>
      <c r="C26" s="142" t="s">
        <v>113</v>
      </c>
    </row>
    <row r="27" spans="2:3" ht="38.25" x14ac:dyDescent="0.2">
      <c r="B27" s="141" t="s">
        <v>18</v>
      </c>
      <c r="C27" s="142" t="s">
        <v>115</v>
      </c>
    </row>
    <row r="28" spans="2:3" ht="38.25" x14ac:dyDescent="0.2">
      <c r="B28" s="141" t="s">
        <v>19</v>
      </c>
      <c r="C28" s="142" t="s">
        <v>116</v>
      </c>
    </row>
    <row r="29" spans="2:3" ht="38.25" x14ac:dyDescent="0.2">
      <c r="B29" s="141" t="s">
        <v>20</v>
      </c>
      <c r="C29" s="142" t="s">
        <v>117</v>
      </c>
    </row>
    <row r="30" spans="2:3" ht="38.25" x14ac:dyDescent="0.2">
      <c r="B30" s="141" t="s">
        <v>21</v>
      </c>
      <c r="C30" s="142" t="s">
        <v>118</v>
      </c>
    </row>
    <row r="31" spans="2:3" ht="38.25" x14ac:dyDescent="0.2">
      <c r="B31" s="141" t="s">
        <v>22</v>
      </c>
      <c r="C31" s="142" t="s">
        <v>119</v>
      </c>
    </row>
    <row r="32" spans="2:3" ht="38.25" x14ac:dyDescent="0.2">
      <c r="B32" s="141" t="s">
        <v>23</v>
      </c>
      <c r="C32" s="142" t="s">
        <v>120</v>
      </c>
    </row>
    <row r="33" spans="2:3" ht="38.25" x14ac:dyDescent="0.2">
      <c r="B33" s="141" t="s">
        <v>24</v>
      </c>
      <c r="C33" s="142" t="s">
        <v>121</v>
      </c>
    </row>
    <row r="34" spans="2:3" ht="39" thickBot="1" x14ac:dyDescent="0.25">
      <c r="B34" s="143" t="s">
        <v>25</v>
      </c>
      <c r="C34" s="144" t="s">
        <v>122</v>
      </c>
    </row>
  </sheetData>
  <mergeCells count="2">
    <mergeCell ref="B11:C12"/>
    <mergeCell ref="B19:C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8"/>
  <sheetViews>
    <sheetView zoomScale="89" zoomScaleNormal="89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5" x14ac:dyDescent="0.25"/>
  <cols>
    <col min="1" max="1" width="11.42578125" style="9" bestFit="1" customWidth="1"/>
    <col min="2" max="2" width="15" style="9" customWidth="1"/>
    <col min="3" max="3" width="10.42578125" style="9" customWidth="1"/>
    <col min="4" max="4" width="9" style="9" customWidth="1"/>
    <col min="5" max="5" width="7.85546875" style="9" customWidth="1"/>
    <col min="6" max="6" width="11.7109375" style="9" customWidth="1"/>
    <col min="7" max="7" width="14.140625" style="9" hidden="1" customWidth="1"/>
    <col min="8" max="8" width="13.7109375" style="10" hidden="1" customWidth="1"/>
    <col min="9" max="9" width="17.42578125" style="9" hidden="1" customWidth="1"/>
    <col min="10" max="10" width="15.85546875" style="10" hidden="1" customWidth="1"/>
    <col min="11" max="11" width="14.140625" style="9" hidden="1" customWidth="1"/>
    <col min="12" max="12" width="13.5703125" style="10" hidden="1" customWidth="1"/>
    <col min="13" max="13" width="9.5703125" customWidth="1"/>
    <col min="14" max="14" width="11.42578125" style="9" customWidth="1"/>
    <col min="15" max="15" width="15.7109375" style="9" customWidth="1"/>
    <col min="16" max="16" width="9.28515625" customWidth="1"/>
    <col min="17" max="17" width="15.28515625" style="9" customWidth="1"/>
    <col min="18" max="18" width="17" style="10" customWidth="1"/>
    <col min="19" max="19" width="6.85546875" style="9" customWidth="1"/>
    <col min="20" max="20" width="13.5703125" style="22" customWidth="1"/>
    <col min="21" max="21" width="14.28515625" style="154" customWidth="1"/>
    <col min="22" max="22" width="61.85546875" style="9" customWidth="1"/>
    <col min="23" max="16384" width="9.140625" style="9"/>
  </cols>
  <sheetData>
    <row r="1" spans="1:22" x14ac:dyDescent="0.25">
      <c r="A1" s="20" t="s">
        <v>135</v>
      </c>
      <c r="B1" s="21"/>
      <c r="C1" s="22"/>
      <c r="D1" s="22"/>
      <c r="E1" s="22"/>
      <c r="F1" s="22"/>
      <c r="G1" s="21"/>
      <c r="H1" s="23"/>
      <c r="I1" s="21"/>
      <c r="J1" s="24"/>
      <c r="K1" s="22"/>
      <c r="L1" s="24"/>
      <c r="Q1" s="21"/>
      <c r="R1" s="24"/>
    </row>
    <row r="2" spans="1:22" x14ac:dyDescent="0.25">
      <c r="A2" s="25" t="s">
        <v>197</v>
      </c>
      <c r="B2" s="21"/>
      <c r="C2" s="22"/>
      <c r="D2" s="22"/>
      <c r="E2" s="22"/>
      <c r="F2" s="22"/>
      <c r="G2" s="21"/>
      <c r="H2" s="23"/>
      <c r="I2" s="21"/>
      <c r="J2" s="24"/>
      <c r="K2" s="22"/>
      <c r="L2" s="24"/>
      <c r="Q2" s="21"/>
      <c r="R2" s="24"/>
    </row>
    <row r="3" spans="1:22" x14ac:dyDescent="0.25">
      <c r="A3" s="25" t="s">
        <v>127</v>
      </c>
      <c r="B3" s="21"/>
      <c r="C3" s="22"/>
      <c r="D3" s="22"/>
      <c r="E3" s="22"/>
      <c r="F3" s="22"/>
      <c r="G3" s="21"/>
      <c r="H3" s="23"/>
      <c r="I3" s="21"/>
      <c r="J3" s="24"/>
      <c r="K3" s="22"/>
      <c r="L3" s="24"/>
      <c r="Q3" s="21"/>
      <c r="R3" s="24"/>
    </row>
    <row r="4" spans="1:22" x14ac:dyDescent="0.25">
      <c r="A4" s="25"/>
      <c r="B4" s="21"/>
      <c r="C4" s="22"/>
      <c r="D4" s="22"/>
      <c r="E4" s="22"/>
      <c r="F4" s="22"/>
      <c r="G4" s="21"/>
      <c r="H4" s="23"/>
      <c r="I4" s="21"/>
      <c r="J4" s="24"/>
      <c r="K4" s="22"/>
      <c r="L4" s="24"/>
      <c r="Q4" s="316"/>
      <c r="R4" s="316"/>
    </row>
    <row r="5" spans="1:22" ht="15.75" thickBot="1" x14ac:dyDescent="0.3">
      <c r="B5" s="21"/>
      <c r="D5" s="26" t="s">
        <v>83</v>
      </c>
      <c r="E5" s="27"/>
      <c r="F5" s="22"/>
      <c r="G5" s="21"/>
      <c r="H5" s="28" t="s">
        <v>84</v>
      </c>
      <c r="J5" s="24"/>
      <c r="K5" s="22"/>
      <c r="L5" s="24"/>
      <c r="O5" s="29" t="s">
        <v>85</v>
      </c>
      <c r="Q5" s="21"/>
      <c r="R5" s="29" t="s">
        <v>85</v>
      </c>
      <c r="T5" s="317" t="s">
        <v>191</v>
      </c>
      <c r="U5" s="317"/>
    </row>
    <row r="6" spans="1:22" ht="15.75" customHeight="1" thickBot="1" x14ac:dyDescent="0.3">
      <c r="B6" s="21"/>
      <c r="C6" s="22"/>
      <c r="D6" s="22"/>
      <c r="E6" s="22"/>
      <c r="F6" s="22"/>
      <c r="G6" s="301" t="s">
        <v>86</v>
      </c>
      <c r="H6" s="302"/>
      <c r="I6" s="302"/>
      <c r="J6" s="302"/>
      <c r="K6" s="302"/>
      <c r="L6" s="303"/>
      <c r="N6" s="298" t="s">
        <v>124</v>
      </c>
      <c r="O6" s="300"/>
      <c r="Q6" s="312" t="s">
        <v>133</v>
      </c>
      <c r="R6" s="313"/>
      <c r="T6" s="314" t="s">
        <v>134</v>
      </c>
      <c r="U6" s="315"/>
      <c r="V6" s="169"/>
    </row>
    <row r="7" spans="1:22" s="47" customFormat="1" ht="54" customHeight="1" thickBot="1" x14ac:dyDescent="0.3">
      <c r="A7" s="30" t="s">
        <v>0</v>
      </c>
      <c r="B7" s="31" t="s">
        <v>1</v>
      </c>
      <c r="C7" s="32" t="s">
        <v>2</v>
      </c>
      <c r="D7" s="32" t="s">
        <v>3</v>
      </c>
      <c r="E7" s="32" t="s">
        <v>4</v>
      </c>
      <c r="F7" s="64" t="s">
        <v>5</v>
      </c>
      <c r="G7" s="69" t="s">
        <v>6</v>
      </c>
      <c r="H7" s="70" t="s">
        <v>7</v>
      </c>
      <c r="I7" s="71" t="s">
        <v>8</v>
      </c>
      <c r="J7" s="72" t="s">
        <v>9</v>
      </c>
      <c r="K7" s="73" t="s">
        <v>10</v>
      </c>
      <c r="L7" s="74" t="s">
        <v>11</v>
      </c>
      <c r="M7"/>
      <c r="N7" s="148" t="s">
        <v>12</v>
      </c>
      <c r="O7" s="149" t="s">
        <v>13</v>
      </c>
      <c r="P7"/>
      <c r="Q7" s="145" t="s">
        <v>12</v>
      </c>
      <c r="R7" s="153" t="s">
        <v>13</v>
      </c>
      <c r="T7" s="152" t="s">
        <v>136</v>
      </c>
      <c r="U7" s="170" t="s">
        <v>137</v>
      </c>
      <c r="V7" s="171" t="s">
        <v>125</v>
      </c>
    </row>
    <row r="8" spans="1:22" x14ac:dyDescent="0.25">
      <c r="A8" s="1" t="s">
        <v>69</v>
      </c>
      <c r="B8" s="2">
        <v>8325</v>
      </c>
      <c r="C8" s="3">
        <v>19</v>
      </c>
      <c r="D8" s="3">
        <v>0</v>
      </c>
      <c r="E8" s="3">
        <v>10</v>
      </c>
      <c r="F8" s="4">
        <v>3</v>
      </c>
      <c r="G8" s="75">
        <v>5882</v>
      </c>
      <c r="H8" s="6">
        <v>0.70699999999999996</v>
      </c>
      <c r="I8" s="7">
        <v>2399</v>
      </c>
      <c r="J8" s="8">
        <v>0.28799999999999998</v>
      </c>
      <c r="K8" s="11">
        <v>44</v>
      </c>
      <c r="L8" s="12">
        <v>5.0000000000000001E-3</v>
      </c>
      <c r="N8" s="13">
        <v>5294</v>
      </c>
      <c r="O8" s="14">
        <v>0.63300000000000001</v>
      </c>
      <c r="Q8" s="146">
        <v>371</v>
      </c>
      <c r="R8" s="252">
        <v>6.3E-2</v>
      </c>
      <c r="T8" s="167">
        <f t="shared" ref="T8:T39" si="0" xml:space="preserve"> N8 - Q8</f>
        <v>4923</v>
      </c>
      <c r="U8" s="168">
        <f t="shared" ref="U8:U39" si="1" xml:space="preserve"> O8 - R8</f>
        <v>0.57000000000000006</v>
      </c>
      <c r="V8" s="155" t="s">
        <v>201</v>
      </c>
    </row>
    <row r="9" spans="1:22" x14ac:dyDescent="0.25">
      <c r="A9" s="1" t="s">
        <v>57</v>
      </c>
      <c r="B9" s="2">
        <v>8760</v>
      </c>
      <c r="C9" s="3">
        <v>11</v>
      </c>
      <c r="D9" s="3">
        <v>0</v>
      </c>
      <c r="E9" s="3">
        <v>4</v>
      </c>
      <c r="F9" s="4">
        <v>3</v>
      </c>
      <c r="G9" s="75">
        <v>8032</v>
      </c>
      <c r="H9" s="6">
        <v>0.91700000000000004</v>
      </c>
      <c r="I9" s="7">
        <v>591</v>
      </c>
      <c r="J9" s="8">
        <v>6.7000000000000004E-2</v>
      </c>
      <c r="K9" s="11">
        <v>137</v>
      </c>
      <c r="L9" s="12">
        <v>1.6E-2</v>
      </c>
      <c r="N9" s="98">
        <v>5265</v>
      </c>
      <c r="O9" s="99">
        <v>0.60299999999999998</v>
      </c>
      <c r="Q9" s="146">
        <v>1020</v>
      </c>
      <c r="R9" s="252">
        <v>0.127</v>
      </c>
      <c r="T9" s="162">
        <f t="shared" si="0"/>
        <v>4245</v>
      </c>
      <c r="U9" s="163">
        <f t="shared" si="1"/>
        <v>0.47599999999999998</v>
      </c>
      <c r="V9" s="258"/>
    </row>
    <row r="10" spans="1:22" x14ac:dyDescent="0.25">
      <c r="A10" s="1" t="s">
        <v>65</v>
      </c>
      <c r="B10" s="2">
        <v>37896</v>
      </c>
      <c r="C10" s="3">
        <v>39</v>
      </c>
      <c r="D10" s="3">
        <v>12</v>
      </c>
      <c r="E10" s="3">
        <v>34</v>
      </c>
      <c r="F10" s="4">
        <v>3</v>
      </c>
      <c r="G10" s="75">
        <v>35908</v>
      </c>
      <c r="H10" s="6">
        <v>0.94799999999999995</v>
      </c>
      <c r="I10" s="7">
        <v>1820</v>
      </c>
      <c r="J10" s="8">
        <v>4.8000000000000001E-2</v>
      </c>
      <c r="K10" s="11">
        <v>168</v>
      </c>
      <c r="L10" s="12">
        <v>4.0000000000000001E-3</v>
      </c>
      <c r="N10" s="98">
        <v>20690</v>
      </c>
      <c r="O10" s="99">
        <v>0.54200000000000004</v>
      </c>
      <c r="Q10" s="146">
        <v>2999</v>
      </c>
      <c r="R10" s="252">
        <v>8.4000000000000005E-2</v>
      </c>
      <c r="T10" s="162">
        <f t="shared" si="0"/>
        <v>17691</v>
      </c>
      <c r="U10" s="163">
        <f t="shared" si="1"/>
        <v>0.45800000000000002</v>
      </c>
      <c r="V10" s="155" t="s">
        <v>194</v>
      </c>
    </row>
    <row r="11" spans="1:22" x14ac:dyDescent="0.25">
      <c r="A11" s="1" t="s">
        <v>54</v>
      </c>
      <c r="B11" s="2">
        <v>17350</v>
      </c>
      <c r="C11" s="3">
        <v>24</v>
      </c>
      <c r="D11" s="3">
        <v>0</v>
      </c>
      <c r="E11" s="3">
        <v>21</v>
      </c>
      <c r="F11" s="4">
        <v>3</v>
      </c>
      <c r="G11" s="75">
        <v>16427</v>
      </c>
      <c r="H11" s="6">
        <v>0.94699999999999995</v>
      </c>
      <c r="I11" s="7">
        <v>718</v>
      </c>
      <c r="J11" s="8">
        <v>4.1000000000000002E-2</v>
      </c>
      <c r="K11" s="11">
        <v>205</v>
      </c>
      <c r="L11" s="12">
        <v>1.2E-2</v>
      </c>
      <c r="N11" s="98">
        <v>7081</v>
      </c>
      <c r="O11" s="99">
        <v>0.40699999999999997</v>
      </c>
      <c r="Q11" s="146">
        <v>660</v>
      </c>
      <c r="R11" s="252">
        <v>0.04</v>
      </c>
      <c r="T11" s="162">
        <f t="shared" si="0"/>
        <v>6421</v>
      </c>
      <c r="U11" s="163">
        <f t="shared" si="1"/>
        <v>0.36699999999999999</v>
      </c>
      <c r="V11" s="155"/>
    </row>
    <row r="12" spans="1:22" x14ac:dyDescent="0.25">
      <c r="A12" s="1" t="s">
        <v>44</v>
      </c>
      <c r="B12" s="2">
        <v>40054</v>
      </c>
      <c r="C12" s="3">
        <v>28</v>
      </c>
      <c r="D12" s="3">
        <v>4</v>
      </c>
      <c r="E12" s="3">
        <v>23</v>
      </c>
      <c r="F12" s="4">
        <v>5</v>
      </c>
      <c r="G12" s="75">
        <v>39861</v>
      </c>
      <c r="H12" s="6">
        <v>0.995</v>
      </c>
      <c r="I12" s="7">
        <v>187</v>
      </c>
      <c r="J12" s="8">
        <v>5.0000000000000001E-3</v>
      </c>
      <c r="K12" s="11">
        <v>6</v>
      </c>
      <c r="L12" s="12">
        <v>0</v>
      </c>
      <c r="N12" s="98">
        <v>22495</v>
      </c>
      <c r="O12" s="99">
        <v>0.55700000000000005</v>
      </c>
      <c r="Q12" s="146">
        <v>9838</v>
      </c>
      <c r="R12" s="252">
        <v>0.247</v>
      </c>
      <c r="T12" s="162">
        <f t="shared" si="0"/>
        <v>12657</v>
      </c>
      <c r="U12" s="163">
        <f t="shared" si="1"/>
        <v>0.31000000000000005</v>
      </c>
      <c r="V12" s="155"/>
    </row>
    <row r="13" spans="1:22" x14ac:dyDescent="0.25">
      <c r="A13" s="1" t="s">
        <v>53</v>
      </c>
      <c r="B13" s="2">
        <v>35669</v>
      </c>
      <c r="C13" s="3">
        <v>45</v>
      </c>
      <c r="D13" s="3">
        <v>0</v>
      </c>
      <c r="E13" s="3">
        <v>32</v>
      </c>
      <c r="F13" s="4">
        <v>3</v>
      </c>
      <c r="G13" s="75">
        <v>33582</v>
      </c>
      <c r="H13" s="6">
        <v>0.94099999999999995</v>
      </c>
      <c r="I13" s="7">
        <v>1807</v>
      </c>
      <c r="J13" s="8">
        <v>5.0999999999999997E-2</v>
      </c>
      <c r="K13" s="11">
        <v>280</v>
      </c>
      <c r="L13" s="12">
        <v>8.0000000000000002E-3</v>
      </c>
      <c r="N13" s="98">
        <v>6697</v>
      </c>
      <c r="O13" s="99">
        <v>0.188</v>
      </c>
      <c r="Q13" s="146">
        <v>700</v>
      </c>
      <c r="R13" s="252">
        <v>2.1000000000000001E-2</v>
      </c>
      <c r="T13" s="162">
        <f t="shared" si="0"/>
        <v>5997</v>
      </c>
      <c r="U13" s="163">
        <f t="shared" si="1"/>
        <v>0.16700000000000001</v>
      </c>
      <c r="V13" s="155"/>
    </row>
    <row r="14" spans="1:22" x14ac:dyDescent="0.25">
      <c r="A14" s="1" t="s">
        <v>43</v>
      </c>
      <c r="B14" s="2">
        <v>18407</v>
      </c>
      <c r="C14" s="3">
        <v>30</v>
      </c>
      <c r="D14" s="3">
        <v>0</v>
      </c>
      <c r="E14" s="3">
        <v>20</v>
      </c>
      <c r="F14" s="4">
        <v>3</v>
      </c>
      <c r="G14" s="75">
        <v>17869</v>
      </c>
      <c r="H14" s="6">
        <v>0.97099999999999997</v>
      </c>
      <c r="I14" s="7">
        <v>401</v>
      </c>
      <c r="J14" s="8">
        <v>2.1999999999999999E-2</v>
      </c>
      <c r="K14" s="11">
        <v>137</v>
      </c>
      <c r="L14" s="12">
        <v>7.0000000000000001E-3</v>
      </c>
      <c r="N14" s="98">
        <v>8162</v>
      </c>
      <c r="O14" s="99">
        <v>0.439</v>
      </c>
      <c r="Q14" s="146">
        <v>4895</v>
      </c>
      <c r="R14" s="252">
        <v>0.27400000000000002</v>
      </c>
      <c r="T14" s="162">
        <f t="shared" si="0"/>
        <v>3267</v>
      </c>
      <c r="U14" s="163">
        <f t="shared" si="1"/>
        <v>0.16499999999999998</v>
      </c>
      <c r="V14" s="155"/>
    </row>
    <row r="15" spans="1:22" x14ac:dyDescent="0.25">
      <c r="A15" s="1" t="s">
        <v>30</v>
      </c>
      <c r="B15" s="2">
        <v>14431</v>
      </c>
      <c r="C15" s="3">
        <v>19</v>
      </c>
      <c r="D15" s="3">
        <v>0</v>
      </c>
      <c r="E15" s="3">
        <v>13</v>
      </c>
      <c r="F15" s="4">
        <v>3</v>
      </c>
      <c r="G15" s="75">
        <v>14174</v>
      </c>
      <c r="H15" s="6">
        <v>0.98199999999999998</v>
      </c>
      <c r="I15" s="7">
        <v>224</v>
      </c>
      <c r="J15" s="8">
        <v>1.6E-2</v>
      </c>
      <c r="K15" s="11">
        <v>33</v>
      </c>
      <c r="L15" s="12">
        <v>2E-3</v>
      </c>
      <c r="N15" s="98">
        <v>4573</v>
      </c>
      <c r="O15" s="99">
        <v>0.314</v>
      </c>
      <c r="Q15" s="146">
        <v>2718</v>
      </c>
      <c r="R15" s="252">
        <v>0.192</v>
      </c>
      <c r="T15" s="162">
        <f t="shared" si="0"/>
        <v>1855</v>
      </c>
      <c r="U15" s="163">
        <f t="shared" si="1"/>
        <v>0.122</v>
      </c>
      <c r="V15" s="155"/>
    </row>
    <row r="16" spans="1:22" x14ac:dyDescent="0.25">
      <c r="A16" s="1" t="s">
        <v>45</v>
      </c>
      <c r="B16" s="2">
        <v>116568</v>
      </c>
      <c r="C16" s="3">
        <v>191</v>
      </c>
      <c r="D16" s="3">
        <v>0</v>
      </c>
      <c r="E16" s="3">
        <v>172</v>
      </c>
      <c r="F16" s="4">
        <v>4</v>
      </c>
      <c r="G16" s="75">
        <v>113613</v>
      </c>
      <c r="H16" s="6">
        <v>0.97499999999999998</v>
      </c>
      <c r="I16" s="7">
        <v>2352</v>
      </c>
      <c r="J16" s="8">
        <v>0.02</v>
      </c>
      <c r="K16" s="11">
        <v>603</v>
      </c>
      <c r="L16" s="12">
        <v>5.0000000000000001E-3</v>
      </c>
      <c r="N16" s="98">
        <v>28486</v>
      </c>
      <c r="O16" s="99">
        <v>0.24299999999999999</v>
      </c>
      <c r="Q16" s="146">
        <v>16231</v>
      </c>
      <c r="R16" s="252">
        <v>0.14299999999999999</v>
      </c>
      <c r="T16" s="162">
        <f t="shared" si="0"/>
        <v>12255</v>
      </c>
      <c r="U16" s="163">
        <f t="shared" si="1"/>
        <v>0.1</v>
      </c>
      <c r="V16" s="155"/>
    </row>
    <row r="17" spans="1:22" x14ac:dyDescent="0.25">
      <c r="A17" s="1" t="s">
        <v>71</v>
      </c>
      <c r="B17" s="2">
        <v>9683</v>
      </c>
      <c r="C17" s="3">
        <v>17</v>
      </c>
      <c r="D17" s="3">
        <v>0</v>
      </c>
      <c r="E17" s="3">
        <v>15</v>
      </c>
      <c r="F17" s="4">
        <v>3</v>
      </c>
      <c r="G17" s="75">
        <v>9114</v>
      </c>
      <c r="H17" s="6">
        <v>0.94099999999999995</v>
      </c>
      <c r="I17" s="7">
        <v>331</v>
      </c>
      <c r="J17" s="8">
        <v>3.4000000000000002E-2</v>
      </c>
      <c r="K17" s="11">
        <v>238</v>
      </c>
      <c r="L17" s="12">
        <v>2.5000000000000001E-2</v>
      </c>
      <c r="N17" s="98">
        <v>1285</v>
      </c>
      <c r="O17" s="99">
        <v>0.13200000000000001</v>
      </c>
      <c r="Q17" s="146">
        <v>291</v>
      </c>
      <c r="R17" s="252">
        <v>3.2000000000000001E-2</v>
      </c>
      <c r="T17" s="162">
        <f t="shared" si="0"/>
        <v>994</v>
      </c>
      <c r="U17" s="163">
        <f t="shared" si="1"/>
        <v>0.1</v>
      </c>
      <c r="V17" s="155"/>
    </row>
    <row r="18" spans="1:22" x14ac:dyDescent="0.25">
      <c r="A18" s="1" t="s">
        <v>70</v>
      </c>
      <c r="B18" s="2">
        <v>7946</v>
      </c>
      <c r="C18" s="3">
        <v>15</v>
      </c>
      <c r="D18" s="3">
        <v>0</v>
      </c>
      <c r="E18" s="3">
        <v>15</v>
      </c>
      <c r="F18" s="4">
        <v>3</v>
      </c>
      <c r="G18" s="75">
        <v>7348</v>
      </c>
      <c r="H18" s="6">
        <v>0.92500000000000004</v>
      </c>
      <c r="I18" s="7">
        <v>441</v>
      </c>
      <c r="J18" s="8">
        <v>5.5E-2</v>
      </c>
      <c r="K18" s="11">
        <v>157</v>
      </c>
      <c r="L18" s="12">
        <v>0.02</v>
      </c>
      <c r="N18" s="98">
        <v>1536</v>
      </c>
      <c r="O18" s="99">
        <v>0.192</v>
      </c>
      <c r="Q18" s="146">
        <v>755</v>
      </c>
      <c r="R18" s="252">
        <v>0.10299999999999999</v>
      </c>
      <c r="T18" s="162">
        <f t="shared" si="0"/>
        <v>781</v>
      </c>
      <c r="U18" s="163">
        <f t="shared" si="1"/>
        <v>8.900000000000001E-2</v>
      </c>
      <c r="V18" s="155"/>
    </row>
    <row r="19" spans="1:22" x14ac:dyDescent="0.25">
      <c r="A19" s="1" t="s">
        <v>62</v>
      </c>
      <c r="B19" s="2">
        <v>4720</v>
      </c>
      <c r="C19" s="3">
        <v>10</v>
      </c>
      <c r="D19" s="3">
        <v>0</v>
      </c>
      <c r="E19" s="3">
        <v>1</v>
      </c>
      <c r="F19" s="4">
        <v>3</v>
      </c>
      <c r="G19" s="75">
        <v>4553</v>
      </c>
      <c r="H19" s="6">
        <v>0.96499999999999997</v>
      </c>
      <c r="I19" s="7">
        <v>157</v>
      </c>
      <c r="J19" s="8">
        <v>3.3000000000000002E-2</v>
      </c>
      <c r="K19" s="11">
        <v>10</v>
      </c>
      <c r="L19" s="12">
        <v>2E-3</v>
      </c>
      <c r="N19" s="98">
        <v>443</v>
      </c>
      <c r="O19" s="99">
        <v>9.2999999999999999E-2</v>
      </c>
      <c r="Q19" s="146">
        <v>96</v>
      </c>
      <c r="R19" s="252">
        <v>2.1000000000000001E-2</v>
      </c>
      <c r="T19" s="162">
        <f t="shared" si="0"/>
        <v>347</v>
      </c>
      <c r="U19" s="163">
        <f t="shared" si="1"/>
        <v>7.1999999999999995E-2</v>
      </c>
      <c r="V19" s="155"/>
    </row>
    <row r="20" spans="1:22" x14ac:dyDescent="0.25">
      <c r="A20" s="1" t="s">
        <v>38</v>
      </c>
      <c r="B20" s="2">
        <v>21772</v>
      </c>
      <c r="C20" s="3">
        <v>28</v>
      </c>
      <c r="D20" s="3">
        <v>0</v>
      </c>
      <c r="E20" s="3">
        <v>22</v>
      </c>
      <c r="F20" s="4">
        <v>3</v>
      </c>
      <c r="G20" s="75">
        <v>18678</v>
      </c>
      <c r="H20" s="6">
        <v>0.85799999999999998</v>
      </c>
      <c r="I20" s="7">
        <v>2063</v>
      </c>
      <c r="J20" s="8">
        <v>9.5000000000000001E-2</v>
      </c>
      <c r="K20" s="11">
        <v>1031</v>
      </c>
      <c r="L20" s="12">
        <v>4.7E-2</v>
      </c>
      <c r="N20" s="98">
        <v>5111</v>
      </c>
      <c r="O20" s="99">
        <v>0.23300000000000001</v>
      </c>
      <c r="Q20" s="146">
        <v>3111</v>
      </c>
      <c r="R20" s="252">
        <v>0.16700000000000001</v>
      </c>
      <c r="T20" s="162">
        <f t="shared" si="0"/>
        <v>2000</v>
      </c>
      <c r="U20" s="163">
        <f t="shared" si="1"/>
        <v>6.6000000000000003E-2</v>
      </c>
      <c r="V20" s="155"/>
    </row>
    <row r="21" spans="1:22" x14ac:dyDescent="0.25">
      <c r="A21" s="1" t="s">
        <v>36</v>
      </c>
      <c r="B21" s="2">
        <v>3646</v>
      </c>
      <c r="C21" s="3">
        <v>10</v>
      </c>
      <c r="D21" s="3">
        <v>0</v>
      </c>
      <c r="E21" s="3">
        <v>10</v>
      </c>
      <c r="F21" s="4">
        <v>4</v>
      </c>
      <c r="G21" s="75">
        <v>2778</v>
      </c>
      <c r="H21" s="6">
        <v>0.76200000000000001</v>
      </c>
      <c r="I21" s="7">
        <v>507</v>
      </c>
      <c r="J21" s="8">
        <v>0.13900000000000001</v>
      </c>
      <c r="K21" s="11">
        <v>361</v>
      </c>
      <c r="L21" s="12">
        <v>9.9000000000000005E-2</v>
      </c>
      <c r="N21" s="98">
        <v>334</v>
      </c>
      <c r="O21" s="99">
        <v>9.0999999999999998E-2</v>
      </c>
      <c r="Q21" s="146">
        <v>87</v>
      </c>
      <c r="R21" s="252">
        <v>3.1E-2</v>
      </c>
      <c r="T21" s="162">
        <f t="shared" si="0"/>
        <v>247</v>
      </c>
      <c r="U21" s="164">
        <f t="shared" si="1"/>
        <v>0.06</v>
      </c>
      <c r="V21" s="155"/>
    </row>
    <row r="22" spans="1:22" x14ac:dyDescent="0.25">
      <c r="A22" s="1" t="s">
        <v>47</v>
      </c>
      <c r="B22" s="2">
        <v>11694</v>
      </c>
      <c r="C22" s="3">
        <v>14</v>
      </c>
      <c r="D22" s="3">
        <v>0</v>
      </c>
      <c r="E22" s="3">
        <v>13</v>
      </c>
      <c r="F22" s="4">
        <v>3</v>
      </c>
      <c r="G22" s="75">
        <v>10440</v>
      </c>
      <c r="H22" s="6">
        <v>0.89300000000000002</v>
      </c>
      <c r="I22" s="7">
        <v>1002</v>
      </c>
      <c r="J22" s="8">
        <v>8.5999999999999993E-2</v>
      </c>
      <c r="K22" s="11">
        <v>252</v>
      </c>
      <c r="L22" s="12">
        <v>2.1999999999999999E-2</v>
      </c>
      <c r="N22" s="98">
        <v>1359</v>
      </c>
      <c r="O22" s="99">
        <v>0.11700000000000001</v>
      </c>
      <c r="Q22" s="146">
        <v>671</v>
      </c>
      <c r="R22" s="252">
        <v>6.4000000000000001E-2</v>
      </c>
      <c r="T22" s="162">
        <f t="shared" si="0"/>
        <v>688</v>
      </c>
      <c r="U22" s="164">
        <f t="shared" si="1"/>
        <v>5.3000000000000005E-2</v>
      </c>
      <c r="V22" s="155"/>
    </row>
    <row r="23" spans="1:22" x14ac:dyDescent="0.25">
      <c r="A23" s="1" t="s">
        <v>46</v>
      </c>
      <c r="B23" s="2">
        <v>10035</v>
      </c>
      <c r="C23" s="3">
        <v>24</v>
      </c>
      <c r="D23" s="3">
        <v>0</v>
      </c>
      <c r="E23" s="3">
        <v>13</v>
      </c>
      <c r="F23" s="4">
        <v>3</v>
      </c>
      <c r="G23" s="75">
        <v>9599</v>
      </c>
      <c r="H23" s="6">
        <v>0.95699999999999996</v>
      </c>
      <c r="I23" s="7">
        <v>411</v>
      </c>
      <c r="J23" s="8">
        <v>4.1000000000000002E-2</v>
      </c>
      <c r="K23" s="11">
        <v>25</v>
      </c>
      <c r="L23" s="12">
        <v>2E-3</v>
      </c>
      <c r="N23" s="98">
        <v>516</v>
      </c>
      <c r="O23" s="99">
        <v>5.0999999999999997E-2</v>
      </c>
      <c r="Q23" s="146">
        <v>80</v>
      </c>
      <c r="R23" s="252">
        <v>8.0000000000000002E-3</v>
      </c>
      <c r="T23" s="162">
        <f t="shared" si="0"/>
        <v>436</v>
      </c>
      <c r="U23" s="164">
        <f t="shared" si="1"/>
        <v>4.2999999999999997E-2</v>
      </c>
      <c r="V23" s="155"/>
    </row>
    <row r="24" spans="1:22" x14ac:dyDescent="0.25">
      <c r="A24" s="1" t="s">
        <v>40</v>
      </c>
      <c r="B24" s="2">
        <v>18426</v>
      </c>
      <c r="C24" s="3">
        <v>24</v>
      </c>
      <c r="D24" s="3">
        <v>0</v>
      </c>
      <c r="E24" s="3">
        <v>9</v>
      </c>
      <c r="F24" s="4">
        <v>3</v>
      </c>
      <c r="G24" s="75">
        <v>18184</v>
      </c>
      <c r="H24" s="6">
        <v>0.98699999999999999</v>
      </c>
      <c r="I24" s="7">
        <v>206</v>
      </c>
      <c r="J24" s="8">
        <v>1.0999999999999999E-2</v>
      </c>
      <c r="K24" s="11">
        <v>36</v>
      </c>
      <c r="L24" s="12">
        <v>2E-3</v>
      </c>
      <c r="N24" s="98">
        <v>1165</v>
      </c>
      <c r="O24" s="99">
        <v>6.3E-2</v>
      </c>
      <c r="Q24" s="146">
        <v>400</v>
      </c>
      <c r="R24" s="252">
        <v>2.1999999999999999E-2</v>
      </c>
      <c r="T24" s="162">
        <f t="shared" si="0"/>
        <v>765</v>
      </c>
      <c r="U24" s="164">
        <f t="shared" si="1"/>
        <v>4.1000000000000002E-2</v>
      </c>
      <c r="V24" s="155"/>
    </row>
    <row r="25" spans="1:22" x14ac:dyDescent="0.25">
      <c r="A25" s="1" t="s">
        <v>50</v>
      </c>
      <c r="B25" s="2">
        <v>19506</v>
      </c>
      <c r="C25" s="3">
        <v>35</v>
      </c>
      <c r="D25" s="3">
        <v>0</v>
      </c>
      <c r="E25" s="3">
        <v>25</v>
      </c>
      <c r="F25" s="4">
        <v>3</v>
      </c>
      <c r="G25" s="75">
        <v>19129</v>
      </c>
      <c r="H25" s="6">
        <v>0.98099999999999998</v>
      </c>
      <c r="I25" s="7">
        <v>352</v>
      </c>
      <c r="J25" s="8">
        <v>1.7999999999999999E-2</v>
      </c>
      <c r="K25" s="11">
        <v>25</v>
      </c>
      <c r="L25" s="12">
        <v>1E-3</v>
      </c>
      <c r="N25" s="98">
        <v>2840</v>
      </c>
      <c r="O25" s="99">
        <v>0.14599999999999999</v>
      </c>
      <c r="Q25" s="146">
        <v>2031</v>
      </c>
      <c r="R25" s="252">
        <v>0.106</v>
      </c>
      <c r="T25" s="162">
        <f t="shared" si="0"/>
        <v>809</v>
      </c>
      <c r="U25" s="164">
        <f t="shared" si="1"/>
        <v>3.9999999999999994E-2</v>
      </c>
      <c r="V25" s="155"/>
    </row>
    <row r="26" spans="1:22" x14ac:dyDescent="0.25">
      <c r="A26" s="1" t="s">
        <v>49</v>
      </c>
      <c r="B26" s="2">
        <v>35900</v>
      </c>
      <c r="C26" s="3">
        <v>77</v>
      </c>
      <c r="D26" s="3">
        <v>0</v>
      </c>
      <c r="E26" s="3">
        <v>61</v>
      </c>
      <c r="F26" s="4">
        <v>3</v>
      </c>
      <c r="G26" s="75">
        <v>32024</v>
      </c>
      <c r="H26" s="6">
        <v>0.89200000000000002</v>
      </c>
      <c r="I26" s="7">
        <v>3082</v>
      </c>
      <c r="J26" s="8">
        <v>8.5999999999999993E-2</v>
      </c>
      <c r="K26" s="11">
        <v>794</v>
      </c>
      <c r="L26" s="12">
        <v>2.1999999999999999E-2</v>
      </c>
      <c r="N26" s="98">
        <v>10223</v>
      </c>
      <c r="O26" s="99">
        <v>0.28399999999999997</v>
      </c>
      <c r="Q26" s="146">
        <v>7986</v>
      </c>
      <c r="R26" s="252">
        <v>0.249</v>
      </c>
      <c r="T26" s="162">
        <f t="shared" si="0"/>
        <v>2237</v>
      </c>
      <c r="U26" s="164">
        <f t="shared" si="1"/>
        <v>3.4999999999999976E-2</v>
      </c>
      <c r="V26" s="155"/>
    </row>
    <row r="27" spans="1:22" x14ac:dyDescent="0.25">
      <c r="A27" s="1" t="s">
        <v>51</v>
      </c>
      <c r="B27" s="2">
        <v>15756</v>
      </c>
      <c r="C27" s="3">
        <v>31</v>
      </c>
      <c r="D27" s="3">
        <v>0</v>
      </c>
      <c r="E27" s="3">
        <v>12</v>
      </c>
      <c r="F27" s="4">
        <v>4</v>
      </c>
      <c r="G27" s="75">
        <v>15313</v>
      </c>
      <c r="H27" s="6">
        <v>0.97199999999999998</v>
      </c>
      <c r="I27" s="7">
        <v>413</v>
      </c>
      <c r="J27" s="8">
        <v>2.5999999999999999E-2</v>
      </c>
      <c r="K27" s="11">
        <v>30</v>
      </c>
      <c r="L27" s="12">
        <v>2E-3</v>
      </c>
      <c r="N27" s="98">
        <v>1819</v>
      </c>
      <c r="O27" s="99">
        <v>0.115</v>
      </c>
      <c r="Q27" s="146">
        <v>1248</v>
      </c>
      <c r="R27" s="252">
        <v>8.1000000000000003E-2</v>
      </c>
      <c r="T27" s="162">
        <f t="shared" si="0"/>
        <v>571</v>
      </c>
      <c r="U27" s="164">
        <f t="shared" si="1"/>
        <v>3.4000000000000002E-2</v>
      </c>
      <c r="V27" s="155"/>
    </row>
    <row r="28" spans="1:22" x14ac:dyDescent="0.25">
      <c r="A28" s="1" t="s">
        <v>27</v>
      </c>
      <c r="B28" s="2">
        <v>80169</v>
      </c>
      <c r="C28" s="3">
        <v>80</v>
      </c>
      <c r="D28" s="3">
        <v>0</v>
      </c>
      <c r="E28" s="3">
        <v>74</v>
      </c>
      <c r="F28" s="4">
        <v>6</v>
      </c>
      <c r="G28" s="75">
        <v>79391</v>
      </c>
      <c r="H28" s="6">
        <v>0.99</v>
      </c>
      <c r="I28" s="7">
        <v>760</v>
      </c>
      <c r="J28" s="8">
        <v>8.9999999999999993E-3</v>
      </c>
      <c r="K28" s="11">
        <v>18</v>
      </c>
      <c r="L28" s="12">
        <v>0</v>
      </c>
      <c r="N28" s="98">
        <v>79009</v>
      </c>
      <c r="O28" s="99">
        <v>0.97699999999999998</v>
      </c>
      <c r="Q28" s="146">
        <v>75063</v>
      </c>
      <c r="R28" s="252">
        <v>0.94499999999999995</v>
      </c>
      <c r="T28" s="162">
        <f t="shared" si="0"/>
        <v>3946</v>
      </c>
      <c r="U28" s="164">
        <f t="shared" si="1"/>
        <v>3.2000000000000028E-2</v>
      </c>
      <c r="V28" s="155"/>
    </row>
    <row r="29" spans="1:22" x14ac:dyDescent="0.25">
      <c r="A29" s="1" t="s">
        <v>78</v>
      </c>
      <c r="B29" s="2">
        <v>3558</v>
      </c>
      <c r="C29" s="3">
        <v>10</v>
      </c>
      <c r="D29" s="3">
        <v>0</v>
      </c>
      <c r="E29" s="3">
        <v>10</v>
      </c>
      <c r="F29" s="4">
        <v>3</v>
      </c>
      <c r="G29" s="75">
        <v>1717</v>
      </c>
      <c r="H29" s="6">
        <v>0.48299999999999998</v>
      </c>
      <c r="I29" s="7">
        <v>1479</v>
      </c>
      <c r="J29" s="8">
        <v>0.41599999999999998</v>
      </c>
      <c r="K29" s="11">
        <v>362</v>
      </c>
      <c r="L29" s="12">
        <v>0.10199999999999999</v>
      </c>
      <c r="N29" s="98">
        <v>286</v>
      </c>
      <c r="O29" s="99">
        <v>7.9000000000000001E-2</v>
      </c>
      <c r="Q29" s="146">
        <v>81</v>
      </c>
      <c r="R29" s="252">
        <v>4.7E-2</v>
      </c>
      <c r="T29" s="162">
        <f t="shared" si="0"/>
        <v>205</v>
      </c>
      <c r="U29" s="164">
        <f t="shared" si="1"/>
        <v>3.2000000000000001E-2</v>
      </c>
      <c r="V29" s="155"/>
    </row>
    <row r="30" spans="1:22" x14ac:dyDescent="0.25">
      <c r="A30" s="1" t="s">
        <v>64</v>
      </c>
      <c r="B30" s="2">
        <v>18988</v>
      </c>
      <c r="C30" s="3">
        <v>28</v>
      </c>
      <c r="D30" s="3">
        <v>8</v>
      </c>
      <c r="E30" s="3">
        <v>18</v>
      </c>
      <c r="F30" s="4">
        <v>3</v>
      </c>
      <c r="G30" s="75">
        <v>18803</v>
      </c>
      <c r="H30" s="6">
        <v>0.99</v>
      </c>
      <c r="I30" s="7">
        <v>123</v>
      </c>
      <c r="J30" s="8">
        <v>6.0000000000000001E-3</v>
      </c>
      <c r="K30" s="11">
        <v>62</v>
      </c>
      <c r="L30" s="12">
        <v>3.0000000000000001E-3</v>
      </c>
      <c r="N30" s="98">
        <v>5444</v>
      </c>
      <c r="O30" s="99">
        <v>0.28599999999999998</v>
      </c>
      <c r="Q30" s="146">
        <v>4768</v>
      </c>
      <c r="R30" s="252">
        <v>0.254</v>
      </c>
      <c r="T30" s="162">
        <f t="shared" si="0"/>
        <v>676</v>
      </c>
      <c r="U30" s="164">
        <f t="shared" si="1"/>
        <v>3.1999999999999973E-2</v>
      </c>
      <c r="V30" s="155"/>
    </row>
    <row r="31" spans="1:22" x14ac:dyDescent="0.25">
      <c r="A31" s="1" t="s">
        <v>67</v>
      </c>
      <c r="B31" s="2">
        <v>17023</v>
      </c>
      <c r="C31" s="3">
        <v>27</v>
      </c>
      <c r="D31" s="3">
        <v>0</v>
      </c>
      <c r="E31" s="3">
        <v>22</v>
      </c>
      <c r="F31" s="4">
        <v>3</v>
      </c>
      <c r="G31" s="75">
        <v>14122</v>
      </c>
      <c r="H31" s="6">
        <v>0.83</v>
      </c>
      <c r="I31" s="7">
        <v>2156</v>
      </c>
      <c r="J31" s="8">
        <v>0.127</v>
      </c>
      <c r="K31" s="11">
        <v>745</v>
      </c>
      <c r="L31" s="12">
        <v>4.3999999999999997E-2</v>
      </c>
      <c r="N31" s="98">
        <v>2364</v>
      </c>
      <c r="O31" s="99">
        <v>0.13800000000000001</v>
      </c>
      <c r="Q31" s="146">
        <v>1626</v>
      </c>
      <c r="R31" s="252">
        <v>0.115</v>
      </c>
      <c r="T31" s="162">
        <f t="shared" si="0"/>
        <v>738</v>
      </c>
      <c r="U31" s="164">
        <f t="shared" si="1"/>
        <v>2.3000000000000007E-2</v>
      </c>
      <c r="V31" s="155"/>
    </row>
    <row r="32" spans="1:22" x14ac:dyDescent="0.25">
      <c r="A32" s="1" t="s">
        <v>35</v>
      </c>
      <c r="B32" s="2">
        <v>24962</v>
      </c>
      <c r="C32" s="3">
        <v>39</v>
      </c>
      <c r="D32" s="3">
        <v>0</v>
      </c>
      <c r="E32" s="3">
        <v>33</v>
      </c>
      <c r="F32" s="4">
        <v>3</v>
      </c>
      <c r="G32" s="75">
        <v>21980</v>
      </c>
      <c r="H32" s="6">
        <v>0.88100000000000001</v>
      </c>
      <c r="I32" s="7">
        <v>2461</v>
      </c>
      <c r="J32" s="8">
        <v>9.9000000000000005E-2</v>
      </c>
      <c r="K32" s="11">
        <v>521</v>
      </c>
      <c r="L32" s="12">
        <v>2.1000000000000001E-2</v>
      </c>
      <c r="N32" s="98">
        <v>4919</v>
      </c>
      <c r="O32" s="99">
        <v>0.19600000000000001</v>
      </c>
      <c r="Q32" s="146">
        <v>3815</v>
      </c>
      <c r="R32" s="252">
        <v>0.17399999999999999</v>
      </c>
      <c r="T32" s="162">
        <f t="shared" si="0"/>
        <v>1104</v>
      </c>
      <c r="U32" s="164">
        <f t="shared" si="1"/>
        <v>2.200000000000002E-2</v>
      </c>
      <c r="V32" s="155"/>
    </row>
    <row r="33" spans="1:22" x14ac:dyDescent="0.25">
      <c r="A33" s="1" t="s">
        <v>41</v>
      </c>
      <c r="B33" s="2">
        <v>8550</v>
      </c>
      <c r="C33" s="3">
        <v>14</v>
      </c>
      <c r="D33" s="3">
        <v>5</v>
      </c>
      <c r="E33" s="3">
        <v>7</v>
      </c>
      <c r="F33" s="4">
        <v>5</v>
      </c>
      <c r="G33" s="75">
        <v>8096</v>
      </c>
      <c r="H33" s="6">
        <v>0.94699999999999995</v>
      </c>
      <c r="I33" s="7">
        <v>406</v>
      </c>
      <c r="J33" s="8">
        <v>4.7E-2</v>
      </c>
      <c r="K33" s="11">
        <v>48</v>
      </c>
      <c r="L33" s="12">
        <v>6.0000000000000001E-3</v>
      </c>
      <c r="N33" s="98">
        <v>244</v>
      </c>
      <c r="O33" s="99">
        <v>2.8000000000000001E-2</v>
      </c>
      <c r="Q33" s="146">
        <v>72</v>
      </c>
      <c r="R33" s="252">
        <v>8.9999999999999993E-3</v>
      </c>
      <c r="T33" s="162">
        <f t="shared" si="0"/>
        <v>172</v>
      </c>
      <c r="U33" s="164">
        <f t="shared" si="1"/>
        <v>1.9000000000000003E-2</v>
      </c>
      <c r="V33" s="155"/>
    </row>
    <row r="34" spans="1:22" x14ac:dyDescent="0.25">
      <c r="A34" s="1" t="s">
        <v>28</v>
      </c>
      <c r="B34" s="2">
        <v>14124</v>
      </c>
      <c r="C34" s="3">
        <v>26</v>
      </c>
      <c r="D34" s="3">
        <v>0</v>
      </c>
      <c r="E34" s="3">
        <v>18</v>
      </c>
      <c r="F34" s="4">
        <v>3</v>
      </c>
      <c r="G34" s="75">
        <v>13506</v>
      </c>
      <c r="H34" s="6">
        <v>0.95599999999999996</v>
      </c>
      <c r="I34" s="7">
        <v>464</v>
      </c>
      <c r="J34" s="8">
        <v>3.3000000000000002E-2</v>
      </c>
      <c r="K34" s="11">
        <v>154</v>
      </c>
      <c r="L34" s="12">
        <v>1.0999999999999999E-2</v>
      </c>
      <c r="N34" s="98">
        <v>639</v>
      </c>
      <c r="O34" s="99">
        <v>4.4999999999999998E-2</v>
      </c>
      <c r="Q34" s="146">
        <v>351</v>
      </c>
      <c r="R34" s="252">
        <v>2.5999999999999999E-2</v>
      </c>
      <c r="T34" s="162">
        <f t="shared" si="0"/>
        <v>288</v>
      </c>
      <c r="U34" s="164">
        <f t="shared" si="1"/>
        <v>1.9E-2</v>
      </c>
      <c r="V34" s="155"/>
    </row>
    <row r="35" spans="1:22" x14ac:dyDescent="0.25">
      <c r="A35" s="1" t="s">
        <v>80</v>
      </c>
      <c r="B35" s="2">
        <v>13541</v>
      </c>
      <c r="C35" s="3">
        <v>26</v>
      </c>
      <c r="D35" s="3">
        <v>0</v>
      </c>
      <c r="E35" s="3">
        <v>21</v>
      </c>
      <c r="F35" s="4">
        <v>3</v>
      </c>
      <c r="G35" s="75">
        <v>11324</v>
      </c>
      <c r="H35" s="6">
        <v>0.83599999999999997</v>
      </c>
      <c r="I35" s="7">
        <v>2105</v>
      </c>
      <c r="J35" s="8">
        <v>0.155</v>
      </c>
      <c r="K35" s="11">
        <v>112</v>
      </c>
      <c r="L35" s="12">
        <v>8.0000000000000002E-3</v>
      </c>
      <c r="N35" s="98">
        <v>1324</v>
      </c>
      <c r="O35" s="99">
        <v>9.7000000000000003E-2</v>
      </c>
      <c r="Q35" s="146">
        <v>891</v>
      </c>
      <c r="R35" s="252">
        <v>7.9000000000000001E-2</v>
      </c>
      <c r="T35" s="162">
        <f t="shared" si="0"/>
        <v>433</v>
      </c>
      <c r="U35" s="164">
        <f t="shared" si="1"/>
        <v>1.8000000000000002E-2</v>
      </c>
      <c r="V35" s="155"/>
    </row>
    <row r="36" spans="1:22" x14ac:dyDescent="0.25">
      <c r="A36" s="1" t="s">
        <v>61</v>
      </c>
      <c r="B36" s="2">
        <v>4856</v>
      </c>
      <c r="C36" s="3">
        <v>9</v>
      </c>
      <c r="D36" s="3">
        <v>0</v>
      </c>
      <c r="E36" s="3">
        <v>6</v>
      </c>
      <c r="F36" s="4">
        <v>3</v>
      </c>
      <c r="G36" s="75">
        <v>4571</v>
      </c>
      <c r="H36" s="6">
        <v>0.94099999999999995</v>
      </c>
      <c r="I36" s="7">
        <v>241</v>
      </c>
      <c r="J36" s="8">
        <v>0.05</v>
      </c>
      <c r="K36" s="11">
        <v>44</v>
      </c>
      <c r="L36" s="12">
        <v>8.9999999999999993E-3</v>
      </c>
      <c r="N36" s="98">
        <v>1456</v>
      </c>
      <c r="O36" s="99">
        <v>0.29699999999999999</v>
      </c>
      <c r="Q36" s="146">
        <v>1282</v>
      </c>
      <c r="R36" s="252">
        <v>0.28000000000000003</v>
      </c>
      <c r="T36" s="162">
        <f t="shared" si="0"/>
        <v>174</v>
      </c>
      <c r="U36" s="164">
        <f t="shared" si="1"/>
        <v>1.699999999999996E-2</v>
      </c>
      <c r="V36" s="155"/>
    </row>
    <row r="37" spans="1:22" x14ac:dyDescent="0.25">
      <c r="A37" s="1" t="s">
        <v>56</v>
      </c>
      <c r="B37" s="2">
        <v>60124</v>
      </c>
      <c r="C37" s="3">
        <v>45</v>
      </c>
      <c r="D37" s="3">
        <v>1</v>
      </c>
      <c r="E37" s="3">
        <v>38</v>
      </c>
      <c r="F37" s="4">
        <v>3</v>
      </c>
      <c r="G37" s="75">
        <v>57618</v>
      </c>
      <c r="H37" s="6">
        <v>0.95799999999999996</v>
      </c>
      <c r="I37" s="7">
        <v>2317</v>
      </c>
      <c r="J37" s="8">
        <v>3.9E-2</v>
      </c>
      <c r="K37" s="11">
        <v>189</v>
      </c>
      <c r="L37" s="12">
        <v>3.0000000000000001E-3</v>
      </c>
      <c r="N37" s="98">
        <v>11011</v>
      </c>
      <c r="O37" s="99">
        <v>0.182</v>
      </c>
      <c r="Q37" s="146">
        <v>9811</v>
      </c>
      <c r="R37" s="252">
        <v>0.17</v>
      </c>
      <c r="T37" s="162">
        <f t="shared" si="0"/>
        <v>1200</v>
      </c>
      <c r="U37" s="164">
        <f t="shared" si="1"/>
        <v>1.1999999999999983E-2</v>
      </c>
      <c r="V37" s="155"/>
    </row>
    <row r="38" spans="1:22" x14ac:dyDescent="0.25">
      <c r="A38" s="1" t="s">
        <v>76</v>
      </c>
      <c r="B38" s="2">
        <v>4862</v>
      </c>
      <c r="C38" s="3">
        <v>12</v>
      </c>
      <c r="D38" s="3">
        <v>0</v>
      </c>
      <c r="E38" s="3">
        <v>9</v>
      </c>
      <c r="F38" s="4">
        <v>3</v>
      </c>
      <c r="G38" s="75">
        <v>4253</v>
      </c>
      <c r="H38" s="6">
        <v>0.875</v>
      </c>
      <c r="I38" s="7">
        <v>577</v>
      </c>
      <c r="J38" s="8">
        <v>0.11899999999999999</v>
      </c>
      <c r="K38" s="11">
        <v>32</v>
      </c>
      <c r="L38" s="12">
        <v>7.0000000000000001E-3</v>
      </c>
      <c r="N38" s="98">
        <v>457</v>
      </c>
      <c r="O38" s="99">
        <v>9.4E-2</v>
      </c>
      <c r="Q38" s="146">
        <v>375</v>
      </c>
      <c r="R38" s="252">
        <v>8.7999999999999995E-2</v>
      </c>
      <c r="T38" s="162">
        <f t="shared" si="0"/>
        <v>82</v>
      </c>
      <c r="U38" s="164">
        <f t="shared" si="1"/>
        <v>6.0000000000000053E-3</v>
      </c>
      <c r="V38" s="155"/>
    </row>
    <row r="39" spans="1:22" x14ac:dyDescent="0.25">
      <c r="A39" s="1" t="s">
        <v>39</v>
      </c>
      <c r="B39" s="2">
        <v>13685</v>
      </c>
      <c r="C39" s="3">
        <v>25</v>
      </c>
      <c r="D39" s="3">
        <v>0</v>
      </c>
      <c r="E39" s="3">
        <v>17</v>
      </c>
      <c r="F39" s="4">
        <v>8</v>
      </c>
      <c r="G39" s="75">
        <v>12989</v>
      </c>
      <c r="H39" s="6">
        <v>0.94899999999999995</v>
      </c>
      <c r="I39" s="7">
        <v>501</v>
      </c>
      <c r="J39" s="8">
        <v>3.6999999999999998E-2</v>
      </c>
      <c r="K39" s="11">
        <v>195</v>
      </c>
      <c r="L39" s="12">
        <v>1.4E-2</v>
      </c>
      <c r="N39" s="98">
        <v>3355</v>
      </c>
      <c r="O39" s="99">
        <v>0.24299999999999999</v>
      </c>
      <c r="Q39" s="146">
        <v>3094</v>
      </c>
      <c r="R39" s="252">
        <v>0.23799999999999999</v>
      </c>
      <c r="T39" s="162">
        <f t="shared" si="0"/>
        <v>261</v>
      </c>
      <c r="U39" s="164">
        <f t="shared" si="1"/>
        <v>5.0000000000000044E-3</v>
      </c>
      <c r="V39" s="155"/>
    </row>
    <row r="40" spans="1:22" x14ac:dyDescent="0.25">
      <c r="A40" s="1" t="s">
        <v>37</v>
      </c>
      <c r="B40" s="2">
        <v>7244</v>
      </c>
      <c r="C40" s="3">
        <v>14</v>
      </c>
      <c r="D40" s="3">
        <v>0</v>
      </c>
      <c r="E40" s="3">
        <v>9</v>
      </c>
      <c r="F40" s="4">
        <v>3</v>
      </c>
      <c r="G40" s="75">
        <v>7191</v>
      </c>
      <c r="H40" s="6">
        <v>0.99299999999999999</v>
      </c>
      <c r="I40" s="7">
        <v>39</v>
      </c>
      <c r="J40" s="8">
        <v>5.0000000000000001E-3</v>
      </c>
      <c r="K40" s="11">
        <v>14</v>
      </c>
      <c r="L40" s="12">
        <v>2E-3</v>
      </c>
      <c r="N40" s="98">
        <v>519</v>
      </c>
      <c r="O40" s="99">
        <v>7.1999999999999995E-2</v>
      </c>
      <c r="Q40" s="146">
        <v>480</v>
      </c>
      <c r="R40" s="252">
        <v>6.7000000000000004E-2</v>
      </c>
      <c r="T40" s="162">
        <f t="shared" ref="T40:T59" si="2" xml:space="preserve"> N40 - Q40</f>
        <v>39</v>
      </c>
      <c r="U40" s="164">
        <f t="shared" ref="U40:U59" si="3" xml:space="preserve"> O40 - R40</f>
        <v>4.9999999999999906E-3</v>
      </c>
      <c r="V40" s="155"/>
    </row>
    <row r="41" spans="1:22" x14ac:dyDescent="0.25">
      <c r="A41" s="1" t="s">
        <v>33</v>
      </c>
      <c r="B41" s="2">
        <v>5033</v>
      </c>
      <c r="C41" s="3">
        <v>11</v>
      </c>
      <c r="D41" s="3">
        <v>0</v>
      </c>
      <c r="E41" s="3">
        <v>10</v>
      </c>
      <c r="F41" s="4">
        <v>3</v>
      </c>
      <c r="G41" s="75">
        <v>4716</v>
      </c>
      <c r="H41" s="6">
        <v>0.93700000000000006</v>
      </c>
      <c r="I41" s="7">
        <v>283</v>
      </c>
      <c r="J41" s="8">
        <v>5.6000000000000001E-2</v>
      </c>
      <c r="K41" s="11">
        <v>34</v>
      </c>
      <c r="L41" s="12">
        <v>7.0000000000000001E-3</v>
      </c>
      <c r="N41" s="98">
        <v>130</v>
      </c>
      <c r="O41" s="99">
        <v>2.5999999999999999E-2</v>
      </c>
      <c r="Q41" s="146">
        <v>154</v>
      </c>
      <c r="R41" s="252">
        <v>3.3000000000000002E-2</v>
      </c>
      <c r="T41" s="162">
        <f t="shared" si="2"/>
        <v>-24</v>
      </c>
      <c r="U41" s="164">
        <f t="shared" si="3"/>
        <v>-7.0000000000000027E-3</v>
      </c>
      <c r="V41" s="155"/>
    </row>
    <row r="42" spans="1:22" x14ac:dyDescent="0.25">
      <c r="A42" s="1" t="s">
        <v>58</v>
      </c>
      <c r="B42" s="2">
        <v>12432</v>
      </c>
      <c r="C42" s="3">
        <v>13</v>
      </c>
      <c r="D42" s="3">
        <v>0</v>
      </c>
      <c r="E42" s="3">
        <v>6</v>
      </c>
      <c r="F42" s="4">
        <v>5</v>
      </c>
      <c r="G42" s="75">
        <v>11915</v>
      </c>
      <c r="H42" s="6">
        <v>0.95799999999999996</v>
      </c>
      <c r="I42" s="7">
        <v>478</v>
      </c>
      <c r="J42" s="8">
        <v>3.7999999999999999E-2</v>
      </c>
      <c r="K42" s="11">
        <v>39</v>
      </c>
      <c r="L42" s="12">
        <v>3.0000000000000001E-3</v>
      </c>
      <c r="N42" s="98">
        <v>2005</v>
      </c>
      <c r="O42" s="99">
        <v>0.161</v>
      </c>
      <c r="Q42" s="146">
        <v>2015</v>
      </c>
      <c r="R42" s="252">
        <v>0.16900000000000001</v>
      </c>
      <c r="T42" s="162">
        <f t="shared" si="2"/>
        <v>-10</v>
      </c>
      <c r="U42" s="164">
        <f t="shared" si="3"/>
        <v>-8.0000000000000071E-3</v>
      </c>
      <c r="V42" s="155"/>
    </row>
    <row r="43" spans="1:22" x14ac:dyDescent="0.25">
      <c r="A43" s="1" t="s">
        <v>72</v>
      </c>
      <c r="B43" s="2">
        <v>5000</v>
      </c>
      <c r="C43" s="3">
        <v>11</v>
      </c>
      <c r="D43" s="3">
        <v>0</v>
      </c>
      <c r="E43" s="3">
        <v>8</v>
      </c>
      <c r="F43" s="4">
        <v>3</v>
      </c>
      <c r="G43" s="75">
        <v>4703</v>
      </c>
      <c r="H43" s="6">
        <v>0.94099999999999995</v>
      </c>
      <c r="I43" s="7">
        <v>232</v>
      </c>
      <c r="J43" s="8">
        <v>4.5999999999999999E-2</v>
      </c>
      <c r="K43" s="11">
        <v>65</v>
      </c>
      <c r="L43" s="12">
        <v>1.2999999999999999E-2</v>
      </c>
      <c r="N43" s="98">
        <v>25</v>
      </c>
      <c r="O43" s="99">
        <v>5.0000000000000001E-3</v>
      </c>
      <c r="Q43" s="146">
        <v>70</v>
      </c>
      <c r="R43" s="252">
        <v>1.4999999999999999E-2</v>
      </c>
      <c r="T43" s="162">
        <f t="shared" si="2"/>
        <v>-45</v>
      </c>
      <c r="U43" s="164">
        <f t="shared" si="3"/>
        <v>-9.9999999999999985E-3</v>
      </c>
      <c r="V43" s="155"/>
    </row>
    <row r="44" spans="1:22" x14ac:dyDescent="0.25">
      <c r="A44" s="1" t="s">
        <v>42</v>
      </c>
      <c r="B44" s="2">
        <v>43294</v>
      </c>
      <c r="C44" s="3">
        <v>64</v>
      </c>
      <c r="D44" s="3">
        <v>0</v>
      </c>
      <c r="E44" s="3">
        <v>44</v>
      </c>
      <c r="F44" s="4">
        <v>6</v>
      </c>
      <c r="G44" s="75">
        <v>40870</v>
      </c>
      <c r="H44" s="6">
        <v>0.94399999999999995</v>
      </c>
      <c r="I44" s="7">
        <v>2060</v>
      </c>
      <c r="J44" s="8">
        <v>4.8000000000000001E-2</v>
      </c>
      <c r="K44" s="11">
        <v>364</v>
      </c>
      <c r="L44" s="12">
        <v>8.0000000000000002E-3</v>
      </c>
      <c r="N44" s="98">
        <v>5186</v>
      </c>
      <c r="O44" s="99">
        <v>0.12</v>
      </c>
      <c r="Q44" s="146">
        <v>5501</v>
      </c>
      <c r="R44" s="252">
        <v>0.13500000000000001</v>
      </c>
      <c r="T44" s="162">
        <f t="shared" si="2"/>
        <v>-315</v>
      </c>
      <c r="U44" s="164">
        <f t="shared" si="3"/>
        <v>-1.5000000000000013E-2</v>
      </c>
      <c r="V44" s="155"/>
    </row>
    <row r="45" spans="1:22" x14ac:dyDescent="0.25">
      <c r="A45" s="1" t="s">
        <v>77</v>
      </c>
      <c r="B45" s="2">
        <v>9594</v>
      </c>
      <c r="C45" s="3">
        <v>21</v>
      </c>
      <c r="D45" s="3">
        <v>0</v>
      </c>
      <c r="E45" s="3">
        <v>12</v>
      </c>
      <c r="F45" s="4">
        <v>3</v>
      </c>
      <c r="G45" s="75">
        <v>9103</v>
      </c>
      <c r="H45" s="6">
        <v>0.94899999999999995</v>
      </c>
      <c r="I45" s="7">
        <v>355</v>
      </c>
      <c r="J45" s="8">
        <v>3.6999999999999998E-2</v>
      </c>
      <c r="K45" s="11">
        <v>136</v>
      </c>
      <c r="L45" s="12">
        <v>1.4E-2</v>
      </c>
      <c r="N45" s="98">
        <v>1925</v>
      </c>
      <c r="O45" s="99">
        <v>0.2</v>
      </c>
      <c r="Q45" s="146">
        <v>1969</v>
      </c>
      <c r="R45" s="252">
        <v>0.216</v>
      </c>
      <c r="T45" s="162">
        <f t="shared" si="2"/>
        <v>-44</v>
      </c>
      <c r="U45" s="164">
        <f t="shared" si="3"/>
        <v>-1.5999999999999986E-2</v>
      </c>
      <c r="V45" s="155"/>
    </row>
    <row r="46" spans="1:22" x14ac:dyDescent="0.25">
      <c r="A46" s="1" t="s">
        <v>34</v>
      </c>
      <c r="B46" s="2">
        <v>4273</v>
      </c>
      <c r="C46" s="3">
        <v>12</v>
      </c>
      <c r="D46" s="3">
        <v>0</v>
      </c>
      <c r="E46" s="3">
        <v>11</v>
      </c>
      <c r="F46" s="4">
        <v>4</v>
      </c>
      <c r="G46" s="75">
        <v>3894</v>
      </c>
      <c r="H46" s="6">
        <v>0.91100000000000003</v>
      </c>
      <c r="I46" s="7">
        <v>315</v>
      </c>
      <c r="J46" s="8">
        <v>7.3999999999999996E-2</v>
      </c>
      <c r="K46" s="11">
        <v>64</v>
      </c>
      <c r="L46" s="12">
        <v>1.4999999999999999E-2</v>
      </c>
      <c r="N46" s="98">
        <v>558</v>
      </c>
      <c r="O46" s="99">
        <v>0.13</v>
      </c>
      <c r="Q46" s="146">
        <v>571</v>
      </c>
      <c r="R46" s="252">
        <v>0.14699999999999999</v>
      </c>
      <c r="T46" s="162">
        <f t="shared" si="2"/>
        <v>-13</v>
      </c>
      <c r="U46" s="164">
        <f t="shared" si="3"/>
        <v>-1.6999999999999987E-2</v>
      </c>
      <c r="V46" s="155"/>
    </row>
    <row r="47" spans="1:22" x14ac:dyDescent="0.25">
      <c r="A47" s="1" t="s">
        <v>26</v>
      </c>
      <c r="B47" s="2">
        <v>9377</v>
      </c>
      <c r="C47" s="3">
        <v>13</v>
      </c>
      <c r="D47" s="3">
        <v>0</v>
      </c>
      <c r="E47" s="3">
        <v>9</v>
      </c>
      <c r="F47" s="4">
        <v>3</v>
      </c>
      <c r="G47" s="75">
        <v>8930</v>
      </c>
      <c r="H47" s="6">
        <v>0.95199999999999996</v>
      </c>
      <c r="I47" s="7">
        <v>393</v>
      </c>
      <c r="J47" s="8">
        <v>4.2000000000000003E-2</v>
      </c>
      <c r="K47" s="11">
        <v>54</v>
      </c>
      <c r="L47" s="12">
        <v>6.0000000000000001E-3</v>
      </c>
      <c r="N47" s="98">
        <v>225</v>
      </c>
      <c r="O47" s="99">
        <v>2.4E-2</v>
      </c>
      <c r="Q47" s="146">
        <v>363</v>
      </c>
      <c r="R47" s="252">
        <v>4.1000000000000002E-2</v>
      </c>
      <c r="T47" s="162">
        <f t="shared" si="2"/>
        <v>-138</v>
      </c>
      <c r="U47" s="164">
        <f t="shared" si="3"/>
        <v>-1.7000000000000001E-2</v>
      </c>
      <c r="V47" s="155"/>
    </row>
    <row r="48" spans="1:22" x14ac:dyDescent="0.25">
      <c r="A48" s="1" t="s">
        <v>79</v>
      </c>
      <c r="B48" s="2">
        <v>52653</v>
      </c>
      <c r="C48" s="3">
        <v>70</v>
      </c>
      <c r="D48" s="3">
        <v>1</v>
      </c>
      <c r="E48" s="3">
        <v>51</v>
      </c>
      <c r="F48" s="4">
        <v>3</v>
      </c>
      <c r="G48" s="75">
        <v>52244</v>
      </c>
      <c r="H48" s="6">
        <v>0.99199999999999999</v>
      </c>
      <c r="I48" s="7">
        <v>364</v>
      </c>
      <c r="J48" s="8">
        <v>7.0000000000000001E-3</v>
      </c>
      <c r="K48" s="11">
        <v>45</v>
      </c>
      <c r="L48" s="12">
        <v>1E-3</v>
      </c>
      <c r="N48" s="98">
        <v>8402</v>
      </c>
      <c r="O48" s="99">
        <v>0.158</v>
      </c>
      <c r="Q48" s="146">
        <v>9261</v>
      </c>
      <c r="R48" s="252">
        <v>0.17699999999999999</v>
      </c>
      <c r="T48" s="162">
        <f t="shared" si="2"/>
        <v>-859</v>
      </c>
      <c r="U48" s="164">
        <f t="shared" si="3"/>
        <v>-1.8999999999999989E-2</v>
      </c>
      <c r="V48" s="155"/>
    </row>
    <row r="49" spans="1:22" x14ac:dyDescent="0.25">
      <c r="A49" s="1" t="s">
        <v>48</v>
      </c>
      <c r="B49" s="2">
        <v>22013</v>
      </c>
      <c r="C49" s="3">
        <v>39</v>
      </c>
      <c r="D49" s="3">
        <v>4</v>
      </c>
      <c r="E49" s="3">
        <v>33</v>
      </c>
      <c r="F49" s="4">
        <v>4</v>
      </c>
      <c r="G49" s="75">
        <v>18125</v>
      </c>
      <c r="H49" s="6">
        <v>0.82299999999999995</v>
      </c>
      <c r="I49" s="7">
        <v>2841</v>
      </c>
      <c r="J49" s="8">
        <v>0.129</v>
      </c>
      <c r="K49" s="11">
        <v>1047</v>
      </c>
      <c r="L49" s="12">
        <v>4.8000000000000001E-2</v>
      </c>
      <c r="N49" s="98">
        <v>4142</v>
      </c>
      <c r="O49" s="99">
        <v>0.188</v>
      </c>
      <c r="Q49" s="146">
        <v>3813</v>
      </c>
      <c r="R49" s="252">
        <v>0.21</v>
      </c>
      <c r="T49" s="162">
        <f t="shared" si="2"/>
        <v>329</v>
      </c>
      <c r="U49" s="164">
        <f t="shared" si="3"/>
        <v>-2.1999999999999992E-2</v>
      </c>
      <c r="V49" s="155"/>
    </row>
    <row r="50" spans="1:22" x14ac:dyDescent="0.25">
      <c r="A50" s="1" t="s">
        <v>59</v>
      </c>
      <c r="B50" s="2">
        <v>15399</v>
      </c>
      <c r="C50" s="3">
        <v>27</v>
      </c>
      <c r="D50" s="3">
        <v>2</v>
      </c>
      <c r="E50" s="3">
        <v>20</v>
      </c>
      <c r="F50" s="4">
        <v>3</v>
      </c>
      <c r="G50" s="75">
        <v>9723</v>
      </c>
      <c r="H50" s="6">
        <v>0.63100000000000001</v>
      </c>
      <c r="I50" s="7">
        <v>5419</v>
      </c>
      <c r="J50" s="8">
        <v>0.35199999999999998</v>
      </c>
      <c r="K50" s="11">
        <v>257</v>
      </c>
      <c r="L50" s="12">
        <v>1.7000000000000001E-2</v>
      </c>
      <c r="N50" s="98">
        <v>1636</v>
      </c>
      <c r="O50" s="99">
        <v>0.106</v>
      </c>
      <c r="Q50" s="146">
        <v>1259</v>
      </c>
      <c r="R50" s="252">
        <v>0.129</v>
      </c>
      <c r="T50" s="162">
        <f t="shared" si="2"/>
        <v>377</v>
      </c>
      <c r="U50" s="164">
        <f t="shared" si="3"/>
        <v>-2.3000000000000007E-2</v>
      </c>
      <c r="V50" s="155"/>
    </row>
    <row r="51" spans="1:22" x14ac:dyDescent="0.25">
      <c r="A51" s="1" t="s">
        <v>74</v>
      </c>
      <c r="B51" s="2">
        <v>13886</v>
      </c>
      <c r="C51" s="3">
        <v>20</v>
      </c>
      <c r="D51" s="3">
        <v>0</v>
      </c>
      <c r="E51" s="3">
        <v>15</v>
      </c>
      <c r="F51" s="4">
        <v>3</v>
      </c>
      <c r="G51" s="75">
        <v>13435</v>
      </c>
      <c r="H51" s="6">
        <v>0.96799999999999997</v>
      </c>
      <c r="I51" s="7">
        <v>434</v>
      </c>
      <c r="J51" s="8">
        <v>3.1E-2</v>
      </c>
      <c r="K51" s="11">
        <v>17</v>
      </c>
      <c r="L51" s="12">
        <v>1E-3</v>
      </c>
      <c r="N51" s="98">
        <v>2235</v>
      </c>
      <c r="O51" s="99">
        <v>0.161</v>
      </c>
      <c r="Q51" s="146">
        <v>2479</v>
      </c>
      <c r="R51" s="252">
        <v>0.185</v>
      </c>
      <c r="T51" s="162">
        <f t="shared" si="2"/>
        <v>-244</v>
      </c>
      <c r="U51" s="164">
        <f t="shared" si="3"/>
        <v>-2.3999999999999994E-2</v>
      </c>
      <c r="V51" s="155"/>
    </row>
    <row r="52" spans="1:22" x14ac:dyDescent="0.25">
      <c r="A52" s="1" t="s">
        <v>63</v>
      </c>
      <c r="B52" s="2">
        <v>5383</v>
      </c>
      <c r="C52" s="3">
        <v>16</v>
      </c>
      <c r="D52" s="3">
        <v>0</v>
      </c>
      <c r="E52" s="3">
        <v>11</v>
      </c>
      <c r="F52" s="4">
        <v>3</v>
      </c>
      <c r="G52" s="75">
        <v>5004</v>
      </c>
      <c r="H52" s="6">
        <v>0.93</v>
      </c>
      <c r="I52" s="7">
        <v>282</v>
      </c>
      <c r="J52" s="8">
        <v>5.1999999999999998E-2</v>
      </c>
      <c r="K52" s="11">
        <v>97</v>
      </c>
      <c r="L52" s="12">
        <v>1.7999999999999999E-2</v>
      </c>
      <c r="N52" s="98">
        <v>403</v>
      </c>
      <c r="O52" s="99">
        <v>7.4999999999999997E-2</v>
      </c>
      <c r="Q52" s="146">
        <v>493</v>
      </c>
      <c r="R52" s="252">
        <v>9.9000000000000005E-2</v>
      </c>
      <c r="T52" s="162">
        <f t="shared" si="2"/>
        <v>-90</v>
      </c>
      <c r="U52" s="164">
        <f t="shared" si="3"/>
        <v>-2.4000000000000007E-2</v>
      </c>
      <c r="V52" s="155"/>
    </row>
    <row r="53" spans="1:22" x14ac:dyDescent="0.25">
      <c r="A53" s="1" t="s">
        <v>73</v>
      </c>
      <c r="B53" s="2">
        <v>5465</v>
      </c>
      <c r="C53" s="3">
        <v>10</v>
      </c>
      <c r="D53" s="3">
        <v>0</v>
      </c>
      <c r="E53" s="3">
        <v>7</v>
      </c>
      <c r="F53" s="4">
        <v>4</v>
      </c>
      <c r="G53" s="75">
        <v>4787</v>
      </c>
      <c r="H53" s="6">
        <v>0.876</v>
      </c>
      <c r="I53" s="7">
        <v>562</v>
      </c>
      <c r="J53" s="8">
        <v>0.10299999999999999</v>
      </c>
      <c r="K53" s="11">
        <v>116</v>
      </c>
      <c r="L53" s="12">
        <v>2.1000000000000001E-2</v>
      </c>
      <c r="N53" s="98">
        <v>855</v>
      </c>
      <c r="O53" s="99">
        <v>0.155</v>
      </c>
      <c r="Q53" s="146">
        <v>893</v>
      </c>
      <c r="R53" s="252">
        <v>0.187</v>
      </c>
      <c r="T53" s="162">
        <f t="shared" si="2"/>
        <v>-38</v>
      </c>
      <c r="U53" s="164">
        <f t="shared" si="3"/>
        <v>-3.2000000000000001E-2</v>
      </c>
      <c r="V53" s="155"/>
    </row>
    <row r="54" spans="1:22" x14ac:dyDescent="0.25">
      <c r="A54" s="1" t="s">
        <v>66</v>
      </c>
      <c r="B54" s="2">
        <v>46364</v>
      </c>
      <c r="C54" s="3">
        <v>60</v>
      </c>
      <c r="D54" s="3">
        <v>0</v>
      </c>
      <c r="E54" s="3">
        <v>48</v>
      </c>
      <c r="F54" s="4">
        <v>3</v>
      </c>
      <c r="G54" s="75">
        <v>45229</v>
      </c>
      <c r="H54" s="6">
        <v>0.97599999999999998</v>
      </c>
      <c r="I54" s="7">
        <v>1022</v>
      </c>
      <c r="J54" s="8">
        <v>2.1999999999999999E-2</v>
      </c>
      <c r="K54" s="11">
        <v>113</v>
      </c>
      <c r="L54" s="12">
        <v>2E-3</v>
      </c>
      <c r="N54" s="98">
        <v>42415</v>
      </c>
      <c r="O54" s="99">
        <v>0.91200000000000003</v>
      </c>
      <c r="Q54" s="146">
        <v>42930</v>
      </c>
      <c r="R54" s="252">
        <v>0.94899999999999995</v>
      </c>
      <c r="T54" s="162">
        <f t="shared" si="2"/>
        <v>-515</v>
      </c>
      <c r="U54" s="164">
        <f t="shared" si="3"/>
        <v>-3.6999999999999922E-2</v>
      </c>
      <c r="V54" s="155"/>
    </row>
    <row r="55" spans="1:22" x14ac:dyDescent="0.25">
      <c r="A55" s="1" t="s">
        <v>75</v>
      </c>
      <c r="B55" s="2">
        <v>24421</v>
      </c>
      <c r="C55" s="3">
        <v>38</v>
      </c>
      <c r="D55" s="3">
        <v>0</v>
      </c>
      <c r="E55" s="3">
        <v>26</v>
      </c>
      <c r="F55" s="4">
        <v>4</v>
      </c>
      <c r="G55" s="75">
        <v>22394</v>
      </c>
      <c r="H55" s="6">
        <v>0.91700000000000004</v>
      </c>
      <c r="I55" s="7">
        <v>1719</v>
      </c>
      <c r="J55" s="8">
        <v>7.0000000000000007E-2</v>
      </c>
      <c r="K55" s="11">
        <v>308</v>
      </c>
      <c r="L55" s="12">
        <v>1.2999999999999999E-2</v>
      </c>
      <c r="N55" s="98">
        <v>5592</v>
      </c>
      <c r="O55" s="99">
        <v>0.22700000000000001</v>
      </c>
      <c r="Q55" s="146">
        <v>6111</v>
      </c>
      <c r="R55" s="252">
        <v>0.27300000000000002</v>
      </c>
      <c r="T55" s="162">
        <f t="shared" si="2"/>
        <v>-519</v>
      </c>
      <c r="U55" s="164">
        <f t="shared" si="3"/>
        <v>-4.6000000000000013E-2</v>
      </c>
      <c r="V55" s="155"/>
    </row>
    <row r="56" spans="1:22" x14ac:dyDescent="0.25">
      <c r="A56" s="1" t="s">
        <v>29</v>
      </c>
      <c r="B56" s="2">
        <v>7955</v>
      </c>
      <c r="C56" s="3">
        <v>18</v>
      </c>
      <c r="D56" s="3">
        <v>0</v>
      </c>
      <c r="E56" s="3">
        <v>14</v>
      </c>
      <c r="F56" s="4">
        <v>4</v>
      </c>
      <c r="G56" s="75">
        <v>6461</v>
      </c>
      <c r="H56" s="6">
        <v>0.81200000000000006</v>
      </c>
      <c r="I56" s="7">
        <v>1170</v>
      </c>
      <c r="J56" s="8">
        <v>0.14699999999999999</v>
      </c>
      <c r="K56" s="11">
        <v>324</v>
      </c>
      <c r="L56" s="12">
        <v>4.1000000000000002E-2</v>
      </c>
      <c r="N56" s="98">
        <v>1935</v>
      </c>
      <c r="O56" s="99">
        <v>0.24199999999999999</v>
      </c>
      <c r="Q56" s="146">
        <v>1973</v>
      </c>
      <c r="R56" s="252">
        <v>0.30499999999999999</v>
      </c>
      <c r="T56" s="162">
        <f t="shared" si="2"/>
        <v>-38</v>
      </c>
      <c r="U56" s="164">
        <f t="shared" si="3"/>
        <v>-6.3E-2</v>
      </c>
      <c r="V56" s="155"/>
    </row>
    <row r="57" spans="1:22" x14ac:dyDescent="0.25">
      <c r="A57" s="1" t="s">
        <v>55</v>
      </c>
      <c r="B57" s="2">
        <v>16278</v>
      </c>
      <c r="C57" s="3">
        <v>28</v>
      </c>
      <c r="D57" s="3">
        <v>11</v>
      </c>
      <c r="E57" s="3">
        <v>18</v>
      </c>
      <c r="F57" s="4">
        <v>5</v>
      </c>
      <c r="G57" s="75">
        <v>8593</v>
      </c>
      <c r="H57" s="6">
        <v>0.52800000000000002</v>
      </c>
      <c r="I57" s="7">
        <v>5255</v>
      </c>
      <c r="J57" s="8">
        <v>0.32300000000000001</v>
      </c>
      <c r="K57" s="11">
        <v>2430</v>
      </c>
      <c r="L57" s="12">
        <v>0.14899999999999999</v>
      </c>
      <c r="N57" s="98">
        <v>1704</v>
      </c>
      <c r="O57" s="99">
        <v>0.105</v>
      </c>
      <c r="Q57" s="146">
        <v>1910</v>
      </c>
      <c r="R57" s="252">
        <v>0.222</v>
      </c>
      <c r="T57" s="162">
        <f t="shared" si="2"/>
        <v>-206</v>
      </c>
      <c r="U57" s="164">
        <f t="shared" si="3"/>
        <v>-0.11700000000000001</v>
      </c>
      <c r="V57" s="155"/>
    </row>
    <row r="58" spans="1:22" x14ac:dyDescent="0.25">
      <c r="A58" s="1" t="s">
        <v>68</v>
      </c>
      <c r="B58" s="2">
        <v>5737</v>
      </c>
      <c r="C58" s="3">
        <v>9</v>
      </c>
      <c r="D58" s="3">
        <v>0</v>
      </c>
      <c r="E58" s="3">
        <v>4</v>
      </c>
      <c r="F58" s="4">
        <v>3</v>
      </c>
      <c r="G58" s="75">
        <v>4965</v>
      </c>
      <c r="H58" s="6">
        <v>0.86499999999999999</v>
      </c>
      <c r="I58" s="7">
        <v>714</v>
      </c>
      <c r="J58" s="8">
        <v>0.124</v>
      </c>
      <c r="K58" s="11">
        <v>58</v>
      </c>
      <c r="L58" s="12">
        <v>0.01</v>
      </c>
      <c r="N58" s="98">
        <v>4190</v>
      </c>
      <c r="O58" s="99">
        <v>0.72499999999999998</v>
      </c>
      <c r="Q58" s="146">
        <v>4216</v>
      </c>
      <c r="R58" s="252">
        <v>0.84899999999999998</v>
      </c>
      <c r="T58" s="162">
        <f t="shared" si="2"/>
        <v>-26</v>
      </c>
      <c r="U58" s="164">
        <f t="shared" si="3"/>
        <v>-0.124</v>
      </c>
      <c r="V58" s="155"/>
    </row>
    <row r="59" spans="1:22" x14ac:dyDescent="0.25">
      <c r="A59" s="1" t="s">
        <v>52</v>
      </c>
      <c r="B59" s="2">
        <v>11554</v>
      </c>
      <c r="C59" s="3">
        <v>38</v>
      </c>
      <c r="D59" s="3">
        <v>0</v>
      </c>
      <c r="E59" s="3">
        <v>13</v>
      </c>
      <c r="F59" s="4">
        <v>4</v>
      </c>
      <c r="G59" s="75">
        <v>8981</v>
      </c>
      <c r="H59" s="6">
        <v>0.77700000000000002</v>
      </c>
      <c r="I59" s="7">
        <v>1876</v>
      </c>
      <c r="J59" s="8">
        <v>0.16200000000000001</v>
      </c>
      <c r="K59" s="11">
        <v>697</v>
      </c>
      <c r="L59" s="12">
        <v>0.06</v>
      </c>
      <c r="N59" s="98">
        <v>1943</v>
      </c>
      <c r="O59" s="99">
        <v>0.16800000000000001</v>
      </c>
      <c r="Q59" s="146">
        <v>3212</v>
      </c>
      <c r="R59" s="252">
        <v>0.35799999999999998</v>
      </c>
      <c r="T59" s="162">
        <f t="shared" si="2"/>
        <v>-1269</v>
      </c>
      <c r="U59" s="164">
        <f t="shared" si="3"/>
        <v>-0.18999999999999997</v>
      </c>
      <c r="V59" s="155" t="s">
        <v>126</v>
      </c>
    </row>
    <row r="60" spans="1:22" x14ac:dyDescent="0.25">
      <c r="A60" s="1" t="s">
        <v>31</v>
      </c>
      <c r="B60" s="2">
        <v>54223</v>
      </c>
      <c r="C60" s="3">
        <v>69</v>
      </c>
      <c r="D60" s="3">
        <v>5</v>
      </c>
      <c r="E60" s="3">
        <v>62</v>
      </c>
      <c r="F60" s="4">
        <v>3</v>
      </c>
      <c r="G60" s="75">
        <v>50489</v>
      </c>
      <c r="H60" s="6">
        <v>0.93100000000000005</v>
      </c>
      <c r="I60" s="7">
        <v>3497</v>
      </c>
      <c r="J60" s="8">
        <v>6.4000000000000001E-2</v>
      </c>
      <c r="K60" s="11">
        <v>237</v>
      </c>
      <c r="L60" s="12">
        <v>4.0000000000000001E-3</v>
      </c>
      <c r="N60" s="109" t="s">
        <v>94</v>
      </c>
      <c r="O60" s="110" t="s">
        <v>94</v>
      </c>
      <c r="Q60" s="146">
        <v>12831</v>
      </c>
      <c r="R60" s="252">
        <v>0.254</v>
      </c>
      <c r="T60" s="162"/>
      <c r="U60" s="164"/>
      <c r="V60" s="155"/>
    </row>
    <row r="61" spans="1:22" x14ac:dyDescent="0.25">
      <c r="A61" s="1" t="s">
        <v>32</v>
      </c>
      <c r="B61" s="2">
        <v>4162</v>
      </c>
      <c r="C61" s="3">
        <v>10</v>
      </c>
      <c r="D61" s="3">
        <v>0</v>
      </c>
      <c r="E61" s="3">
        <v>6</v>
      </c>
      <c r="F61" s="4">
        <v>5</v>
      </c>
      <c r="G61" s="75">
        <v>3719</v>
      </c>
      <c r="H61" s="6">
        <v>0.89400000000000002</v>
      </c>
      <c r="I61" s="7">
        <v>51</v>
      </c>
      <c r="J61" s="8">
        <v>1.2E-2</v>
      </c>
      <c r="K61" s="11">
        <v>392</v>
      </c>
      <c r="L61" s="12">
        <v>9.4E-2</v>
      </c>
      <c r="N61" s="109" t="s">
        <v>94</v>
      </c>
      <c r="O61" s="110" t="s">
        <v>94</v>
      </c>
      <c r="Q61" s="146">
        <v>163</v>
      </c>
      <c r="R61" s="252">
        <v>4.3999999999999997E-2</v>
      </c>
      <c r="T61" s="162"/>
      <c r="U61" s="164"/>
      <c r="V61" s="155"/>
    </row>
    <row r="62" spans="1:22" ht="15.75" thickBot="1" x14ac:dyDescent="0.3">
      <c r="A62" s="65" t="s">
        <v>60</v>
      </c>
      <c r="B62" s="66">
        <v>26614</v>
      </c>
      <c r="C62" s="67">
        <v>36</v>
      </c>
      <c r="D62" s="67">
        <v>0</v>
      </c>
      <c r="E62" s="67">
        <v>28</v>
      </c>
      <c r="F62" s="68">
        <v>2</v>
      </c>
      <c r="G62" s="76">
        <v>26008</v>
      </c>
      <c r="H62" s="77">
        <v>0.97699999999999998</v>
      </c>
      <c r="I62" s="78">
        <v>597</v>
      </c>
      <c r="J62" s="79">
        <v>2.1999999999999999E-2</v>
      </c>
      <c r="K62" s="80">
        <v>9</v>
      </c>
      <c r="L62" s="81">
        <v>0</v>
      </c>
      <c r="N62" s="150" t="s">
        <v>94</v>
      </c>
      <c r="O62" s="151" t="s">
        <v>94</v>
      </c>
      <c r="Q62" s="147">
        <v>11954</v>
      </c>
      <c r="R62" s="257">
        <v>0.46</v>
      </c>
      <c r="T62" s="165"/>
      <c r="U62" s="166"/>
      <c r="V62" s="156"/>
    </row>
    <row r="63" spans="1:22" x14ac:dyDescent="0.25">
      <c r="B63" s="21"/>
      <c r="C63" s="22"/>
      <c r="D63" s="22"/>
      <c r="E63" s="22"/>
      <c r="F63" s="22"/>
      <c r="G63" s="21"/>
      <c r="H63" s="23"/>
      <c r="I63" s="21"/>
      <c r="J63" s="24"/>
      <c r="K63" s="22"/>
      <c r="L63" s="24"/>
      <c r="N63" s="21"/>
      <c r="O63" s="24"/>
      <c r="Q63" s="21"/>
      <c r="R63" s="24"/>
      <c r="T63"/>
      <c r="U63" s="161"/>
      <c r="V63"/>
    </row>
    <row r="64" spans="1:22" ht="12" customHeight="1" x14ac:dyDescent="0.25">
      <c r="A64" s="48" t="s">
        <v>89</v>
      </c>
      <c r="B64" s="21"/>
      <c r="C64" s="22"/>
      <c r="D64" s="22"/>
      <c r="E64" s="22"/>
      <c r="F64" s="22"/>
      <c r="G64" s="21"/>
      <c r="H64" s="23"/>
      <c r="I64" s="21"/>
      <c r="J64" s="24"/>
      <c r="K64" s="22"/>
      <c r="L64" s="24"/>
      <c r="N64" s="21"/>
      <c r="O64" s="24"/>
      <c r="Q64" s="21"/>
      <c r="R64" s="24"/>
      <c r="T64"/>
      <c r="U64" s="161"/>
      <c r="V64"/>
    </row>
    <row r="65" spans="1:22" s="57" customFormat="1" x14ac:dyDescent="0.25">
      <c r="A65" s="49" t="s">
        <v>90</v>
      </c>
      <c r="B65" s="50">
        <f t="shared" ref="B65:G65" si="4">SUM(B8:B62)</f>
        <v>1129340</v>
      </c>
      <c r="C65" s="63">
        <f t="shared" si="4"/>
        <v>1679</v>
      </c>
      <c r="D65" s="50">
        <f t="shared" si="4"/>
        <v>53</v>
      </c>
      <c r="E65" s="50">
        <f t="shared" si="4"/>
        <v>1263</v>
      </c>
      <c r="F65" s="63">
        <f t="shared" si="4"/>
        <v>194</v>
      </c>
      <c r="G65" s="51">
        <f t="shared" si="4"/>
        <v>1052357</v>
      </c>
      <c r="H65" s="52"/>
      <c r="I65" s="51">
        <f>SUM(I8:I62)</f>
        <v>63012</v>
      </c>
      <c r="J65" s="53"/>
      <c r="K65" s="51">
        <f>SUM(K8:K62)</f>
        <v>13971</v>
      </c>
      <c r="L65" s="53"/>
      <c r="M65"/>
      <c r="N65" s="54">
        <f>SUM(N8:N62)</f>
        <v>331907</v>
      </c>
      <c r="O65" s="55" t="e">
        <f xml:space="preserve"> N65 /#REF!</f>
        <v>#REF!</v>
      </c>
      <c r="P65"/>
      <c r="Q65" s="54">
        <f>SUM(Q8:Q62)</f>
        <v>272038</v>
      </c>
      <c r="R65" s="55">
        <f xml:space="preserve"> Q65 / B65</f>
        <v>0.24088228522854058</v>
      </c>
      <c r="T65"/>
      <c r="U65" s="161"/>
      <c r="V65"/>
    </row>
    <row r="66" spans="1:22" x14ac:dyDescent="0.25">
      <c r="A66" s="58" t="s">
        <v>91</v>
      </c>
      <c r="B66" s="50">
        <f t="shared" ref="B66:L66" si="5">MIN(B8:B62)</f>
        <v>3558</v>
      </c>
      <c r="C66" s="50">
        <f t="shared" si="5"/>
        <v>9</v>
      </c>
      <c r="D66" s="50">
        <f t="shared" si="5"/>
        <v>0</v>
      </c>
      <c r="E66" s="50">
        <f t="shared" si="5"/>
        <v>1</v>
      </c>
      <c r="F66" s="50">
        <f t="shared" si="5"/>
        <v>2</v>
      </c>
      <c r="G66" s="51">
        <f t="shared" si="5"/>
        <v>1717</v>
      </c>
      <c r="H66" s="59">
        <f t="shared" si="5"/>
        <v>0.48299999999999998</v>
      </c>
      <c r="I66" s="51">
        <f t="shared" si="5"/>
        <v>39</v>
      </c>
      <c r="J66" s="60">
        <f t="shared" si="5"/>
        <v>5.0000000000000001E-3</v>
      </c>
      <c r="K66" s="51">
        <f t="shared" si="5"/>
        <v>6</v>
      </c>
      <c r="L66" s="60">
        <f t="shared" si="5"/>
        <v>0</v>
      </c>
      <c r="N66" s="54">
        <f>MIN(N8:N62)</f>
        <v>25</v>
      </c>
      <c r="O66" s="61">
        <f>MIN(O8:O62)</f>
        <v>5.0000000000000001E-3</v>
      </c>
      <c r="Q66" s="54">
        <f>MIN(Q8:Q62)</f>
        <v>70</v>
      </c>
      <c r="R66" s="61">
        <f>MIN(R8:R62)</f>
        <v>8.0000000000000002E-3</v>
      </c>
      <c r="T66"/>
      <c r="U66" s="161"/>
      <c r="V66"/>
    </row>
    <row r="67" spans="1:22" x14ac:dyDescent="0.25">
      <c r="A67" s="58" t="s">
        <v>92</v>
      </c>
      <c r="B67" s="50">
        <f t="shared" ref="B67:L67" si="6">MAX(B8:B62)</f>
        <v>116568</v>
      </c>
      <c r="C67" s="50">
        <f t="shared" si="6"/>
        <v>191</v>
      </c>
      <c r="D67" s="50">
        <f t="shared" si="6"/>
        <v>12</v>
      </c>
      <c r="E67" s="50">
        <f t="shared" si="6"/>
        <v>172</v>
      </c>
      <c r="F67" s="50">
        <f t="shared" si="6"/>
        <v>8</v>
      </c>
      <c r="G67" s="51">
        <f t="shared" si="6"/>
        <v>113613</v>
      </c>
      <c r="H67" s="59">
        <f t="shared" si="6"/>
        <v>0.995</v>
      </c>
      <c r="I67" s="51">
        <f t="shared" si="6"/>
        <v>5419</v>
      </c>
      <c r="J67" s="60">
        <f t="shared" si="6"/>
        <v>0.41599999999999998</v>
      </c>
      <c r="K67" s="51">
        <f t="shared" si="6"/>
        <v>2430</v>
      </c>
      <c r="L67" s="60">
        <f t="shared" si="6"/>
        <v>0.14899999999999999</v>
      </c>
      <c r="N67" s="54">
        <f>MAX(N8:N62)</f>
        <v>79009</v>
      </c>
      <c r="O67" s="61">
        <f>MAX(O8:O62)</f>
        <v>0.97699999999999998</v>
      </c>
      <c r="Q67" s="54">
        <f>MAX(Q8:Q62)</f>
        <v>75063</v>
      </c>
      <c r="R67" s="61">
        <f>MAX(R8:R62)</f>
        <v>0.94899999999999995</v>
      </c>
      <c r="T67"/>
      <c r="U67" s="161"/>
      <c r="V67"/>
    </row>
    <row r="68" spans="1:22" x14ac:dyDescent="0.25">
      <c r="T68"/>
      <c r="U68" s="161"/>
      <c r="V68"/>
    </row>
  </sheetData>
  <autoFilter ref="A7:AC7">
    <sortState ref="A8:W62">
      <sortCondition descending="1" ref="U7"/>
    </sortState>
  </autoFilter>
  <mergeCells count="6">
    <mergeCell ref="G6:L6"/>
    <mergeCell ref="Q6:R6"/>
    <mergeCell ref="T6:U6"/>
    <mergeCell ref="Q4:R4"/>
    <mergeCell ref="N6:O6"/>
    <mergeCell ref="T5:U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13B29E2E7820458464227474AC6252" ma:contentTypeVersion="11" ma:contentTypeDescription="Create a new document." ma:contentTypeScope="" ma:versionID="299bc4e34734d2d678dbafb6fcc7a983">
  <xsd:schema xmlns:xsd="http://www.w3.org/2001/XMLSchema" xmlns:xs="http://www.w3.org/2001/XMLSchema" xmlns:p="http://schemas.microsoft.com/office/2006/metadata/properties" xmlns:ns3="28e89e1c-f4d4-4321-b3ec-366b1aed737b" targetNamespace="http://schemas.microsoft.com/office/2006/metadata/properties" ma:root="true" ma:fieldsID="fd4ec70875db8d9e50500dee355a96f3" ns3:_="">
    <xsd:import namespace="28e89e1c-f4d4-4321-b3ec-366b1aed73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e89e1c-f4d4-4321-b3ec-366b1aed73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CD1C2B5-2D6D-472E-96F9-CD278A1A9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e89e1c-f4d4-4321-b3ec-366b1aed73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EA2D4E-75CB-4DE7-BCE7-98B02BD232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485D78-D9EA-4EC6-9E42-8C83742FC66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28e89e1c-f4d4-4321-b3ec-366b1aed737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Overview</vt:lpstr>
      <vt:lpstr>Precinct MM</vt:lpstr>
      <vt:lpstr>8 Mar 2022</vt:lpstr>
      <vt:lpstr>28 Jan 2022</vt:lpstr>
      <vt:lpstr>Metadata</vt:lpstr>
      <vt:lpstr>Precinct MM 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kdonalds</dc:creator>
  <cp:lastModifiedBy>Kurt Donaldson</cp:lastModifiedBy>
  <dcterms:created xsi:type="dcterms:W3CDTF">2022-03-11T05:46:00Z</dcterms:created>
  <dcterms:modified xsi:type="dcterms:W3CDTF">2022-03-23T19:25:44Z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0x010100A913B29E2E7820458464227474AC6252</vt:lpwstr>
  </property>
</Properties>
</file>