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ub\VTD\SOS\report\Vote\county-summary\"/>
    </mc:Choice>
  </mc:AlternateContent>
  <bookViews>
    <workbookView xWindow="1680" yWindow="495" windowWidth="25455" windowHeight="14550" activeTab="1"/>
  </bookViews>
  <sheets>
    <sheet name="Overview" sheetId="2" r:id="rId1"/>
    <sheet name="8 Apr 2022" sheetId="1" r:id="rId2"/>
    <sheet name="Metadata" sheetId="5" r:id="rId3"/>
  </sheets>
  <definedNames>
    <definedName name="_xlnm._FilterDatabase" localSheetId="1" hidden="1">'8 Apr 2022'!$A$7:$AD$7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2" l="1"/>
  <c r="D13" i="2"/>
  <c r="D28" i="2"/>
  <c r="D27" i="2"/>
  <c r="D20" i="2"/>
  <c r="D19" i="2"/>
  <c r="D18" i="2"/>
  <c r="D12" i="2"/>
  <c r="D10" i="2"/>
  <c r="D9" i="2"/>
  <c r="D8" i="2"/>
  <c r="D7" i="2"/>
  <c r="D6" i="2"/>
  <c r="N67" i="1"/>
  <c r="M67" i="1"/>
  <c r="N66" i="1"/>
  <c r="M66" i="1"/>
  <c r="M65" i="1"/>
  <c r="AC65" i="1"/>
  <c r="U65" i="1"/>
  <c r="T67" i="1"/>
  <c r="V67" i="1"/>
  <c r="X67" i="1"/>
  <c r="Z67" i="1"/>
  <c r="AB67" i="1"/>
  <c r="AB66" i="1"/>
  <c r="Z66" i="1"/>
  <c r="X66" i="1"/>
  <c r="V66" i="1"/>
  <c r="T66" i="1"/>
  <c r="R67" i="1"/>
  <c r="R66" i="1"/>
  <c r="P67" i="1"/>
  <c r="P66" i="1"/>
  <c r="AC67" i="1"/>
  <c r="AC66" i="1"/>
  <c r="AA67" i="1"/>
  <c r="AA66" i="1"/>
  <c r="AA65" i="1"/>
  <c r="Y67" i="1"/>
  <c r="Y66" i="1"/>
  <c r="Y65" i="1"/>
  <c r="W67" i="1"/>
  <c r="W66" i="1"/>
  <c r="W65" i="1"/>
  <c r="U67" i="1"/>
  <c r="U66" i="1"/>
  <c r="S67" i="1"/>
  <c r="S66" i="1"/>
  <c r="S65" i="1"/>
  <c r="Q67" i="1"/>
  <c r="Q66" i="1"/>
  <c r="Q65" i="1"/>
  <c r="O67" i="1"/>
  <c r="O66" i="1"/>
  <c r="O65" i="1"/>
  <c r="L67" i="1"/>
  <c r="K67" i="1"/>
  <c r="J67" i="1"/>
  <c r="I67" i="1"/>
  <c r="H67" i="1"/>
  <c r="G67" i="1"/>
  <c r="F67" i="1"/>
  <c r="E67" i="1"/>
  <c r="D67" i="1"/>
  <c r="C67" i="1"/>
  <c r="B67" i="1"/>
  <c r="L66" i="1"/>
  <c r="K66" i="1"/>
  <c r="J66" i="1"/>
  <c r="I66" i="1"/>
  <c r="H66" i="1"/>
  <c r="G66" i="1"/>
  <c r="F66" i="1"/>
  <c r="E66" i="1"/>
  <c r="D66" i="1"/>
  <c r="C66" i="1"/>
  <c r="B66" i="1"/>
  <c r="K65" i="1"/>
  <c r="I65" i="1"/>
  <c r="G65" i="1"/>
  <c r="F65" i="1"/>
  <c r="E65" i="1"/>
  <c r="D65" i="1"/>
  <c r="C65" i="1"/>
  <c r="B65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V65" i="1" l="1"/>
  <c r="T65" i="1"/>
  <c r="Z65" i="1"/>
  <c r="N65" i="1"/>
  <c r="AD67" i="1"/>
  <c r="L65" i="1"/>
  <c r="R65" i="1"/>
  <c r="X65" i="1"/>
  <c r="AB65" i="1"/>
  <c r="AD65" i="1"/>
  <c r="AD66" i="1"/>
  <c r="H65" i="1"/>
  <c r="J65" i="1"/>
  <c r="P65" i="1"/>
</calcChain>
</file>

<file path=xl/sharedStrings.xml><?xml version="1.0" encoding="utf-8"?>
<sst xmlns="http://schemas.openxmlformats.org/spreadsheetml/2006/main" count="226" uniqueCount="187">
  <si>
    <t>County</t>
  </si>
  <si>
    <t>Total Voting Register Records</t>
  </si>
  <si>
    <t># Precincts</t>
  </si>
  <si>
    <t># SLDBP</t>
  </si>
  <si>
    <t># Magisterial Districts</t>
  </si>
  <si>
    <t># SITE ADDRESS MATCHES</t>
  </si>
  <si>
    <t>% SITE Address Matches</t>
  </si>
  <si>
    <t># STREET Address Matches</t>
  </si>
  <si>
    <t>% STREET Address Matches</t>
  </si>
  <si>
    <t># UNMATCHED Address Matches</t>
  </si>
  <si>
    <t>% UNMATCHED Address Matches</t>
  </si>
  <si>
    <t># Exception Address Matches</t>
  </si>
  <si>
    <t>% Exception Address Matches</t>
  </si>
  <si>
    <t># Precinct Mismatches</t>
  </si>
  <si>
    <t>% Precinct Mismatches</t>
  </si>
  <si>
    <t># Precinct Mismatches - SLDBP</t>
  </si>
  <si>
    <t>% Precinct Mismatches - SLDBP</t>
  </si>
  <si>
    <t># Magisterial Mismatches</t>
  </si>
  <si>
    <t>% Magisterial Mismatches</t>
  </si>
  <si>
    <t># House Mismatches</t>
  </si>
  <si>
    <t>% House Mismatches</t>
  </si>
  <si>
    <t># Senate Mismatches</t>
  </si>
  <si>
    <t>% Senate Mismatches</t>
  </si>
  <si>
    <t># Congressional Mismatches</t>
  </si>
  <si>
    <t>% Congressional Mismatches</t>
  </si>
  <si>
    <t># County Mismatches</t>
  </si>
  <si>
    <t>% County Mismatches</t>
  </si>
  <si>
    <t># Total Mismatch Flags</t>
  </si>
  <si>
    <t>Barbour</t>
  </si>
  <si>
    <t>Berkeley</t>
  </si>
  <si>
    <t>Boone</t>
  </si>
  <si>
    <t>Braxton</t>
  </si>
  <si>
    <t>Brooke</t>
  </si>
  <si>
    <t>Cabell</t>
  </si>
  <si>
    <t>Calhoun</t>
  </si>
  <si>
    <t>Clay</t>
  </si>
  <si>
    <t>Doddridge</t>
  </si>
  <si>
    <t>Fayette</t>
  </si>
  <si>
    <t>Gilmer</t>
  </si>
  <si>
    <t>Grant</t>
  </si>
  <si>
    <t>Greenbrier</t>
  </si>
  <si>
    <t>Hampshire</t>
  </si>
  <si>
    <t>Hancock</t>
  </si>
  <si>
    <t>Hardy</t>
  </si>
  <si>
    <t>Harrison</t>
  </si>
  <si>
    <t>Jackson</t>
  </si>
  <si>
    <t>Jefferson</t>
  </si>
  <si>
    <t>Kanawha</t>
  </si>
  <si>
    <t>Lewis</t>
  </si>
  <si>
    <t>Lincoln</t>
  </si>
  <si>
    <t>Logan</t>
  </si>
  <si>
    <t>Marion</t>
  </si>
  <si>
    <t>Marshall</t>
  </si>
  <si>
    <t>Mason</t>
  </si>
  <si>
    <t>McDowell</t>
  </si>
  <si>
    <t>Mercer</t>
  </si>
  <si>
    <t>Mineral</t>
  </si>
  <si>
    <t>Mingo</t>
  </si>
  <si>
    <t>Monongalia</t>
  </si>
  <si>
    <t>Monroe</t>
  </si>
  <si>
    <t>Morgan</t>
  </si>
  <si>
    <t>Nicholas</t>
  </si>
  <si>
    <t>Ohio</t>
  </si>
  <si>
    <t>Pendleton</t>
  </si>
  <si>
    <t>Pleasants</t>
  </si>
  <si>
    <t>Pocahontas</t>
  </si>
  <si>
    <t>Preston</t>
  </si>
  <si>
    <t>Putnam</t>
  </si>
  <si>
    <t>Raleigh</t>
  </si>
  <si>
    <t>Randolph</t>
  </si>
  <si>
    <t>Ritchie</t>
  </si>
  <si>
    <t>Roane</t>
  </si>
  <si>
    <t>Summers</t>
  </si>
  <si>
    <t>Taylor</t>
  </si>
  <si>
    <t>Tucker</t>
  </si>
  <si>
    <t>Tyler</t>
  </si>
  <si>
    <t>Upshur</t>
  </si>
  <si>
    <t>Wayne</t>
  </si>
  <si>
    <t>Webster</t>
  </si>
  <si>
    <t>Wetzel</t>
  </si>
  <si>
    <t>Wirt</t>
  </si>
  <si>
    <t>Wood</t>
  </si>
  <si>
    <t>Wyoming</t>
  </si>
  <si>
    <t>Bottom 10</t>
  </si>
  <si>
    <t>&lt; 83%</t>
  </si>
  <si>
    <t>County Target Threshold</t>
  </si>
  <si>
    <t>&gt; 95%</t>
  </si>
  <si>
    <t>&lt; 5%</t>
  </si>
  <si>
    <t>&lt; 1%</t>
  </si>
  <si>
    <t>Geocoding (Address Matching)</t>
  </si>
  <si>
    <t>Spatial Audit between SVRS Records and GEO-Election Districts</t>
  </si>
  <si>
    <t># Precincts Standard-ized</t>
  </si>
  <si>
    <t>SPATIAL AUDIT 4/8/2022 (SVRS-GEO County Summary Report)</t>
  </si>
  <si>
    <t>SVRS Data Extraction Date:  04/08/2022</t>
  </si>
  <si>
    <t>Summary Report Date:  04/09/2022</t>
  </si>
  <si>
    <t># Total Mismatch %</t>
  </si>
  <si>
    <t>Statistics</t>
  </si>
  <si>
    <t>Sum</t>
  </si>
  <si>
    <t>Min</t>
  </si>
  <si>
    <t>Max</t>
  </si>
  <si>
    <t>SPATIAL AUDIT BETWEEN SVRS AND GEO-ELECTION BOUNDARIES</t>
  </si>
  <si>
    <t>SVRS SPATIAL AUDIT 4/8/22</t>
  </si>
  <si>
    <t>COUNT</t>
  </si>
  <si>
    <t>%</t>
  </si>
  <si>
    <t>NOTES</t>
  </si>
  <si>
    <t>SVRS Records Geocoded</t>
  </si>
  <si>
    <t>Precinct Mismatch</t>
  </si>
  <si>
    <t>5% of SVRS records do not match the GIS PRECINCT files</t>
  </si>
  <si>
    <t>Magisterial District</t>
  </si>
  <si>
    <t>State House</t>
  </si>
  <si>
    <t>6% of SVRS records do not match the GIS STATE HOUSE Districts</t>
  </si>
  <si>
    <t>State Senate</t>
  </si>
  <si>
    <t>1% of SVRS records do not match the GIS STATE SENATE Districts</t>
  </si>
  <si>
    <t>Congressional</t>
  </si>
  <si>
    <t>1% of SVRS records do not match the GIS CONGRESSOINAL Districts</t>
  </si>
  <si>
    <t>Outside County</t>
  </si>
  <si>
    <t>0.2% of SVRS records are located OUTSIDE of the County.  Points in parcels that overlap jurisdictional boundaries may be valid.</t>
  </si>
  <si>
    <t>GEOCODING STATUS 4/8/22</t>
  </si>
  <si>
    <t>Total SVRS Records</t>
  </si>
  <si>
    <t xml:space="preserve">Two Address Locators (WV SAMS &amp; Esri) performed the geocoding </t>
  </si>
  <si>
    <t>Site Address Match</t>
  </si>
  <si>
    <t xml:space="preserve">93% of SVRS records geocode to a site point.  Some points may not be located to the building footprint or are false positives. </t>
  </si>
  <si>
    <t>Street Address Match</t>
  </si>
  <si>
    <t>Records not evaluated for mismatch by spatial audit</t>
  </si>
  <si>
    <t>Unmatched</t>
  </si>
  <si>
    <t>County Site Match Rates</t>
  </si>
  <si>
    <t>County Site Matches should be &gt; 95%</t>
  </si>
  <si>
    <t>Highest Site Match</t>
  </si>
  <si>
    <t>Jefferson County has the highest site address match rate</t>
  </si>
  <si>
    <t>Lowest Site Match</t>
  </si>
  <si>
    <t>Wirt County has the lowest site address match rate</t>
  </si>
  <si>
    <t>PRECINCT/MAGISTERIAL STATEWIDE COUNTS</t>
  </si>
  <si>
    <t>Voting Precincts</t>
  </si>
  <si>
    <t>Precincts Standardized</t>
  </si>
  <si>
    <t>3% of SVRS Precincts have to be standardized to Geo Precincts</t>
  </si>
  <si>
    <t>SLDBP</t>
  </si>
  <si>
    <t>75% of the precincts border State Legislative Districts</t>
  </si>
  <si>
    <t>Richie County has the least number of precincts</t>
  </si>
  <si>
    <t>Kanawha County has the highest number of precincts</t>
  </si>
  <si>
    <t>Magisterial Districts</t>
  </si>
  <si>
    <t>Hampshire County has the highest number of magisterial districts</t>
  </si>
  <si>
    <t>&gt; 9.7%</t>
  </si>
  <si>
    <t>&lt; 5%    36 counties</t>
  </si>
  <si>
    <t>5-7%     7 counties</t>
  </si>
  <si>
    <t>8-10%    4 counties</t>
  </si>
  <si>
    <t>11-15%   5 counties</t>
  </si>
  <si>
    <t>16-20%   1 counties</t>
  </si>
  <si>
    <t>21-35%   2 counties</t>
  </si>
  <si>
    <t>Total Mismatch Flags (Precinct, Magisterial, State House, State Senate, Congressional, Outside County)</t>
  </si>
  <si>
    <t>Total Mismatch Flags</t>
  </si>
  <si>
    <t>% of SVRS records from defined county whose county name in SVRS table do not match the county they are located in</t>
  </si>
  <si>
    <t># of SVRS records from defined county whose county name in SVRS table do not match the county they are located in</t>
  </si>
  <si>
    <t>% of SVRS records from defined county whose congressional district in SVRS table do not match the new congressional district after redistricting</t>
  </si>
  <si>
    <t># of SVRS records from defined county whose congressional district in SVRS table do not match the new congressional district after redistricting</t>
  </si>
  <si>
    <t>% of SVRS records from defined county whose state senate district in SVRS table do not match the new state house district after redistricting</t>
  </si>
  <si>
    <t># of SVRS records from defined county whose state senate district in SVRS table do not match the new state senate district after redistricting</t>
  </si>
  <si>
    <t>% of SVRS records from defined county whose state house district in SVRS table do not match the new state house district after redistricting</t>
  </si>
  <si>
    <t># of SVRS records from defined county whose state house district in SVRS table do not match the new state house district after redistricting</t>
  </si>
  <si>
    <t>% of SVRS records from defined county whose precinct number in SVRS table do not match the new precinct number after redistricting</t>
  </si>
  <si>
    <t># of SVRS records from defined county whose precinct number in SVRS table do not match the new precinct number after redistricting</t>
  </si>
  <si>
    <t>% of SVRS records from defined county whose magisterial district in SVRS table do not match the new magisterial district after redistricting</t>
  </si>
  <si>
    <t>SVRS - GEOGRAPHIC MISMATCH</t>
  </si>
  <si>
    <t>% of SVRS records from defined county that are unmatched in the geocoding processing</t>
  </si>
  <si>
    <t># of SVRS records from defined county that are unmatched in the geocoding processing</t>
  </si>
  <si>
    <t>% of SVRS records from defined county that are street matched in the geocoding processing</t>
  </si>
  <si>
    <t># of SVRS records from defined county that are street matched in the geocoding processing</t>
  </si>
  <si>
    <t>% of SVRS records from defined county that are site matched in the geocoding processing</t>
  </si>
  <si>
    <t># of SVRS records from defined county that are site matched in the geocoding processing</t>
  </si>
  <si>
    <t>GEOCODING (ADDRESS MATCHING)</t>
  </si>
  <si>
    <t># of Magisterial Districts for county</t>
  </si>
  <si>
    <t># of Voting Precincts from defined county that borders State Legislative Districts</t>
  </si>
  <si>
    <t xml:space="preserve"># SVRS Precincts standardized to Geo Precincts </t>
  </si>
  <si>
    <t># Standardized Precincts</t>
  </si>
  <si>
    <t># of Voting Precincts from defined county</t>
  </si>
  <si>
    <t># of SVRS records from defined county</t>
  </si>
  <si>
    <t>Total Voter Registration Records</t>
  </si>
  <si>
    <t>County Name</t>
  </si>
  <si>
    <t>DESCRIPTION</t>
  </si>
  <si>
    <t>FIELD NAME</t>
  </si>
  <si>
    <t># of SVRS user-defined exceptions that override geocoding coordinates</t>
  </si>
  <si>
    <t>% of SVRS user-defined exceptions that override geocoding coordinates</t>
  </si>
  <si>
    <t>GRAPHIC</t>
  </si>
  <si>
    <t>County Breakdown 4/8/2022</t>
  </si>
  <si>
    <t>statewide %</t>
  </si>
  <si>
    <t>18% of SVRS records have a mismatch in either GEO precinct, magisterial, state house, state senate, congressional, outside county.</t>
  </si>
  <si>
    <t>11% of SVRS records do not match the GIS MAGISTERIAL Districts</t>
  </si>
  <si>
    <t>Records with Mismatch Flags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</si>
</sst>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i/>
      <sz val="10"/>
      <color theme="4" tint="-0.499984740745262"/>
      <name val="Calibri"/>
      <family val="2"/>
      <scheme val="minor"/>
    </font>
    <font>
      <i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sz val="10"/>
      <color rgb="FFFA7D00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4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</cellStyleXfs>
  <cellXfs count="204">
    <xf numFmtId="0" fontId="0" fillId="0" borderId="0" xfId="0"/>
    <xf numFmtId="164" fontId="0" fillId="0" borderId="0" xfId="1" applyNumberFormat="1" applyFont="1"/>
    <xf numFmtId="0" fontId="5" fillId="0" borderId="0" xfId="0" applyFont="1"/>
    <xf numFmtId="0" fontId="5" fillId="0" borderId="0" xfId="0" applyFont="1" applyAlignment="1">
      <alignment horizontal="left"/>
    </xf>
    <xf numFmtId="3" fontId="0" fillId="0" borderId="0" xfId="0" applyNumberFormat="1"/>
    <xf numFmtId="14" fontId="6" fillId="0" borderId="0" xfId="0" applyNumberFormat="1" applyFont="1" applyAlignment="1">
      <alignment horizontal="left"/>
    </xf>
    <xf numFmtId="0" fontId="7" fillId="0" borderId="0" xfId="0" applyFont="1"/>
    <xf numFmtId="164" fontId="8" fillId="0" borderId="0" xfId="1" applyNumberFormat="1" applyFont="1" applyAlignment="1">
      <alignment horizontal="center"/>
    </xf>
    <xf numFmtId="0" fontId="6" fillId="0" borderId="0" xfId="0" applyFont="1"/>
    <xf numFmtId="164" fontId="6" fillId="0" borderId="0" xfId="1" applyNumberFormat="1" applyFont="1"/>
    <xf numFmtId="0" fontId="6" fillId="0" borderId="0" xfId="0" applyFont="1" applyAlignment="1">
      <alignment horizontal="left"/>
    </xf>
    <xf numFmtId="3" fontId="6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3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10" fillId="0" borderId="0" xfId="0" applyFont="1"/>
    <xf numFmtId="9" fontId="10" fillId="0" borderId="0" xfId="1" applyFont="1" applyAlignment="1">
      <alignment horizontal="center"/>
    </xf>
    <xf numFmtId="9" fontId="6" fillId="0" borderId="0" xfId="1" applyFont="1" applyAlignment="1">
      <alignment horizontal="center"/>
    </xf>
    <xf numFmtId="3" fontId="6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0" fillId="0" borderId="0" xfId="1" applyNumberFormat="1" applyFont="1" applyAlignment="1">
      <alignment horizontal="center"/>
    </xf>
    <xf numFmtId="3" fontId="6" fillId="6" borderId="10" xfId="0" applyNumberFormat="1" applyFont="1" applyFill="1" applyBorder="1" applyAlignment="1">
      <alignment horizontal="center"/>
    </xf>
    <xf numFmtId="164" fontId="11" fillId="6" borderId="11" xfId="1" applyNumberFormat="1" applyFont="1" applyFill="1" applyBorder="1" applyAlignment="1">
      <alignment horizontal="center"/>
    </xf>
    <xf numFmtId="3" fontId="6" fillId="6" borderId="11" xfId="0" applyNumberFormat="1" applyFont="1" applyFill="1" applyBorder="1" applyAlignment="1">
      <alignment horizontal="center"/>
    </xf>
    <xf numFmtId="9" fontId="6" fillId="6" borderId="11" xfId="1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164" fontId="6" fillId="6" borderId="11" xfId="1" applyNumberFormat="1" applyFont="1" applyFill="1" applyBorder="1" applyAlignment="1">
      <alignment horizontal="center"/>
    </xf>
    <xf numFmtId="0" fontId="6" fillId="9" borderId="10" xfId="0" applyFont="1" applyFill="1" applyBorder="1"/>
    <xf numFmtId="3" fontId="6" fillId="9" borderId="11" xfId="0" applyNumberFormat="1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/>
    </xf>
    <xf numFmtId="3" fontId="6" fillId="5" borderId="10" xfId="0" applyNumberFormat="1" applyFont="1" applyFill="1" applyBorder="1" applyAlignment="1">
      <alignment horizontal="center"/>
    </xf>
    <xf numFmtId="3" fontId="6" fillId="5" borderId="11" xfId="0" applyNumberFormat="1" applyFont="1" applyFill="1" applyBorder="1" applyAlignment="1">
      <alignment horizontal="center"/>
    </xf>
    <xf numFmtId="9" fontId="6" fillId="5" borderId="11" xfId="1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8" xfId="0" applyFill="1" applyBorder="1" applyAlignment="1">
      <alignment horizontal="center"/>
    </xf>
    <xf numFmtId="9" fontId="6" fillId="5" borderId="13" xfId="1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3" fontId="6" fillId="5" borderId="18" xfId="0" applyNumberFormat="1" applyFont="1" applyFill="1" applyBorder="1" applyAlignment="1">
      <alignment horizontal="center"/>
    </xf>
    <xf numFmtId="3" fontId="6" fillId="5" borderId="19" xfId="0" applyNumberFormat="1" applyFont="1" applyFill="1" applyBorder="1" applyAlignment="1">
      <alignment horizontal="center"/>
    </xf>
    <xf numFmtId="9" fontId="6" fillId="5" borderId="19" xfId="1" applyFont="1" applyFill="1" applyBorder="1" applyAlignment="1">
      <alignment horizontal="center"/>
    </xf>
    <xf numFmtId="0" fontId="6" fillId="5" borderId="19" xfId="0" applyFont="1" applyFill="1" applyBorder="1" applyAlignment="1">
      <alignment horizontal="center"/>
    </xf>
    <xf numFmtId="9" fontId="6" fillId="5" borderId="20" xfId="1" applyFont="1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9" fontId="0" fillId="6" borderId="17" xfId="1" applyFont="1" applyFill="1" applyBorder="1" applyAlignment="1">
      <alignment horizontal="center"/>
    </xf>
    <xf numFmtId="9" fontId="0" fillId="6" borderId="22" xfId="1" applyFont="1" applyFill="1" applyBorder="1" applyAlignment="1">
      <alignment horizontal="center"/>
    </xf>
    <xf numFmtId="9" fontId="0" fillId="6" borderId="12" xfId="1" applyFont="1" applyFill="1" applyBorder="1" applyAlignment="1">
      <alignment horizontal="center"/>
    </xf>
    <xf numFmtId="164" fontId="0" fillId="5" borderId="24" xfId="1" applyNumberFormat="1" applyFont="1" applyFill="1" applyBorder="1" applyAlignment="1">
      <alignment horizontal="center"/>
    </xf>
    <xf numFmtId="164" fontId="5" fillId="5" borderId="24" xfId="1" applyNumberFormat="1" applyFont="1" applyFill="1" applyBorder="1" applyAlignment="1">
      <alignment horizontal="center"/>
    </xf>
    <xf numFmtId="3" fontId="6" fillId="6" borderId="8" xfId="0" applyNumberFormat="1" applyFont="1" applyFill="1" applyBorder="1" applyAlignment="1">
      <alignment horizontal="center"/>
    </xf>
    <xf numFmtId="164" fontId="11" fillId="6" borderId="8" xfId="1" applyNumberFormat="1" applyFont="1" applyFill="1" applyBorder="1" applyAlignment="1">
      <alignment horizontal="center"/>
    </xf>
    <xf numFmtId="9" fontId="6" fillId="6" borderId="8" xfId="1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164" fontId="6" fillId="6" borderId="8" xfId="1" applyNumberFormat="1" applyFont="1" applyFill="1" applyBorder="1" applyAlignment="1">
      <alignment horizontal="center"/>
    </xf>
    <xf numFmtId="3" fontId="6" fillId="6" borderId="25" xfId="0" applyNumberFormat="1" applyFont="1" applyFill="1" applyBorder="1" applyAlignment="1">
      <alignment horizontal="center"/>
    </xf>
    <xf numFmtId="3" fontId="6" fillId="6" borderId="26" xfId="0" applyNumberFormat="1" applyFont="1" applyFill="1" applyBorder="1" applyAlignment="1">
      <alignment horizontal="center"/>
    </xf>
    <xf numFmtId="164" fontId="11" fillId="6" borderId="21" xfId="1" applyNumberFormat="1" applyFont="1" applyFill="1" applyBorder="1" applyAlignment="1">
      <alignment horizontal="center"/>
    </xf>
    <xf numFmtId="3" fontId="6" fillId="6" borderId="21" xfId="0" applyNumberFormat="1" applyFont="1" applyFill="1" applyBorder="1" applyAlignment="1">
      <alignment horizontal="center"/>
    </xf>
    <xf numFmtId="9" fontId="6" fillId="6" borderId="21" xfId="1" applyFont="1" applyFill="1" applyBorder="1" applyAlignment="1">
      <alignment horizontal="center"/>
    </xf>
    <xf numFmtId="0" fontId="6" fillId="6" borderId="21" xfId="0" applyFont="1" applyFill="1" applyBorder="1" applyAlignment="1">
      <alignment horizontal="center"/>
    </xf>
    <xf numFmtId="164" fontId="6" fillId="6" borderId="21" xfId="1" applyNumberFormat="1" applyFont="1" applyFill="1" applyBorder="1" applyAlignment="1">
      <alignment horizontal="center"/>
    </xf>
    <xf numFmtId="164" fontId="0" fillId="5" borderId="27" xfId="1" applyNumberFormat="1" applyFont="1" applyFill="1" applyBorder="1" applyAlignment="1">
      <alignment horizontal="center"/>
    </xf>
    <xf numFmtId="164" fontId="6" fillId="6" borderId="24" xfId="1" applyNumberFormat="1" applyFont="1" applyFill="1" applyBorder="1" applyAlignment="1">
      <alignment horizontal="center"/>
    </xf>
    <xf numFmtId="164" fontId="6" fillId="6" borderId="27" xfId="1" applyNumberFormat="1" applyFont="1" applyFill="1" applyBorder="1" applyAlignment="1">
      <alignment horizontal="center"/>
    </xf>
    <xf numFmtId="3" fontId="12" fillId="6" borderId="25" xfId="1" applyNumberFormat="1" applyFont="1" applyFill="1" applyBorder="1" applyAlignment="1">
      <alignment horizontal="center"/>
    </xf>
    <xf numFmtId="3" fontId="12" fillId="6" borderId="26" xfId="1" applyNumberFormat="1" applyFont="1" applyFill="1" applyBorder="1" applyAlignment="1">
      <alignment horizontal="center"/>
    </xf>
    <xf numFmtId="3" fontId="12" fillId="6" borderId="10" xfId="1" applyNumberFormat="1" applyFont="1" applyFill="1" applyBorder="1" applyAlignment="1">
      <alignment horizontal="center"/>
    </xf>
    <xf numFmtId="164" fontId="6" fillId="6" borderId="13" xfId="1" applyNumberFormat="1" applyFont="1" applyFill="1" applyBorder="1" applyAlignment="1">
      <alignment horizontal="center"/>
    </xf>
    <xf numFmtId="0" fontId="13" fillId="0" borderId="0" xfId="0" applyFont="1"/>
    <xf numFmtId="164" fontId="6" fillId="0" borderId="0" xfId="1" applyNumberFormat="1" applyFont="1" applyAlignment="1">
      <alignment horizontal="center"/>
    </xf>
    <xf numFmtId="3" fontId="14" fillId="9" borderId="8" xfId="0" applyNumberFormat="1" applyFont="1" applyFill="1" applyBorder="1"/>
    <xf numFmtId="3" fontId="15" fillId="9" borderId="8" xfId="0" applyNumberFormat="1" applyFont="1" applyFill="1" applyBorder="1" applyAlignment="1">
      <alignment horizontal="center"/>
    </xf>
    <xf numFmtId="3" fontId="16" fillId="9" borderId="8" xfId="0" applyNumberFormat="1" applyFont="1" applyFill="1" applyBorder="1" applyAlignment="1">
      <alignment horizontal="center"/>
    </xf>
    <xf numFmtId="3" fontId="15" fillId="5" borderId="8" xfId="0" applyNumberFormat="1" applyFont="1" applyFill="1" applyBorder="1" applyAlignment="1">
      <alignment horizontal="center"/>
    </xf>
    <xf numFmtId="164" fontId="16" fillId="5" borderId="8" xfId="1" applyNumberFormat="1" applyFont="1" applyFill="1" applyBorder="1" applyAlignment="1">
      <alignment horizontal="center"/>
    </xf>
    <xf numFmtId="9" fontId="16" fillId="5" borderId="8" xfId="1" applyFont="1" applyFill="1" applyBorder="1" applyAlignment="1">
      <alignment horizontal="center"/>
    </xf>
    <xf numFmtId="3" fontId="15" fillId="6" borderId="8" xfId="0" applyNumberFormat="1" applyFont="1" applyFill="1" applyBorder="1" applyAlignment="1">
      <alignment horizontal="center"/>
    </xf>
    <xf numFmtId="164" fontId="16" fillId="6" borderId="8" xfId="1" applyNumberFormat="1" applyFont="1" applyFill="1" applyBorder="1" applyAlignment="1">
      <alignment horizontal="center"/>
    </xf>
    <xf numFmtId="3" fontId="6" fillId="0" borderId="0" xfId="0" applyNumberFormat="1" applyFont="1"/>
    <xf numFmtId="0" fontId="14" fillId="9" borderId="8" xfId="0" applyFont="1" applyFill="1" applyBorder="1"/>
    <xf numFmtId="164" fontId="15" fillId="5" borderId="8" xfId="0" applyNumberFormat="1" applyFont="1" applyFill="1" applyBorder="1" applyAlignment="1">
      <alignment horizontal="center"/>
    </xf>
    <xf numFmtId="9" fontId="15" fillId="5" borderId="8" xfId="0" applyNumberFormat="1" applyFont="1" applyFill="1" applyBorder="1" applyAlignment="1">
      <alignment horizontal="center"/>
    </xf>
    <xf numFmtId="9" fontId="15" fillId="6" borderId="8" xfId="1" applyFont="1" applyFill="1" applyBorder="1" applyAlignment="1">
      <alignment horizontal="center"/>
    </xf>
    <xf numFmtId="0" fontId="6" fillId="9" borderId="18" xfId="0" applyFont="1" applyFill="1" applyBorder="1"/>
    <xf numFmtId="3" fontId="6" fillId="9" borderId="19" xfId="0" applyNumberFormat="1" applyFont="1" applyFill="1" applyBorder="1" applyAlignment="1">
      <alignment horizontal="center"/>
    </xf>
    <xf numFmtId="0" fontId="6" fillId="9" borderId="19" xfId="0" applyFont="1" applyFill="1" applyBorder="1" applyAlignment="1">
      <alignment horizontal="center"/>
    </xf>
    <xf numFmtId="0" fontId="6" fillId="9" borderId="23" xfId="0" applyFont="1" applyFill="1" applyBorder="1" applyAlignment="1">
      <alignment horizontal="center"/>
    </xf>
    <xf numFmtId="0" fontId="11" fillId="0" borderId="0" xfId="0" applyFont="1"/>
    <xf numFmtId="14" fontId="11" fillId="0" borderId="0" xfId="0" applyNumberFormat="1" applyFont="1" applyAlignment="1">
      <alignment horizontal="left"/>
    </xf>
    <xf numFmtId="3" fontId="6" fillId="0" borderId="15" xfId="0" applyNumberFormat="1" applyFont="1" applyBorder="1" applyAlignment="1">
      <alignment horizontal="center"/>
    </xf>
    <xf numFmtId="164" fontId="6" fillId="0" borderId="15" xfId="1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9" fontId="10" fillId="7" borderId="8" xfId="3" applyNumberFormat="1" applyFont="1" applyFill="1" applyBorder="1" applyAlignment="1">
      <alignment horizontal="center"/>
    </xf>
    <xf numFmtId="164" fontId="0" fillId="0" borderId="0" xfId="0" applyNumberFormat="1"/>
    <xf numFmtId="0" fontId="11" fillId="0" borderId="14" xfId="0" applyFont="1" applyBorder="1"/>
    <xf numFmtId="0" fontId="17" fillId="4" borderId="25" xfId="4" applyFont="1" applyBorder="1"/>
    <xf numFmtId="3" fontId="17" fillId="4" borderId="8" xfId="4" applyNumberFormat="1" applyFont="1" applyBorder="1"/>
    <xf numFmtId="164" fontId="17" fillId="4" borderId="8" xfId="4" applyNumberFormat="1" applyFont="1" applyBorder="1" applyAlignment="1">
      <alignment horizontal="center"/>
    </xf>
    <xf numFmtId="0" fontId="17" fillId="4" borderId="17" xfId="4" applyFont="1" applyBorder="1"/>
    <xf numFmtId="0" fontId="18" fillId="2" borderId="25" xfId="2" applyFont="1" applyBorder="1" applyAlignment="1">
      <alignment horizontal="right" vertical="center"/>
    </xf>
    <xf numFmtId="3" fontId="18" fillId="2" borderId="8" xfId="2" applyNumberFormat="1" applyFont="1" applyBorder="1" applyAlignment="1">
      <alignment vertical="center"/>
    </xf>
    <xf numFmtId="164" fontId="18" fillId="2" borderId="8" xfId="2" applyNumberFormat="1" applyFont="1" applyBorder="1" applyAlignment="1">
      <alignment horizontal="center" vertical="center"/>
    </xf>
    <xf numFmtId="0" fontId="18" fillId="2" borderId="17" xfId="2" applyFont="1" applyBorder="1" applyAlignment="1">
      <alignment vertical="center" wrapText="1"/>
    </xf>
    <xf numFmtId="0" fontId="19" fillId="3" borderId="25" xfId="3" applyFont="1" applyBorder="1" applyAlignment="1">
      <alignment horizontal="right"/>
    </xf>
    <xf numFmtId="3" fontId="19" fillId="3" borderId="8" xfId="3" applyNumberFormat="1" applyFont="1" applyBorder="1"/>
    <xf numFmtId="164" fontId="19" fillId="3" borderId="8" xfId="3" applyNumberFormat="1" applyFont="1" applyBorder="1" applyAlignment="1">
      <alignment horizontal="center" vertical="center"/>
    </xf>
    <xf numFmtId="0" fontId="19" fillId="3" borderId="17" xfId="3" applyFont="1" applyBorder="1"/>
    <xf numFmtId="0" fontId="18" fillId="2" borderId="25" xfId="2" applyFont="1" applyBorder="1" applyAlignment="1">
      <alignment horizontal="right"/>
    </xf>
    <xf numFmtId="3" fontId="18" fillId="2" borderId="8" xfId="2" applyNumberFormat="1" applyFont="1" applyBorder="1"/>
    <xf numFmtId="164" fontId="18" fillId="2" borderId="8" xfId="2" applyNumberFormat="1" applyFont="1" applyBorder="1" applyAlignment="1">
      <alignment horizontal="center"/>
    </xf>
    <xf numFmtId="0" fontId="18" fillId="2" borderId="17" xfId="2" applyFont="1" applyBorder="1"/>
    <xf numFmtId="0" fontId="19" fillId="3" borderId="26" xfId="3" applyFont="1" applyBorder="1" applyAlignment="1">
      <alignment horizontal="right"/>
    </xf>
    <xf numFmtId="3" fontId="19" fillId="3" borderId="21" xfId="3" applyNumberFormat="1" applyFont="1" applyBorder="1"/>
    <xf numFmtId="164" fontId="19" fillId="3" borderId="21" xfId="3" applyNumberFormat="1" applyFont="1" applyBorder="1" applyAlignment="1">
      <alignment horizontal="center"/>
    </xf>
    <xf numFmtId="0" fontId="19" fillId="3" borderId="22" xfId="3" applyFont="1" applyBorder="1"/>
    <xf numFmtId="0" fontId="11" fillId="0" borderId="14" xfId="0" applyFont="1" applyBorder="1" applyAlignment="1">
      <alignment vertical="center" wrapText="1"/>
    </xf>
    <xf numFmtId="3" fontId="6" fillId="0" borderId="15" xfId="0" applyNumberFormat="1" applyFont="1" applyBorder="1" applyAlignment="1">
      <alignment horizontal="center" vertical="center"/>
    </xf>
    <xf numFmtId="164" fontId="6" fillId="0" borderId="15" xfId="1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7" borderId="25" xfId="0" applyFont="1" applyFill="1" applyBorder="1" applyAlignment="1">
      <alignment horizontal="right"/>
    </xf>
    <xf numFmtId="3" fontId="6" fillId="7" borderId="8" xfId="0" applyNumberFormat="1" applyFont="1" applyFill="1" applyBorder="1"/>
    <xf numFmtId="0" fontId="6" fillId="7" borderId="17" xfId="0" applyFont="1" applyFill="1" applyBorder="1"/>
    <xf numFmtId="164" fontId="6" fillId="7" borderId="8" xfId="1" applyNumberFormat="1" applyFont="1" applyFill="1" applyBorder="1" applyAlignment="1">
      <alignment horizontal="center"/>
    </xf>
    <xf numFmtId="0" fontId="6" fillId="7" borderId="26" xfId="0" applyFont="1" applyFill="1" applyBorder="1" applyAlignment="1">
      <alignment horizontal="right"/>
    </xf>
    <xf numFmtId="3" fontId="6" fillId="7" borderId="21" xfId="0" applyNumberFormat="1" applyFont="1" applyFill="1" applyBorder="1"/>
    <xf numFmtId="164" fontId="6" fillId="7" borderId="21" xfId="1" applyNumberFormat="1" applyFont="1" applyFill="1" applyBorder="1" applyAlignment="1">
      <alignment horizontal="center"/>
    </xf>
    <xf numFmtId="0" fontId="6" fillId="7" borderId="22" xfId="0" applyFont="1" applyFill="1" applyBorder="1"/>
    <xf numFmtId="164" fontId="20" fillId="6" borderId="8" xfId="1" applyNumberFormat="1" applyFont="1" applyFill="1" applyBorder="1" applyAlignment="1">
      <alignment horizontal="center"/>
    </xf>
    <xf numFmtId="9" fontId="21" fillId="6" borderId="17" xfId="1" applyFont="1" applyFill="1" applyBorder="1" applyAlignment="1">
      <alignment horizontal="center"/>
    </xf>
    <xf numFmtId="3" fontId="6" fillId="10" borderId="15" xfId="0" applyNumberFormat="1" applyFont="1" applyFill="1" applyBorder="1" applyAlignment="1">
      <alignment horizontal="center"/>
    </xf>
    <xf numFmtId="164" fontId="6" fillId="10" borderId="15" xfId="1" applyNumberFormat="1" applyFont="1" applyFill="1" applyBorder="1" applyAlignment="1">
      <alignment horizontal="center"/>
    </xf>
    <xf numFmtId="0" fontId="6" fillId="10" borderId="16" xfId="0" applyFont="1" applyFill="1" applyBorder="1" applyAlignment="1">
      <alignment horizontal="center"/>
    </xf>
    <xf numFmtId="0" fontId="10" fillId="10" borderId="25" xfId="3" applyFont="1" applyFill="1" applyBorder="1"/>
    <xf numFmtId="3" fontId="10" fillId="10" borderId="8" xfId="3" applyNumberFormat="1" applyFont="1" applyFill="1" applyBorder="1"/>
    <xf numFmtId="9" fontId="10" fillId="10" borderId="8" xfId="3" applyNumberFormat="1" applyFont="1" applyFill="1" applyBorder="1" applyAlignment="1">
      <alignment horizontal="center"/>
    </xf>
    <xf numFmtId="0" fontId="10" fillId="10" borderId="17" xfId="3" applyFont="1" applyFill="1" applyBorder="1"/>
    <xf numFmtId="164" fontId="10" fillId="10" borderId="8" xfId="3" applyNumberFormat="1" applyFont="1" applyFill="1" applyBorder="1" applyAlignment="1">
      <alignment horizontal="center"/>
    </xf>
    <xf numFmtId="3" fontId="10" fillId="10" borderId="8" xfId="3" applyNumberFormat="1" applyFont="1" applyFill="1" applyBorder="1" applyAlignment="1">
      <alignment vertical="center"/>
    </xf>
    <xf numFmtId="164" fontId="10" fillId="10" borderId="8" xfId="3" applyNumberFormat="1" applyFont="1" applyFill="1" applyBorder="1" applyAlignment="1">
      <alignment horizontal="center" vertical="center"/>
    </xf>
    <xf numFmtId="3" fontId="17" fillId="10" borderId="8" xfId="4" applyNumberFormat="1" applyFont="1" applyFill="1" applyBorder="1"/>
    <xf numFmtId="164" fontId="17" fillId="10" borderId="8" xfId="4" applyNumberFormat="1" applyFont="1" applyFill="1" applyBorder="1" applyAlignment="1">
      <alignment horizontal="center"/>
    </xf>
    <xf numFmtId="0" fontId="11" fillId="10" borderId="14" xfId="0" applyFont="1" applyFill="1" applyBorder="1"/>
    <xf numFmtId="0" fontId="17" fillId="10" borderId="25" xfId="4" applyFont="1" applyFill="1" applyBorder="1"/>
    <xf numFmtId="0" fontId="17" fillId="10" borderId="17" xfId="4" applyFont="1" applyFill="1" applyBorder="1"/>
    <xf numFmtId="0" fontId="10" fillId="10" borderId="25" xfId="3" applyFont="1" applyFill="1" applyBorder="1" applyAlignment="1">
      <alignment vertical="center"/>
    </xf>
    <xf numFmtId="0" fontId="10" fillId="10" borderId="17" xfId="3" applyFont="1" applyFill="1" applyBorder="1" applyAlignment="1">
      <alignment vertical="center" wrapText="1"/>
    </xf>
    <xf numFmtId="0" fontId="8" fillId="10" borderId="26" xfId="3" applyFont="1" applyFill="1" applyBorder="1" applyAlignment="1">
      <alignment vertical="center"/>
    </xf>
    <xf numFmtId="3" fontId="8" fillId="10" borderId="21" xfId="3" applyNumberFormat="1" applyFont="1" applyFill="1" applyBorder="1" applyAlignment="1">
      <alignment vertical="center"/>
    </xf>
    <xf numFmtId="164" fontId="8" fillId="10" borderId="21" xfId="3" applyNumberFormat="1" applyFont="1" applyFill="1" applyBorder="1" applyAlignment="1">
      <alignment horizontal="center" vertical="center"/>
    </xf>
    <xf numFmtId="0" fontId="8" fillId="10" borderId="22" xfId="3" applyFont="1" applyFill="1" applyBorder="1" applyAlignment="1">
      <alignment vertical="center" wrapText="1"/>
    </xf>
    <xf numFmtId="164" fontId="22" fillId="11" borderId="0" xfId="1" applyNumberFormat="1" applyFont="1" applyFill="1" applyAlignment="1">
      <alignment horizontal="center"/>
    </xf>
    <xf numFmtId="164" fontId="20" fillId="5" borderId="11" xfId="1" applyNumberFormat="1" applyFont="1" applyFill="1" applyBorder="1" applyAlignment="1">
      <alignment horizontal="center"/>
    </xf>
    <xf numFmtId="164" fontId="23" fillId="5" borderId="11" xfId="1" applyNumberFormat="1" applyFont="1" applyFill="1" applyBorder="1" applyAlignment="1">
      <alignment horizontal="center"/>
    </xf>
    <xf numFmtId="164" fontId="20" fillId="5" borderId="19" xfId="1" applyNumberFormat="1" applyFont="1" applyFill="1" applyBorder="1" applyAlignment="1">
      <alignment horizontal="center"/>
    </xf>
    <xf numFmtId="0" fontId="0" fillId="0" borderId="0" xfId="0"/>
    <xf numFmtId="0" fontId="6" fillId="0" borderId="0" xfId="0" applyFont="1" applyAlignment="1">
      <alignment vertical="top"/>
    </xf>
    <xf numFmtId="0" fontId="6" fillId="6" borderId="22" xfId="0" applyFont="1" applyFill="1" applyBorder="1" applyAlignment="1">
      <alignment horizontal="left" vertical="center" wrapText="1"/>
    </xf>
    <xf numFmtId="0" fontId="6" fillId="6" borderId="26" xfId="0" applyFont="1" applyFill="1" applyBorder="1" applyAlignment="1">
      <alignment horizontal="left" vertical="center"/>
    </xf>
    <xf numFmtId="0" fontId="6" fillId="6" borderId="17" xfId="0" applyFont="1" applyFill="1" applyBorder="1" applyAlignment="1">
      <alignment vertical="top" wrapText="1"/>
    </xf>
    <xf numFmtId="0" fontId="6" fillId="6" borderId="25" xfId="0" applyFont="1" applyFill="1" applyBorder="1" applyAlignment="1">
      <alignment vertical="top"/>
    </xf>
    <xf numFmtId="0" fontId="6" fillId="5" borderId="17" xfId="0" applyFont="1" applyFill="1" applyBorder="1" applyAlignment="1">
      <alignment vertical="top" wrapText="1"/>
    </xf>
    <xf numFmtId="0" fontId="6" fillId="5" borderId="25" xfId="0" applyFont="1" applyFill="1" applyBorder="1" applyAlignment="1">
      <alignment vertical="top"/>
    </xf>
    <xf numFmtId="0" fontId="6" fillId="9" borderId="17" xfId="0" applyFont="1" applyFill="1" applyBorder="1" applyAlignment="1">
      <alignment vertical="top" wrapText="1"/>
    </xf>
    <xf numFmtId="0" fontId="6" fillId="9" borderId="25" xfId="0" applyFont="1" applyFill="1" applyBorder="1" applyAlignment="1">
      <alignment vertical="top"/>
    </xf>
    <xf numFmtId="0" fontId="6" fillId="0" borderId="28" xfId="0" applyFont="1" applyBorder="1" applyAlignment="1">
      <alignment vertical="top" wrapText="1"/>
    </xf>
    <xf numFmtId="0" fontId="6" fillId="0" borderId="29" xfId="0" applyFont="1" applyBorder="1" applyAlignment="1">
      <alignment vertical="top"/>
    </xf>
    <xf numFmtId="0" fontId="24" fillId="12" borderId="4" xfId="0" applyFont="1" applyFill="1" applyBorder="1" applyAlignment="1">
      <alignment horizontal="center" vertical="top" wrapText="1"/>
    </xf>
    <xf numFmtId="0" fontId="24" fillId="12" borderId="2" xfId="0" applyFont="1" applyFill="1" applyBorder="1" applyAlignment="1">
      <alignment horizontal="center" vertical="top"/>
    </xf>
    <xf numFmtId="0" fontId="6" fillId="9" borderId="30" xfId="0" applyFont="1" applyFill="1" applyBorder="1" applyAlignment="1">
      <alignment horizontal="left" vertical="top" wrapText="1"/>
    </xf>
    <xf numFmtId="0" fontId="6" fillId="9" borderId="31" xfId="0" applyFont="1" applyFill="1" applyBorder="1" applyAlignment="1">
      <alignment vertical="top" wrapText="1"/>
    </xf>
    <xf numFmtId="0" fontId="6" fillId="5" borderId="25" xfId="0" applyFont="1" applyFill="1" applyBorder="1" applyAlignment="1">
      <alignment horizontal="left" vertical="top" wrapText="1"/>
    </xf>
    <xf numFmtId="164" fontId="6" fillId="5" borderId="26" xfId="1" applyNumberFormat="1" applyFont="1" applyFill="1" applyBorder="1" applyAlignment="1">
      <alignment horizontal="left" vertical="top" wrapText="1"/>
    </xf>
    <xf numFmtId="0" fontId="6" fillId="5" borderId="22" xfId="0" applyFont="1" applyFill="1" applyBorder="1" applyAlignment="1">
      <alignment vertical="top" wrapText="1"/>
    </xf>
    <xf numFmtId="0" fontId="6" fillId="7" borderId="5" xfId="0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center" vertical="top" wrapText="1"/>
    </xf>
    <xf numFmtId="0" fontId="6" fillId="7" borderId="7" xfId="0" applyFont="1" applyFill="1" applyBorder="1" applyAlignment="1">
      <alignment horizontal="center" vertical="top" wrapText="1"/>
    </xf>
    <xf numFmtId="0" fontId="6" fillId="5" borderId="5" xfId="0" applyFont="1" applyFill="1" applyBorder="1" applyAlignment="1">
      <alignment horizontal="center" vertical="top" wrapText="1"/>
    </xf>
    <xf numFmtId="164" fontId="11" fillId="5" borderId="6" xfId="1" applyNumberFormat="1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center" vertical="top" wrapText="1"/>
    </xf>
    <xf numFmtId="164" fontId="6" fillId="5" borderId="6" xfId="1" applyNumberFormat="1" applyFont="1" applyFill="1" applyBorder="1" applyAlignment="1">
      <alignment horizontal="center" vertical="top" wrapText="1"/>
    </xf>
    <xf numFmtId="164" fontId="6" fillId="5" borderId="9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center" vertical="top" wrapText="1"/>
    </xf>
    <xf numFmtId="164" fontId="11" fillId="8" borderId="6" xfId="1" applyNumberFormat="1" applyFont="1" applyFill="1" applyBorder="1" applyAlignment="1">
      <alignment horizontal="center" vertical="top" wrapText="1"/>
    </xf>
    <xf numFmtId="0" fontId="6" fillId="8" borderId="6" xfId="0" applyFont="1" applyFill="1" applyBorder="1" applyAlignment="1">
      <alignment horizontal="center" vertical="top" wrapText="1"/>
    </xf>
    <xf numFmtId="164" fontId="6" fillId="8" borderId="6" xfId="1" applyNumberFormat="1" applyFont="1" applyFill="1" applyBorder="1" applyAlignment="1">
      <alignment horizontal="center" vertical="top" wrapText="1"/>
    </xf>
    <xf numFmtId="164" fontId="6" fillId="8" borderId="7" xfId="1" applyNumberFormat="1" applyFont="1" applyFill="1" applyBorder="1" applyAlignment="1">
      <alignment horizontal="center" vertical="top" wrapText="1"/>
    </xf>
    <xf numFmtId="3" fontId="6" fillId="8" borderId="5" xfId="0" applyNumberFormat="1" applyFont="1" applyFill="1" applyBorder="1" applyAlignment="1">
      <alignment horizontal="center" vertical="top" wrapText="1"/>
    </xf>
    <xf numFmtId="3" fontId="6" fillId="8" borderId="7" xfId="0" applyNumberFormat="1" applyFont="1" applyFill="1" applyBorder="1" applyAlignment="1">
      <alignment horizontal="center" vertical="top" wrapText="1"/>
    </xf>
    <xf numFmtId="3" fontId="6" fillId="5" borderId="5" xfId="0" applyNumberFormat="1" applyFont="1" applyFill="1" applyBorder="1" applyAlignment="1">
      <alignment horizontal="center"/>
    </xf>
    <xf numFmtId="3" fontId="6" fillId="5" borderId="6" xfId="0" applyNumberFormat="1" applyFont="1" applyFill="1" applyBorder="1" applyAlignment="1">
      <alignment horizontal="center"/>
    </xf>
    <xf numFmtId="3" fontId="6" fillId="5" borderId="7" xfId="0" applyNumberFormat="1" applyFont="1" applyFill="1" applyBorder="1" applyAlignment="1">
      <alignment horizontal="center"/>
    </xf>
    <xf numFmtId="3" fontId="6" fillId="6" borderId="2" xfId="0" applyNumberFormat="1" applyFont="1" applyFill="1" applyBorder="1" applyAlignment="1">
      <alignment horizontal="center"/>
    </xf>
    <xf numFmtId="3" fontId="6" fillId="6" borderId="3" xfId="0" applyNumberFormat="1" applyFont="1" applyFill="1" applyBorder="1" applyAlignment="1">
      <alignment horizontal="center"/>
    </xf>
    <xf numFmtId="3" fontId="6" fillId="6" borderId="4" xfId="0" applyNumberFormat="1" applyFont="1" applyFill="1" applyBorder="1" applyAlignment="1">
      <alignment horizontal="center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/>
    </xf>
    <xf numFmtId="0" fontId="11" fillId="6" borderId="25" xfId="0" applyFont="1" applyFill="1" applyBorder="1" applyAlignment="1">
      <alignment horizontal="center" vertical="center"/>
    </xf>
    <xf numFmtId="0" fontId="11" fillId="6" borderId="17" xfId="0" applyFont="1" applyFill="1" applyBorder="1" applyAlignment="1">
      <alignment horizontal="center" vertical="center"/>
    </xf>
  </cellXfs>
  <cellStyles count="5">
    <cellStyle name="Bad" xfId="3" builtinId="27"/>
    <cellStyle name="Calculation" xfId="4" builtinId="22"/>
    <cellStyle name="Good" xfId="2" builtinId="26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1"/>
  <sheetViews>
    <sheetView workbookViewId="0">
      <selection activeCell="B1" sqref="B1"/>
    </sheetView>
  </sheetViews>
  <sheetFormatPr defaultRowHeight="12.75" x14ac:dyDescent="0.2"/>
  <cols>
    <col min="1" max="1" width="3.140625" style="8" customWidth="1"/>
    <col min="2" max="2" width="24.7109375" style="8" customWidth="1"/>
    <col min="3" max="3" width="10" style="80" customWidth="1"/>
    <col min="4" max="4" width="11.140625" style="71" customWidth="1"/>
    <col min="5" max="5" width="57.7109375" style="8" customWidth="1"/>
    <col min="6" max="16384" width="9.140625" style="8"/>
  </cols>
  <sheetData>
    <row r="1" spans="2:5" x14ac:dyDescent="0.2">
      <c r="B1" s="89" t="s">
        <v>100</v>
      </c>
    </row>
    <row r="2" spans="2:5" x14ac:dyDescent="0.2">
      <c r="B2" s="90">
        <v>44659</v>
      </c>
    </row>
    <row r="3" spans="2:5" ht="13.5" thickBot="1" x14ac:dyDescent="0.25"/>
    <row r="4" spans="2:5" x14ac:dyDescent="0.2">
      <c r="B4" s="143" t="s">
        <v>101</v>
      </c>
      <c r="C4" s="131" t="s">
        <v>102</v>
      </c>
      <c r="D4" s="132" t="s">
        <v>103</v>
      </c>
      <c r="E4" s="133" t="s">
        <v>104</v>
      </c>
    </row>
    <row r="5" spans="2:5" x14ac:dyDescent="0.2">
      <c r="B5" s="144" t="s">
        <v>105</v>
      </c>
      <c r="C5" s="141">
        <v>1051193</v>
      </c>
      <c r="D5" s="142"/>
      <c r="E5" s="145"/>
    </row>
    <row r="6" spans="2:5" x14ac:dyDescent="0.2">
      <c r="B6" s="134" t="s">
        <v>106</v>
      </c>
      <c r="C6" s="135">
        <v>53204</v>
      </c>
      <c r="D6" s="136">
        <f xml:space="preserve"> C6 / $C$5</f>
        <v>5.0612970215745345E-2</v>
      </c>
      <c r="E6" s="137" t="s">
        <v>107</v>
      </c>
    </row>
    <row r="7" spans="2:5" x14ac:dyDescent="0.2">
      <c r="B7" s="134" t="s">
        <v>108</v>
      </c>
      <c r="C7" s="135">
        <v>118698</v>
      </c>
      <c r="D7" s="136">
        <f xml:space="preserve"> C7 / $C$5</f>
        <v>0.11291741859011618</v>
      </c>
      <c r="E7" s="137" t="s">
        <v>185</v>
      </c>
    </row>
    <row r="8" spans="2:5" x14ac:dyDescent="0.2">
      <c r="B8" s="134" t="s">
        <v>109</v>
      </c>
      <c r="C8" s="135">
        <v>68108</v>
      </c>
      <c r="D8" s="136">
        <f xml:space="preserve"> C8 / $C$5</f>
        <v>6.4791146820802656E-2</v>
      </c>
      <c r="E8" s="137" t="s">
        <v>110</v>
      </c>
    </row>
    <row r="9" spans="2:5" x14ac:dyDescent="0.2">
      <c r="B9" s="134" t="s">
        <v>111</v>
      </c>
      <c r="C9" s="135">
        <v>11091</v>
      </c>
      <c r="D9" s="136">
        <f xml:space="preserve"> C9 / $C$5</f>
        <v>1.0550869345591152E-2</v>
      </c>
      <c r="E9" s="137" t="s">
        <v>112</v>
      </c>
    </row>
    <row r="10" spans="2:5" x14ac:dyDescent="0.2">
      <c r="B10" s="134" t="s">
        <v>113</v>
      </c>
      <c r="C10" s="135">
        <v>5863</v>
      </c>
      <c r="D10" s="136">
        <f xml:space="preserve"> C10 / $C$5</f>
        <v>5.5774724527275204E-3</v>
      </c>
      <c r="E10" s="137" t="s">
        <v>114</v>
      </c>
    </row>
    <row r="11" spans="2:5" x14ac:dyDescent="0.2">
      <c r="B11" s="134"/>
      <c r="C11" s="135"/>
      <c r="D11" s="138"/>
      <c r="E11" s="137"/>
    </row>
    <row r="12" spans="2:5" ht="25.5" x14ac:dyDescent="0.2">
      <c r="B12" s="146" t="s">
        <v>115</v>
      </c>
      <c r="C12" s="139">
        <v>1688</v>
      </c>
      <c r="D12" s="140">
        <f xml:space="preserve"> C12 / $C$5</f>
        <v>1.6057945591342409E-3</v>
      </c>
      <c r="E12" s="147" t="s">
        <v>116</v>
      </c>
    </row>
    <row r="13" spans="2:5" ht="26.25" thickBot="1" x14ac:dyDescent="0.25">
      <c r="B13" s="148" t="s">
        <v>186</v>
      </c>
      <c r="C13" s="149">
        <f>C5-865060</f>
        <v>186133</v>
      </c>
      <c r="D13" s="150">
        <f xml:space="preserve"> C13 / $C$5</f>
        <v>0.17706834044747255</v>
      </c>
      <c r="E13" s="151" t="s">
        <v>184</v>
      </c>
    </row>
    <row r="14" spans="2:5" customFormat="1" ht="15" x14ac:dyDescent="0.25">
      <c r="D14" s="95"/>
    </row>
    <row r="15" spans="2:5" ht="13.5" thickBot="1" x14ac:dyDescent="0.25"/>
    <row r="16" spans="2:5" x14ac:dyDescent="0.2">
      <c r="B16" s="96" t="s">
        <v>117</v>
      </c>
      <c r="C16" s="91" t="s">
        <v>102</v>
      </c>
      <c r="D16" s="92" t="s">
        <v>103</v>
      </c>
      <c r="E16" s="93" t="s">
        <v>104</v>
      </c>
    </row>
    <row r="17" spans="2:5" x14ac:dyDescent="0.2">
      <c r="B17" s="97" t="s">
        <v>118</v>
      </c>
      <c r="C17" s="98">
        <v>1132283</v>
      </c>
      <c r="D17" s="99"/>
      <c r="E17" s="100" t="s">
        <v>119</v>
      </c>
    </row>
    <row r="18" spans="2:5" ht="25.5" x14ac:dyDescent="0.2">
      <c r="B18" s="101" t="s">
        <v>120</v>
      </c>
      <c r="C18" s="102">
        <v>1051193</v>
      </c>
      <c r="D18" s="103">
        <f xml:space="preserve"> C18 / $C$17</f>
        <v>0.92838362847450684</v>
      </c>
      <c r="E18" s="104" t="s">
        <v>121</v>
      </c>
    </row>
    <row r="19" spans="2:5" x14ac:dyDescent="0.2">
      <c r="B19" s="105" t="s">
        <v>122</v>
      </c>
      <c r="C19" s="106">
        <v>69762</v>
      </c>
      <c r="D19" s="107">
        <f xml:space="preserve"> C19 / $C$17</f>
        <v>6.1611805529183078E-2</v>
      </c>
      <c r="E19" s="108" t="s">
        <v>123</v>
      </c>
    </row>
    <row r="20" spans="2:5" x14ac:dyDescent="0.2">
      <c r="B20" s="105" t="s">
        <v>124</v>
      </c>
      <c r="C20" s="106">
        <v>11362</v>
      </c>
      <c r="D20" s="107">
        <f xml:space="preserve"> C20 / $C$17</f>
        <v>1.0034593825041972E-2</v>
      </c>
      <c r="E20" s="108" t="s">
        <v>123</v>
      </c>
    </row>
    <row r="21" spans="2:5" x14ac:dyDescent="0.2">
      <c r="B21" s="97" t="s">
        <v>125</v>
      </c>
      <c r="C21" s="98"/>
      <c r="D21" s="99"/>
      <c r="E21" s="100" t="s">
        <v>126</v>
      </c>
    </row>
    <row r="22" spans="2:5" x14ac:dyDescent="0.2">
      <c r="B22" s="109" t="s">
        <v>127</v>
      </c>
      <c r="C22" s="110"/>
      <c r="D22" s="111">
        <v>0.995</v>
      </c>
      <c r="E22" s="112" t="s">
        <v>128</v>
      </c>
    </row>
    <row r="23" spans="2:5" ht="13.5" thickBot="1" x14ac:dyDescent="0.25">
      <c r="B23" s="113" t="s">
        <v>129</v>
      </c>
      <c r="C23" s="114"/>
      <c r="D23" s="115">
        <v>0.496</v>
      </c>
      <c r="E23" s="116" t="s">
        <v>130</v>
      </c>
    </row>
    <row r="24" spans="2:5" ht="13.5" thickBot="1" x14ac:dyDescent="0.25"/>
    <row r="25" spans="2:5" ht="25.5" x14ac:dyDescent="0.2">
      <c r="B25" s="117" t="s">
        <v>131</v>
      </c>
      <c r="C25" s="118" t="s">
        <v>102</v>
      </c>
      <c r="D25" s="119" t="s">
        <v>103</v>
      </c>
      <c r="E25" s="120" t="s">
        <v>104</v>
      </c>
    </row>
    <row r="26" spans="2:5" x14ac:dyDescent="0.2">
      <c r="B26" s="97" t="s">
        <v>132</v>
      </c>
      <c r="C26" s="98">
        <v>1672</v>
      </c>
      <c r="D26" s="99"/>
      <c r="E26" s="100"/>
    </row>
    <row r="27" spans="2:5" x14ac:dyDescent="0.2">
      <c r="B27" s="121" t="s">
        <v>133</v>
      </c>
      <c r="C27" s="122">
        <v>53</v>
      </c>
      <c r="D27" s="94">
        <f xml:space="preserve"> C27 / $C$26</f>
        <v>3.1698564593301434E-2</v>
      </c>
      <c r="E27" s="123" t="s">
        <v>134</v>
      </c>
    </row>
    <row r="28" spans="2:5" x14ac:dyDescent="0.2">
      <c r="B28" s="121" t="s">
        <v>135</v>
      </c>
      <c r="C28" s="122">
        <v>1255</v>
      </c>
      <c r="D28" s="94">
        <f xml:space="preserve"> C28 / $C$26</f>
        <v>0.75059808612440193</v>
      </c>
      <c r="E28" s="123" t="s">
        <v>136</v>
      </c>
    </row>
    <row r="29" spans="2:5" x14ac:dyDescent="0.2">
      <c r="B29" s="121" t="s">
        <v>98</v>
      </c>
      <c r="C29" s="122">
        <v>9</v>
      </c>
      <c r="D29" s="124"/>
      <c r="E29" s="123" t="s">
        <v>137</v>
      </c>
    </row>
    <row r="30" spans="2:5" x14ac:dyDescent="0.2">
      <c r="B30" s="121" t="s">
        <v>99</v>
      </c>
      <c r="C30" s="122">
        <v>189</v>
      </c>
      <c r="D30" s="124"/>
      <c r="E30" s="123" t="s">
        <v>138</v>
      </c>
    </row>
    <row r="31" spans="2:5" x14ac:dyDescent="0.2">
      <c r="B31" s="97" t="s">
        <v>139</v>
      </c>
      <c r="C31" s="98">
        <v>195</v>
      </c>
      <c r="D31" s="99"/>
      <c r="E31" s="100"/>
    </row>
    <row r="32" spans="2:5" ht="13.5" thickBot="1" x14ac:dyDescent="0.25">
      <c r="B32" s="125" t="s">
        <v>99</v>
      </c>
      <c r="C32" s="126">
        <v>8</v>
      </c>
      <c r="D32" s="127"/>
      <c r="E32" s="128" t="s">
        <v>140</v>
      </c>
    </row>
    <row r="35" spans="2:2" x14ac:dyDescent="0.2">
      <c r="B35" s="8" t="s">
        <v>182</v>
      </c>
    </row>
    <row r="36" spans="2:2" x14ac:dyDescent="0.2">
      <c r="B36" s="8" t="s">
        <v>142</v>
      </c>
    </row>
    <row r="37" spans="2:2" x14ac:dyDescent="0.2">
      <c r="B37" s="8" t="s">
        <v>143</v>
      </c>
    </row>
    <row r="38" spans="2:2" x14ac:dyDescent="0.2">
      <c r="B38" s="8" t="s">
        <v>144</v>
      </c>
    </row>
    <row r="39" spans="2:2" x14ac:dyDescent="0.2">
      <c r="B39" s="8" t="s">
        <v>145</v>
      </c>
    </row>
    <row r="40" spans="2:2" x14ac:dyDescent="0.2">
      <c r="B40" s="8" t="s">
        <v>146</v>
      </c>
    </row>
    <row r="41" spans="2:2" x14ac:dyDescent="0.2">
      <c r="B41" s="8" t="s">
        <v>147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7"/>
  <sheetViews>
    <sheetView tabSelected="1" workbookViewId="0">
      <pane xSplit="1" ySplit="7" topLeftCell="B8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RowHeight="15" x14ac:dyDescent="0.25"/>
  <cols>
    <col min="1" max="2" width="14.42578125" customWidth="1"/>
    <col min="3" max="3" width="8" customWidth="1"/>
    <col min="4" max="4" width="11.28515625" customWidth="1"/>
    <col min="5" max="5" width="7.85546875" customWidth="1"/>
    <col min="6" max="6" width="10.5703125" customWidth="1"/>
    <col min="7" max="7" width="11.42578125" customWidth="1"/>
    <col min="8" max="8" width="10.7109375" style="1" customWidth="1"/>
    <col min="9" max="9" width="11" customWidth="1"/>
    <col min="10" max="10" width="10.85546875" style="1" customWidth="1"/>
    <col min="11" max="11" width="12.28515625" customWidth="1"/>
    <col min="12" max="12" width="13" style="1" customWidth="1"/>
    <col min="13" max="13" width="11.85546875" style="36" hidden="1" customWidth="1"/>
    <col min="14" max="14" width="12.85546875" style="21" hidden="1" customWidth="1"/>
    <col min="15" max="15" width="11.140625" customWidth="1"/>
    <col min="16" max="16" width="13.140625" style="1" customWidth="1"/>
    <col min="17" max="17" width="17" hidden="1" customWidth="1"/>
    <col min="18" max="18" width="20.7109375" style="1" hidden="1" customWidth="1"/>
    <col min="19" max="19" width="9.7109375" customWidth="1"/>
    <col min="20" max="20" width="11.42578125" style="1" customWidth="1"/>
    <col min="21" max="21" width="9.85546875" customWidth="1"/>
    <col min="22" max="22" width="11" style="1" customWidth="1"/>
    <col min="23" max="23" width="10.42578125" customWidth="1"/>
    <col min="24" max="24" width="10.5703125" style="1" customWidth="1"/>
    <col min="25" max="25" width="11.5703125" customWidth="1"/>
    <col min="26" max="26" width="12.28515625" style="1" customWidth="1"/>
    <col min="27" max="27" width="11" customWidth="1"/>
    <col min="28" max="28" width="11.5703125" style="1" customWidth="1"/>
    <col min="29" max="29" width="12.28515625" customWidth="1"/>
    <col min="30" max="30" width="9.42578125" customWidth="1"/>
  </cols>
  <sheetData>
    <row r="1" spans="1:30" x14ac:dyDescent="0.25">
      <c r="A1" s="3" t="s">
        <v>92</v>
      </c>
      <c r="P1" s="152" t="s">
        <v>181</v>
      </c>
      <c r="AA1" s="4"/>
      <c r="AB1"/>
    </row>
    <row r="2" spans="1:30" x14ac:dyDescent="0.25">
      <c r="A2" s="5" t="s">
        <v>94</v>
      </c>
      <c r="AA2" s="4"/>
      <c r="AB2"/>
    </row>
    <row r="3" spans="1:30" x14ac:dyDescent="0.25">
      <c r="A3" s="5" t="s">
        <v>93</v>
      </c>
      <c r="AA3" s="4"/>
      <c r="AB3"/>
    </row>
    <row r="4" spans="1:30" x14ac:dyDescent="0.25">
      <c r="A4" s="5"/>
      <c r="E4" s="6" t="s">
        <v>83</v>
      </c>
      <c r="H4" s="7" t="s">
        <v>84</v>
      </c>
      <c r="I4" s="8"/>
      <c r="J4" s="9"/>
      <c r="K4" s="8"/>
      <c r="L4" s="9"/>
      <c r="O4" s="8"/>
      <c r="P4" s="7" t="s">
        <v>141</v>
      </c>
      <c r="AC4" s="4"/>
    </row>
    <row r="5" spans="1:30" ht="15.75" thickBot="1" x14ac:dyDescent="0.3">
      <c r="A5" s="10"/>
      <c r="B5" s="11"/>
      <c r="C5" s="8"/>
      <c r="E5" s="12" t="s">
        <v>85</v>
      </c>
      <c r="F5" s="13"/>
      <c r="G5" s="14"/>
      <c r="H5" s="15" t="s">
        <v>86</v>
      </c>
      <c r="I5" s="16"/>
      <c r="J5" s="17"/>
      <c r="K5" s="13"/>
      <c r="L5" s="17"/>
      <c r="O5" s="17"/>
      <c r="P5" s="15" t="s">
        <v>87</v>
      </c>
      <c r="Q5" s="17"/>
      <c r="R5" s="17" t="s">
        <v>88</v>
      </c>
      <c r="S5" s="18"/>
      <c r="T5" s="18"/>
      <c r="U5" s="18"/>
      <c r="V5" s="18"/>
      <c r="W5" s="18"/>
      <c r="X5" s="18"/>
      <c r="Y5" s="18"/>
      <c r="Z5" s="18"/>
      <c r="AA5" s="18"/>
      <c r="AB5" s="18"/>
      <c r="AC5" s="19"/>
    </row>
    <row r="6" spans="1:30" ht="15.75" thickBot="1" x14ac:dyDescent="0.3">
      <c r="A6" s="10"/>
      <c r="B6" s="11"/>
      <c r="C6" s="20"/>
      <c r="D6" s="20"/>
      <c r="E6" s="20"/>
      <c r="F6" s="20"/>
      <c r="G6" s="190" t="s">
        <v>89</v>
      </c>
      <c r="H6" s="191"/>
      <c r="I6" s="191"/>
      <c r="J6" s="191"/>
      <c r="K6" s="191"/>
      <c r="L6" s="191"/>
      <c r="M6" s="191"/>
      <c r="N6" s="192"/>
      <c r="O6" s="193" t="s">
        <v>90</v>
      </c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5"/>
    </row>
    <row r="7" spans="1:30" ht="64.5" thickBot="1" x14ac:dyDescent="0.3">
      <c r="A7" s="175" t="s">
        <v>0</v>
      </c>
      <c r="B7" s="176" t="s">
        <v>1</v>
      </c>
      <c r="C7" s="176" t="s">
        <v>2</v>
      </c>
      <c r="D7" s="176" t="s">
        <v>91</v>
      </c>
      <c r="E7" s="176" t="s">
        <v>3</v>
      </c>
      <c r="F7" s="177" t="s">
        <v>4</v>
      </c>
      <c r="G7" s="178" t="s">
        <v>5</v>
      </c>
      <c r="H7" s="179" t="s">
        <v>6</v>
      </c>
      <c r="I7" s="180" t="s">
        <v>7</v>
      </c>
      <c r="J7" s="181" t="s">
        <v>8</v>
      </c>
      <c r="K7" s="180" t="s">
        <v>9</v>
      </c>
      <c r="L7" s="181" t="s">
        <v>10</v>
      </c>
      <c r="M7" s="180" t="s">
        <v>11</v>
      </c>
      <c r="N7" s="182" t="s">
        <v>12</v>
      </c>
      <c r="O7" s="183" t="s">
        <v>13</v>
      </c>
      <c r="P7" s="184" t="s">
        <v>14</v>
      </c>
      <c r="Q7" s="185" t="s">
        <v>15</v>
      </c>
      <c r="R7" s="186" t="s">
        <v>16</v>
      </c>
      <c r="S7" s="185" t="s">
        <v>17</v>
      </c>
      <c r="T7" s="186" t="s">
        <v>18</v>
      </c>
      <c r="U7" s="185" t="s">
        <v>19</v>
      </c>
      <c r="V7" s="186" t="s">
        <v>20</v>
      </c>
      <c r="W7" s="185" t="s">
        <v>21</v>
      </c>
      <c r="X7" s="186" t="s">
        <v>22</v>
      </c>
      <c r="Y7" s="185" t="s">
        <v>23</v>
      </c>
      <c r="Z7" s="186" t="s">
        <v>24</v>
      </c>
      <c r="AA7" s="185" t="s">
        <v>25</v>
      </c>
      <c r="AB7" s="187" t="s">
        <v>26</v>
      </c>
      <c r="AC7" s="188" t="s">
        <v>27</v>
      </c>
      <c r="AD7" s="189" t="s">
        <v>95</v>
      </c>
    </row>
    <row r="8" spans="1:30" x14ac:dyDescent="0.25">
      <c r="A8" s="28" t="s">
        <v>28</v>
      </c>
      <c r="B8" s="29">
        <v>9440</v>
      </c>
      <c r="C8" s="30">
        <v>13</v>
      </c>
      <c r="D8" s="30">
        <v>0</v>
      </c>
      <c r="E8" s="30">
        <v>9</v>
      </c>
      <c r="F8" s="31">
        <v>3</v>
      </c>
      <c r="G8" s="32">
        <v>8845</v>
      </c>
      <c r="H8" s="154">
        <v>0.93700000000000006</v>
      </c>
      <c r="I8" s="33">
        <v>556</v>
      </c>
      <c r="J8" s="34">
        <v>5.8999999999999997E-2</v>
      </c>
      <c r="K8" s="35">
        <v>39</v>
      </c>
      <c r="L8" s="38">
        <v>4.0000000000000001E-3</v>
      </c>
      <c r="M8" s="37">
        <v>0</v>
      </c>
      <c r="N8" s="49">
        <v>0</v>
      </c>
      <c r="O8" s="22">
        <v>341</v>
      </c>
      <c r="P8" s="23">
        <v>3.9E-2</v>
      </c>
      <c r="Q8" s="24">
        <v>229</v>
      </c>
      <c r="R8" s="25">
        <v>2.5999999999999999E-2</v>
      </c>
      <c r="S8" s="24">
        <v>498</v>
      </c>
      <c r="T8" s="25">
        <v>5.6000000000000001E-2</v>
      </c>
      <c r="U8" s="24">
        <v>5</v>
      </c>
      <c r="V8" s="25">
        <v>1E-3</v>
      </c>
      <c r="W8" s="24">
        <v>3</v>
      </c>
      <c r="X8" s="25">
        <v>0</v>
      </c>
      <c r="Y8" s="26">
        <v>0</v>
      </c>
      <c r="Z8" s="27">
        <v>0</v>
      </c>
      <c r="AA8" s="26">
        <v>11</v>
      </c>
      <c r="AB8" s="69">
        <v>1E-3</v>
      </c>
      <c r="AC8" s="68">
        <v>858</v>
      </c>
      <c r="AD8" s="48">
        <f t="shared" ref="AD8:AD39" si="0" xml:space="preserve"> AC8 / G8</f>
        <v>9.7003957037874511E-2</v>
      </c>
    </row>
    <row r="9" spans="1:30" x14ac:dyDescent="0.25">
      <c r="A9" s="28" t="s">
        <v>29</v>
      </c>
      <c r="B9" s="29">
        <v>81188</v>
      </c>
      <c r="C9" s="30">
        <v>80</v>
      </c>
      <c r="D9" s="30">
        <v>0</v>
      </c>
      <c r="E9" s="30">
        <v>74</v>
      </c>
      <c r="F9" s="31">
        <v>6</v>
      </c>
      <c r="G9" s="32">
        <v>80158</v>
      </c>
      <c r="H9" s="154">
        <v>0.98699999999999999</v>
      </c>
      <c r="I9" s="33">
        <v>835</v>
      </c>
      <c r="J9" s="34">
        <v>0.01</v>
      </c>
      <c r="K9" s="35">
        <v>195</v>
      </c>
      <c r="L9" s="38">
        <v>2E-3</v>
      </c>
      <c r="M9" s="37">
        <v>0</v>
      </c>
      <c r="N9" s="49">
        <v>0</v>
      </c>
      <c r="O9" s="56">
        <v>11956</v>
      </c>
      <c r="P9" s="129">
        <v>0.14899999999999999</v>
      </c>
      <c r="Q9" s="51">
        <v>10896</v>
      </c>
      <c r="R9" s="53">
        <v>0.13600000000000001</v>
      </c>
      <c r="S9" s="51">
        <v>5970</v>
      </c>
      <c r="T9" s="53">
        <v>7.3999999999999996E-2</v>
      </c>
      <c r="U9" s="51">
        <v>11330</v>
      </c>
      <c r="V9" s="53">
        <v>0.14099999999999999</v>
      </c>
      <c r="W9" s="51">
        <v>4633</v>
      </c>
      <c r="X9" s="53">
        <v>5.8000000000000003E-2</v>
      </c>
      <c r="Y9" s="54">
        <v>66</v>
      </c>
      <c r="Z9" s="55">
        <v>1E-3</v>
      </c>
      <c r="AA9" s="54">
        <v>16</v>
      </c>
      <c r="AB9" s="64">
        <v>0</v>
      </c>
      <c r="AC9" s="66">
        <v>33971</v>
      </c>
      <c r="AD9" s="46">
        <f t="shared" si="0"/>
        <v>0.42380049402430198</v>
      </c>
    </row>
    <row r="10" spans="1:30" x14ac:dyDescent="0.25">
      <c r="A10" s="28" t="s">
        <v>30</v>
      </c>
      <c r="B10" s="29">
        <v>14133</v>
      </c>
      <c r="C10" s="30">
        <v>26</v>
      </c>
      <c r="D10" s="30">
        <v>0</v>
      </c>
      <c r="E10" s="30">
        <v>18</v>
      </c>
      <c r="F10" s="31">
        <v>3</v>
      </c>
      <c r="G10" s="32">
        <v>13410</v>
      </c>
      <c r="H10" s="154">
        <v>0.94899999999999995</v>
      </c>
      <c r="I10" s="33">
        <v>557</v>
      </c>
      <c r="J10" s="34">
        <v>3.9E-2</v>
      </c>
      <c r="K10" s="35">
        <v>166</v>
      </c>
      <c r="L10" s="38">
        <v>1.2E-2</v>
      </c>
      <c r="M10" s="37">
        <v>0</v>
      </c>
      <c r="N10" s="49">
        <v>0</v>
      </c>
      <c r="O10" s="56">
        <v>231</v>
      </c>
      <c r="P10" s="52">
        <v>1.7000000000000001E-2</v>
      </c>
      <c r="Q10" s="51">
        <v>224</v>
      </c>
      <c r="R10" s="53">
        <v>1.7000000000000001E-2</v>
      </c>
      <c r="S10" s="51">
        <v>159</v>
      </c>
      <c r="T10" s="53">
        <v>1.2E-2</v>
      </c>
      <c r="U10" s="51">
        <v>11683</v>
      </c>
      <c r="V10" s="53">
        <v>0.871</v>
      </c>
      <c r="W10" s="51">
        <v>1</v>
      </c>
      <c r="X10" s="53">
        <v>0</v>
      </c>
      <c r="Y10" s="54">
        <v>0</v>
      </c>
      <c r="Z10" s="55">
        <v>0</v>
      </c>
      <c r="AA10" s="54">
        <v>110</v>
      </c>
      <c r="AB10" s="64">
        <v>8.0000000000000002E-3</v>
      </c>
      <c r="AC10" s="66">
        <v>12184</v>
      </c>
      <c r="AD10" s="130">
        <f t="shared" si="0"/>
        <v>0.90857568978374348</v>
      </c>
    </row>
    <row r="11" spans="1:30" x14ac:dyDescent="0.25">
      <c r="A11" s="28" t="s">
        <v>31</v>
      </c>
      <c r="B11" s="29">
        <v>7973</v>
      </c>
      <c r="C11" s="30">
        <v>18</v>
      </c>
      <c r="D11" s="30">
        <v>0</v>
      </c>
      <c r="E11" s="30">
        <v>14</v>
      </c>
      <c r="F11" s="31">
        <v>4</v>
      </c>
      <c r="G11" s="32">
        <v>6527</v>
      </c>
      <c r="H11" s="153">
        <v>0.81899999999999995</v>
      </c>
      <c r="I11" s="33">
        <v>1237</v>
      </c>
      <c r="J11" s="34">
        <v>0.155</v>
      </c>
      <c r="K11" s="35">
        <v>209</v>
      </c>
      <c r="L11" s="38">
        <v>2.5999999999999999E-2</v>
      </c>
      <c r="M11" s="37">
        <v>0</v>
      </c>
      <c r="N11" s="49">
        <v>0</v>
      </c>
      <c r="O11" s="56">
        <v>1981</v>
      </c>
      <c r="P11" s="129">
        <v>0.30399999999999999</v>
      </c>
      <c r="Q11" s="51">
        <v>1488</v>
      </c>
      <c r="R11" s="53">
        <v>0.22800000000000001</v>
      </c>
      <c r="S11" s="51">
        <v>433</v>
      </c>
      <c r="T11" s="53">
        <v>6.6000000000000003E-2</v>
      </c>
      <c r="U11" s="51">
        <v>24</v>
      </c>
      <c r="V11" s="53">
        <v>4.0000000000000001E-3</v>
      </c>
      <c r="W11" s="51">
        <v>27</v>
      </c>
      <c r="X11" s="53">
        <v>4.0000000000000001E-3</v>
      </c>
      <c r="Y11" s="54">
        <v>9</v>
      </c>
      <c r="Z11" s="55">
        <v>1E-3</v>
      </c>
      <c r="AA11" s="54">
        <v>23</v>
      </c>
      <c r="AB11" s="64">
        <v>4.0000000000000001E-3</v>
      </c>
      <c r="AC11" s="66">
        <v>2497</v>
      </c>
      <c r="AD11" s="46">
        <f t="shared" si="0"/>
        <v>0.38256473111689904</v>
      </c>
    </row>
    <row r="12" spans="1:30" x14ac:dyDescent="0.25">
      <c r="A12" s="28" t="s">
        <v>32</v>
      </c>
      <c r="B12" s="29">
        <v>14439</v>
      </c>
      <c r="C12" s="30">
        <v>19</v>
      </c>
      <c r="D12" s="30">
        <v>0</v>
      </c>
      <c r="E12" s="30">
        <v>13</v>
      </c>
      <c r="F12" s="31">
        <v>3</v>
      </c>
      <c r="G12" s="32">
        <v>14146</v>
      </c>
      <c r="H12" s="154">
        <v>0.98</v>
      </c>
      <c r="I12" s="33">
        <v>259</v>
      </c>
      <c r="J12" s="34">
        <v>1.7999999999999999E-2</v>
      </c>
      <c r="K12" s="35">
        <v>34</v>
      </c>
      <c r="L12" s="38">
        <v>2E-3</v>
      </c>
      <c r="M12" s="37">
        <v>0</v>
      </c>
      <c r="N12" s="49">
        <v>0</v>
      </c>
      <c r="O12" s="56">
        <v>251</v>
      </c>
      <c r="P12" s="52">
        <v>1.7999999999999999E-2</v>
      </c>
      <c r="Q12" s="51">
        <v>194</v>
      </c>
      <c r="R12" s="53">
        <v>1.4E-2</v>
      </c>
      <c r="S12" s="51">
        <v>118</v>
      </c>
      <c r="T12" s="53">
        <v>8.0000000000000002E-3</v>
      </c>
      <c r="U12" s="51">
        <v>135</v>
      </c>
      <c r="V12" s="53">
        <v>0.01</v>
      </c>
      <c r="W12" s="51">
        <v>7</v>
      </c>
      <c r="X12" s="53">
        <v>0</v>
      </c>
      <c r="Y12" s="54">
        <v>7</v>
      </c>
      <c r="Z12" s="55">
        <v>0</v>
      </c>
      <c r="AA12" s="54">
        <v>12</v>
      </c>
      <c r="AB12" s="64">
        <v>1E-3</v>
      </c>
      <c r="AC12" s="66">
        <v>530</v>
      </c>
      <c r="AD12" s="46">
        <f t="shared" si="0"/>
        <v>3.7466421603280078E-2</v>
      </c>
    </row>
    <row r="13" spans="1:30" x14ac:dyDescent="0.25">
      <c r="A13" s="28" t="s">
        <v>33</v>
      </c>
      <c r="B13" s="29">
        <v>54293</v>
      </c>
      <c r="C13" s="30">
        <v>69</v>
      </c>
      <c r="D13" s="30">
        <v>5</v>
      </c>
      <c r="E13" s="30">
        <v>62</v>
      </c>
      <c r="F13" s="31">
        <v>3</v>
      </c>
      <c r="G13" s="32">
        <v>51680</v>
      </c>
      <c r="H13" s="154">
        <v>0.95199999999999996</v>
      </c>
      <c r="I13" s="33">
        <v>2495</v>
      </c>
      <c r="J13" s="34">
        <v>4.5999999999999999E-2</v>
      </c>
      <c r="K13" s="35">
        <v>118</v>
      </c>
      <c r="L13" s="38">
        <v>2E-3</v>
      </c>
      <c r="M13" s="37">
        <v>0</v>
      </c>
      <c r="N13" s="49">
        <v>0</v>
      </c>
      <c r="O13" s="56">
        <v>4530</v>
      </c>
      <c r="P13" s="52">
        <v>8.7999999999999995E-2</v>
      </c>
      <c r="Q13" s="51">
        <v>4370</v>
      </c>
      <c r="R13" s="53">
        <v>8.5000000000000006E-2</v>
      </c>
      <c r="S13" s="51">
        <v>41203</v>
      </c>
      <c r="T13" s="53">
        <v>0.79700000000000004</v>
      </c>
      <c r="U13" s="51">
        <v>1737</v>
      </c>
      <c r="V13" s="53">
        <v>3.4000000000000002E-2</v>
      </c>
      <c r="W13" s="51">
        <v>2034</v>
      </c>
      <c r="X13" s="53">
        <v>3.9E-2</v>
      </c>
      <c r="Y13" s="54">
        <v>116</v>
      </c>
      <c r="Z13" s="55">
        <v>2E-3</v>
      </c>
      <c r="AA13" s="54">
        <v>16</v>
      </c>
      <c r="AB13" s="64">
        <v>0</v>
      </c>
      <c r="AC13" s="66">
        <v>49636</v>
      </c>
      <c r="AD13" s="130">
        <f t="shared" si="0"/>
        <v>0.9604489164086687</v>
      </c>
    </row>
    <row r="14" spans="1:30" x14ac:dyDescent="0.25">
      <c r="A14" s="28" t="s">
        <v>34</v>
      </c>
      <c r="B14" s="29">
        <v>4167</v>
      </c>
      <c r="C14" s="30">
        <v>10</v>
      </c>
      <c r="D14" s="30">
        <v>0</v>
      </c>
      <c r="E14" s="30">
        <v>6</v>
      </c>
      <c r="F14" s="31">
        <v>5</v>
      </c>
      <c r="G14" s="32">
        <v>3617</v>
      </c>
      <c r="H14" s="154">
        <v>0.86799999999999999</v>
      </c>
      <c r="I14" s="33">
        <v>534</v>
      </c>
      <c r="J14" s="34">
        <v>0.128</v>
      </c>
      <c r="K14" s="35">
        <v>16</v>
      </c>
      <c r="L14" s="38">
        <v>4.0000000000000001E-3</v>
      </c>
      <c r="M14" s="37">
        <v>0</v>
      </c>
      <c r="N14" s="49">
        <v>0</v>
      </c>
      <c r="O14" s="56">
        <v>144</v>
      </c>
      <c r="P14" s="52">
        <v>0.04</v>
      </c>
      <c r="Q14" s="51">
        <v>64</v>
      </c>
      <c r="R14" s="53">
        <v>1.7999999999999999E-2</v>
      </c>
      <c r="S14" s="51">
        <v>107</v>
      </c>
      <c r="T14" s="53">
        <v>0.03</v>
      </c>
      <c r="U14" s="51">
        <v>7</v>
      </c>
      <c r="V14" s="53">
        <v>2E-3</v>
      </c>
      <c r="W14" s="51">
        <v>8</v>
      </c>
      <c r="X14" s="53">
        <v>2E-3</v>
      </c>
      <c r="Y14" s="54">
        <v>7</v>
      </c>
      <c r="Z14" s="55">
        <v>2E-3</v>
      </c>
      <c r="AA14" s="54">
        <v>10</v>
      </c>
      <c r="AB14" s="64">
        <v>3.0000000000000001E-3</v>
      </c>
      <c r="AC14" s="66">
        <v>283</v>
      </c>
      <c r="AD14" s="46">
        <f t="shared" si="0"/>
        <v>7.8241636715510085E-2</v>
      </c>
    </row>
    <row r="15" spans="1:30" x14ac:dyDescent="0.25">
      <c r="A15" s="28" t="s">
        <v>35</v>
      </c>
      <c r="B15" s="29">
        <v>5081</v>
      </c>
      <c r="C15" s="30">
        <v>11</v>
      </c>
      <c r="D15" s="30">
        <v>0</v>
      </c>
      <c r="E15" s="30">
        <v>10</v>
      </c>
      <c r="F15" s="31">
        <v>3</v>
      </c>
      <c r="G15" s="32">
        <v>4724</v>
      </c>
      <c r="H15" s="154">
        <v>0.93</v>
      </c>
      <c r="I15" s="33">
        <v>334</v>
      </c>
      <c r="J15" s="34">
        <v>6.6000000000000003E-2</v>
      </c>
      <c r="K15" s="35">
        <v>23</v>
      </c>
      <c r="L15" s="38">
        <v>5.0000000000000001E-3</v>
      </c>
      <c r="M15" s="37">
        <v>0</v>
      </c>
      <c r="N15" s="49">
        <v>0</v>
      </c>
      <c r="O15" s="56">
        <v>60</v>
      </c>
      <c r="P15" s="52">
        <v>1.2999999999999999E-2</v>
      </c>
      <c r="Q15" s="51">
        <v>56</v>
      </c>
      <c r="R15" s="53">
        <v>1.2E-2</v>
      </c>
      <c r="S15" s="51">
        <v>53</v>
      </c>
      <c r="T15" s="53">
        <v>1.0999999999999999E-2</v>
      </c>
      <c r="U15" s="51">
        <v>44</v>
      </c>
      <c r="V15" s="53">
        <v>8.9999999999999993E-3</v>
      </c>
      <c r="W15" s="51">
        <v>48</v>
      </c>
      <c r="X15" s="53">
        <v>0.01</v>
      </c>
      <c r="Y15" s="54">
        <v>3</v>
      </c>
      <c r="Z15" s="55">
        <v>1E-3</v>
      </c>
      <c r="AA15" s="54">
        <v>48</v>
      </c>
      <c r="AB15" s="64">
        <v>0.01</v>
      </c>
      <c r="AC15" s="66">
        <v>256</v>
      </c>
      <c r="AD15" s="46">
        <f t="shared" si="0"/>
        <v>5.4191363251481793E-2</v>
      </c>
    </row>
    <row r="16" spans="1:30" x14ac:dyDescent="0.25">
      <c r="A16" s="28" t="s">
        <v>36</v>
      </c>
      <c r="B16" s="29">
        <v>4312</v>
      </c>
      <c r="C16" s="30">
        <v>12</v>
      </c>
      <c r="D16" s="30">
        <v>0</v>
      </c>
      <c r="E16" s="30">
        <v>11</v>
      </c>
      <c r="F16" s="31">
        <v>4</v>
      </c>
      <c r="G16" s="32">
        <v>3924</v>
      </c>
      <c r="H16" s="154">
        <v>0.91</v>
      </c>
      <c r="I16" s="33">
        <v>319</v>
      </c>
      <c r="J16" s="34">
        <v>7.3999999999999996E-2</v>
      </c>
      <c r="K16" s="35">
        <v>69</v>
      </c>
      <c r="L16" s="38">
        <v>1.6E-2</v>
      </c>
      <c r="M16" s="37">
        <v>0</v>
      </c>
      <c r="N16" s="49">
        <v>0</v>
      </c>
      <c r="O16" s="56">
        <v>573</v>
      </c>
      <c r="P16" s="129">
        <v>0.14599999999999999</v>
      </c>
      <c r="Q16" s="51">
        <v>540</v>
      </c>
      <c r="R16" s="53">
        <v>0.13800000000000001</v>
      </c>
      <c r="S16" s="51">
        <v>273</v>
      </c>
      <c r="T16" s="53">
        <v>7.0000000000000007E-2</v>
      </c>
      <c r="U16" s="51">
        <v>3924</v>
      </c>
      <c r="V16" s="53">
        <v>1</v>
      </c>
      <c r="W16" s="51">
        <v>16</v>
      </c>
      <c r="X16" s="53">
        <v>4.0000000000000001E-3</v>
      </c>
      <c r="Y16" s="54">
        <v>8</v>
      </c>
      <c r="Z16" s="55">
        <v>2E-3</v>
      </c>
      <c r="AA16" s="54">
        <v>12</v>
      </c>
      <c r="AB16" s="64">
        <v>3.0000000000000001E-3</v>
      </c>
      <c r="AC16" s="66">
        <v>4806</v>
      </c>
      <c r="AD16" s="130">
        <f t="shared" si="0"/>
        <v>1.224770642201835</v>
      </c>
    </row>
    <row r="17" spans="1:30" x14ac:dyDescent="0.25">
      <c r="A17" s="28" t="s">
        <v>37</v>
      </c>
      <c r="B17" s="29">
        <v>24971</v>
      </c>
      <c r="C17" s="30">
        <v>39</v>
      </c>
      <c r="D17" s="30">
        <v>0</v>
      </c>
      <c r="E17" s="30">
        <v>33</v>
      </c>
      <c r="F17" s="31">
        <v>3</v>
      </c>
      <c r="G17" s="32">
        <v>22052</v>
      </c>
      <c r="H17" s="154">
        <v>0.88300000000000001</v>
      </c>
      <c r="I17" s="33">
        <v>2465</v>
      </c>
      <c r="J17" s="34">
        <v>9.9000000000000005E-2</v>
      </c>
      <c r="K17" s="35">
        <v>454</v>
      </c>
      <c r="L17" s="38">
        <v>1.7999999999999999E-2</v>
      </c>
      <c r="M17" s="37">
        <v>0</v>
      </c>
      <c r="N17" s="49">
        <v>0</v>
      </c>
      <c r="O17" s="56">
        <v>1040</v>
      </c>
      <c r="P17" s="52">
        <v>4.7E-2</v>
      </c>
      <c r="Q17" s="51">
        <v>729</v>
      </c>
      <c r="R17" s="53">
        <v>3.3000000000000002E-2</v>
      </c>
      <c r="S17" s="51">
        <v>2717</v>
      </c>
      <c r="T17" s="53">
        <v>0.123</v>
      </c>
      <c r="U17" s="51">
        <v>5718</v>
      </c>
      <c r="V17" s="53">
        <v>0.25900000000000001</v>
      </c>
      <c r="W17" s="51">
        <v>1226</v>
      </c>
      <c r="X17" s="53">
        <v>5.6000000000000001E-2</v>
      </c>
      <c r="Y17" s="54">
        <v>14</v>
      </c>
      <c r="Z17" s="55">
        <v>1E-3</v>
      </c>
      <c r="AA17" s="54">
        <v>22</v>
      </c>
      <c r="AB17" s="64">
        <v>1E-3</v>
      </c>
      <c r="AC17" s="66">
        <v>10737</v>
      </c>
      <c r="AD17" s="130">
        <f t="shared" si="0"/>
        <v>0.4868946127335389</v>
      </c>
    </row>
    <row r="18" spans="1:30" x14ac:dyDescent="0.25">
      <c r="A18" s="28" t="s">
        <v>38</v>
      </c>
      <c r="B18" s="29">
        <v>3646</v>
      </c>
      <c r="C18" s="30">
        <v>10</v>
      </c>
      <c r="D18" s="30">
        <v>0</v>
      </c>
      <c r="E18" s="30">
        <v>10</v>
      </c>
      <c r="F18" s="31">
        <v>4</v>
      </c>
      <c r="G18" s="32">
        <v>2772</v>
      </c>
      <c r="H18" s="153">
        <v>0.76</v>
      </c>
      <c r="I18" s="33">
        <v>570</v>
      </c>
      <c r="J18" s="34">
        <v>0.156</v>
      </c>
      <c r="K18" s="35">
        <v>304</v>
      </c>
      <c r="L18" s="38">
        <v>8.3000000000000004E-2</v>
      </c>
      <c r="M18" s="37">
        <v>0</v>
      </c>
      <c r="N18" s="49">
        <v>0</v>
      </c>
      <c r="O18" s="56">
        <v>100</v>
      </c>
      <c r="P18" s="52">
        <v>3.5999999999999997E-2</v>
      </c>
      <c r="Q18" s="51">
        <v>100</v>
      </c>
      <c r="R18" s="53">
        <v>3.5999999999999997E-2</v>
      </c>
      <c r="S18" s="51">
        <v>50</v>
      </c>
      <c r="T18" s="53">
        <v>1.7999999999999999E-2</v>
      </c>
      <c r="U18" s="51">
        <v>46</v>
      </c>
      <c r="V18" s="53">
        <v>1.7000000000000001E-2</v>
      </c>
      <c r="W18" s="51">
        <v>9</v>
      </c>
      <c r="X18" s="53">
        <v>3.0000000000000001E-3</v>
      </c>
      <c r="Y18" s="54">
        <v>0</v>
      </c>
      <c r="Z18" s="55">
        <v>0</v>
      </c>
      <c r="AA18" s="54">
        <v>13</v>
      </c>
      <c r="AB18" s="64">
        <v>5.0000000000000001E-3</v>
      </c>
      <c r="AC18" s="66">
        <v>218</v>
      </c>
      <c r="AD18" s="46">
        <f t="shared" si="0"/>
        <v>7.864357864357864E-2</v>
      </c>
    </row>
    <row r="19" spans="1:30" x14ac:dyDescent="0.25">
      <c r="A19" s="28" t="s">
        <v>39</v>
      </c>
      <c r="B19" s="29">
        <v>7289</v>
      </c>
      <c r="C19" s="30">
        <v>14</v>
      </c>
      <c r="D19" s="30">
        <v>0</v>
      </c>
      <c r="E19" s="30">
        <v>9</v>
      </c>
      <c r="F19" s="31">
        <v>3</v>
      </c>
      <c r="G19" s="32">
        <v>7231</v>
      </c>
      <c r="H19" s="154">
        <v>0.99199999999999999</v>
      </c>
      <c r="I19" s="33">
        <v>45</v>
      </c>
      <c r="J19" s="34">
        <v>6.0000000000000001E-3</v>
      </c>
      <c r="K19" s="35">
        <v>13</v>
      </c>
      <c r="L19" s="38">
        <v>2E-3</v>
      </c>
      <c r="M19" s="37">
        <v>0</v>
      </c>
      <c r="N19" s="49">
        <v>0</v>
      </c>
      <c r="O19" s="56">
        <v>58</v>
      </c>
      <c r="P19" s="52">
        <v>8.0000000000000002E-3</v>
      </c>
      <c r="Q19" s="51">
        <v>7</v>
      </c>
      <c r="R19" s="53">
        <v>1E-3</v>
      </c>
      <c r="S19" s="51">
        <v>18</v>
      </c>
      <c r="T19" s="53">
        <v>2E-3</v>
      </c>
      <c r="U19" s="51">
        <v>3</v>
      </c>
      <c r="V19" s="53">
        <v>0</v>
      </c>
      <c r="W19" s="51">
        <v>2</v>
      </c>
      <c r="X19" s="53">
        <v>0</v>
      </c>
      <c r="Y19" s="54">
        <v>2</v>
      </c>
      <c r="Z19" s="55">
        <v>0</v>
      </c>
      <c r="AA19" s="54">
        <v>1</v>
      </c>
      <c r="AB19" s="64">
        <v>0</v>
      </c>
      <c r="AC19" s="66">
        <v>84</v>
      </c>
      <c r="AD19" s="46">
        <f t="shared" si="0"/>
        <v>1.1616650532429816E-2</v>
      </c>
    </row>
    <row r="20" spans="1:30" x14ac:dyDescent="0.25">
      <c r="A20" s="28" t="s">
        <v>40</v>
      </c>
      <c r="B20" s="29">
        <v>21796</v>
      </c>
      <c r="C20" s="30">
        <v>28</v>
      </c>
      <c r="D20" s="30">
        <v>0</v>
      </c>
      <c r="E20" s="30">
        <v>22</v>
      </c>
      <c r="F20" s="31">
        <v>3</v>
      </c>
      <c r="G20" s="32">
        <v>18599</v>
      </c>
      <c r="H20" s="154">
        <v>0.85299999999999998</v>
      </c>
      <c r="I20" s="33">
        <v>2226</v>
      </c>
      <c r="J20" s="34">
        <v>0.10199999999999999</v>
      </c>
      <c r="K20" s="35">
        <v>971</v>
      </c>
      <c r="L20" s="38">
        <v>4.4999999999999998E-2</v>
      </c>
      <c r="M20" s="37">
        <v>0</v>
      </c>
      <c r="N20" s="49">
        <v>0</v>
      </c>
      <c r="O20" s="56">
        <v>931</v>
      </c>
      <c r="P20" s="52">
        <v>0.05</v>
      </c>
      <c r="Q20" s="51">
        <v>843</v>
      </c>
      <c r="R20" s="53">
        <v>4.4999999999999998E-2</v>
      </c>
      <c r="S20" s="51">
        <v>257</v>
      </c>
      <c r="T20" s="53">
        <v>1.4E-2</v>
      </c>
      <c r="U20" s="51">
        <v>347</v>
      </c>
      <c r="V20" s="53">
        <v>1.9E-2</v>
      </c>
      <c r="W20" s="51">
        <v>5</v>
      </c>
      <c r="X20" s="53">
        <v>0</v>
      </c>
      <c r="Y20" s="54">
        <v>5</v>
      </c>
      <c r="Z20" s="55">
        <v>0</v>
      </c>
      <c r="AA20" s="54">
        <v>71</v>
      </c>
      <c r="AB20" s="64">
        <v>4.0000000000000001E-3</v>
      </c>
      <c r="AC20" s="66">
        <v>1616</v>
      </c>
      <c r="AD20" s="46">
        <f t="shared" si="0"/>
        <v>8.6886391741491473E-2</v>
      </c>
    </row>
    <row r="21" spans="1:30" x14ac:dyDescent="0.25">
      <c r="A21" s="28" t="s">
        <v>41</v>
      </c>
      <c r="B21" s="29">
        <v>13761</v>
      </c>
      <c r="C21" s="30">
        <v>25</v>
      </c>
      <c r="D21" s="30">
        <v>0</v>
      </c>
      <c r="E21" s="30">
        <v>17</v>
      </c>
      <c r="F21" s="31">
        <v>8</v>
      </c>
      <c r="G21" s="32">
        <v>13119</v>
      </c>
      <c r="H21" s="154">
        <v>0.95299999999999996</v>
      </c>
      <c r="I21" s="33">
        <v>481</v>
      </c>
      <c r="J21" s="34">
        <v>3.5000000000000003E-2</v>
      </c>
      <c r="K21" s="35">
        <v>161</v>
      </c>
      <c r="L21" s="38">
        <v>1.2E-2</v>
      </c>
      <c r="M21" s="37">
        <v>0</v>
      </c>
      <c r="N21" s="49">
        <v>0</v>
      </c>
      <c r="O21" s="56">
        <v>1952</v>
      </c>
      <c r="P21" s="129">
        <v>0.14899999999999999</v>
      </c>
      <c r="Q21" s="51">
        <v>907</v>
      </c>
      <c r="R21" s="53">
        <v>6.9000000000000006E-2</v>
      </c>
      <c r="S21" s="51">
        <v>566</v>
      </c>
      <c r="T21" s="53">
        <v>4.2999999999999997E-2</v>
      </c>
      <c r="U21" s="51">
        <v>109</v>
      </c>
      <c r="V21" s="53">
        <v>8.0000000000000002E-3</v>
      </c>
      <c r="W21" s="51">
        <v>29</v>
      </c>
      <c r="X21" s="53">
        <v>2E-3</v>
      </c>
      <c r="Y21" s="54">
        <v>11</v>
      </c>
      <c r="Z21" s="55">
        <v>1E-3</v>
      </c>
      <c r="AA21" s="54">
        <v>23</v>
      </c>
      <c r="AB21" s="64">
        <v>2E-3</v>
      </c>
      <c r="AC21" s="66">
        <v>2690</v>
      </c>
      <c r="AD21" s="46">
        <f t="shared" si="0"/>
        <v>0.20504611631984146</v>
      </c>
    </row>
    <row r="22" spans="1:30" x14ac:dyDescent="0.25">
      <c r="A22" s="28" t="s">
        <v>42</v>
      </c>
      <c r="B22" s="29">
        <v>18486</v>
      </c>
      <c r="C22" s="30">
        <v>24</v>
      </c>
      <c r="D22" s="30">
        <v>0</v>
      </c>
      <c r="E22" s="30">
        <v>9</v>
      </c>
      <c r="F22" s="31">
        <v>3</v>
      </c>
      <c r="G22" s="32">
        <v>18219</v>
      </c>
      <c r="H22" s="154">
        <v>0.98599999999999999</v>
      </c>
      <c r="I22" s="33">
        <v>254</v>
      </c>
      <c r="J22" s="34">
        <v>1.4E-2</v>
      </c>
      <c r="K22" s="35">
        <v>13</v>
      </c>
      <c r="L22" s="38">
        <v>1E-3</v>
      </c>
      <c r="M22" s="37">
        <v>0</v>
      </c>
      <c r="N22" s="49">
        <v>0</v>
      </c>
      <c r="O22" s="56">
        <v>198</v>
      </c>
      <c r="P22" s="52">
        <v>1.0999999999999999E-2</v>
      </c>
      <c r="Q22" s="51">
        <v>93</v>
      </c>
      <c r="R22" s="53">
        <v>5.0000000000000001E-3</v>
      </c>
      <c r="S22" s="51">
        <v>315</v>
      </c>
      <c r="T22" s="53">
        <v>1.7000000000000001E-2</v>
      </c>
      <c r="U22" s="51">
        <v>14</v>
      </c>
      <c r="V22" s="53">
        <v>1E-3</v>
      </c>
      <c r="W22" s="51">
        <v>2</v>
      </c>
      <c r="X22" s="53">
        <v>0</v>
      </c>
      <c r="Y22" s="54">
        <v>2</v>
      </c>
      <c r="Z22" s="55">
        <v>0</v>
      </c>
      <c r="AA22" s="54">
        <v>39</v>
      </c>
      <c r="AB22" s="64">
        <v>2E-3</v>
      </c>
      <c r="AC22" s="66">
        <v>570</v>
      </c>
      <c r="AD22" s="46">
        <f t="shared" si="0"/>
        <v>3.1286020088918162E-2</v>
      </c>
    </row>
    <row r="23" spans="1:30" x14ac:dyDescent="0.25">
      <c r="A23" s="28" t="s">
        <v>43</v>
      </c>
      <c r="B23" s="29">
        <v>8584</v>
      </c>
      <c r="C23" s="30">
        <v>14</v>
      </c>
      <c r="D23" s="30">
        <v>5</v>
      </c>
      <c r="E23" s="30">
        <v>7</v>
      </c>
      <c r="F23" s="31">
        <v>5</v>
      </c>
      <c r="G23" s="32">
        <v>8135</v>
      </c>
      <c r="H23" s="154">
        <v>0.94799999999999995</v>
      </c>
      <c r="I23" s="33">
        <v>408</v>
      </c>
      <c r="J23" s="34">
        <v>4.8000000000000001E-2</v>
      </c>
      <c r="K23" s="35">
        <v>41</v>
      </c>
      <c r="L23" s="38">
        <v>5.0000000000000001E-3</v>
      </c>
      <c r="M23" s="37">
        <v>0</v>
      </c>
      <c r="N23" s="49">
        <v>0</v>
      </c>
      <c r="O23" s="56">
        <v>70</v>
      </c>
      <c r="P23" s="52">
        <v>8.9999999999999993E-3</v>
      </c>
      <c r="Q23" s="51">
        <v>19</v>
      </c>
      <c r="R23" s="53">
        <v>2E-3</v>
      </c>
      <c r="S23" s="51">
        <v>78</v>
      </c>
      <c r="T23" s="53">
        <v>0.01</v>
      </c>
      <c r="U23" s="51">
        <v>8135</v>
      </c>
      <c r="V23" s="53">
        <v>1</v>
      </c>
      <c r="W23" s="51">
        <v>21</v>
      </c>
      <c r="X23" s="53">
        <v>3.0000000000000001E-3</v>
      </c>
      <c r="Y23" s="54">
        <v>1</v>
      </c>
      <c r="Z23" s="55">
        <v>0</v>
      </c>
      <c r="AA23" s="54">
        <v>23</v>
      </c>
      <c r="AB23" s="64">
        <v>3.0000000000000001E-3</v>
      </c>
      <c r="AC23" s="66">
        <v>8328</v>
      </c>
      <c r="AD23" s="130">
        <f t="shared" si="0"/>
        <v>1.0237246465888137</v>
      </c>
    </row>
    <row r="24" spans="1:30" x14ac:dyDescent="0.25">
      <c r="A24" s="28" t="s">
        <v>44</v>
      </c>
      <c r="B24" s="29">
        <v>43374</v>
      </c>
      <c r="C24" s="30">
        <v>64</v>
      </c>
      <c r="D24" s="30">
        <v>0</v>
      </c>
      <c r="E24" s="30">
        <v>44</v>
      </c>
      <c r="F24" s="31">
        <v>6</v>
      </c>
      <c r="G24" s="32">
        <v>40419</v>
      </c>
      <c r="H24" s="154">
        <v>0.93200000000000005</v>
      </c>
      <c r="I24" s="33">
        <v>2586</v>
      </c>
      <c r="J24" s="34">
        <v>0.06</v>
      </c>
      <c r="K24" s="35">
        <v>369</v>
      </c>
      <c r="L24" s="38">
        <v>8.9999999999999993E-3</v>
      </c>
      <c r="M24" s="37">
        <v>0</v>
      </c>
      <c r="N24" s="49">
        <v>0</v>
      </c>
      <c r="O24" s="56">
        <v>1641</v>
      </c>
      <c r="P24" s="52">
        <v>4.1000000000000002E-2</v>
      </c>
      <c r="Q24" s="51">
        <v>1454</v>
      </c>
      <c r="R24" s="53">
        <v>3.5999999999999997E-2</v>
      </c>
      <c r="S24" s="51">
        <v>641</v>
      </c>
      <c r="T24" s="53">
        <v>1.6E-2</v>
      </c>
      <c r="U24" s="51">
        <v>890</v>
      </c>
      <c r="V24" s="53">
        <v>2.1999999999999999E-2</v>
      </c>
      <c r="W24" s="51">
        <v>36</v>
      </c>
      <c r="X24" s="53">
        <v>1E-3</v>
      </c>
      <c r="Y24" s="54">
        <v>2</v>
      </c>
      <c r="Z24" s="55">
        <v>0</v>
      </c>
      <c r="AA24" s="54">
        <v>110</v>
      </c>
      <c r="AB24" s="64">
        <v>3.0000000000000001E-3</v>
      </c>
      <c r="AC24" s="66">
        <v>3320</v>
      </c>
      <c r="AD24" s="46">
        <f t="shared" si="0"/>
        <v>8.2139587817610535E-2</v>
      </c>
    </row>
    <row r="25" spans="1:30" x14ac:dyDescent="0.25">
      <c r="A25" s="28" t="s">
        <v>45</v>
      </c>
      <c r="B25" s="29">
        <v>18566</v>
      </c>
      <c r="C25" s="30">
        <v>30</v>
      </c>
      <c r="D25" s="30">
        <v>0</v>
      </c>
      <c r="E25" s="30">
        <v>20</v>
      </c>
      <c r="F25" s="31">
        <v>3</v>
      </c>
      <c r="G25" s="32">
        <v>18064</v>
      </c>
      <c r="H25" s="154">
        <v>0.97299999999999998</v>
      </c>
      <c r="I25" s="33">
        <v>395</v>
      </c>
      <c r="J25" s="34">
        <v>2.1000000000000001E-2</v>
      </c>
      <c r="K25" s="35">
        <v>107</v>
      </c>
      <c r="L25" s="38">
        <v>6.0000000000000001E-3</v>
      </c>
      <c r="M25" s="37">
        <v>0</v>
      </c>
      <c r="N25" s="49">
        <v>0</v>
      </c>
      <c r="O25" s="56">
        <v>190</v>
      </c>
      <c r="P25" s="52">
        <v>1.0999999999999999E-2</v>
      </c>
      <c r="Q25" s="51">
        <v>87</v>
      </c>
      <c r="R25" s="53">
        <v>5.0000000000000001E-3</v>
      </c>
      <c r="S25" s="51">
        <v>84</v>
      </c>
      <c r="T25" s="53">
        <v>5.0000000000000001E-3</v>
      </c>
      <c r="U25" s="51">
        <v>74</v>
      </c>
      <c r="V25" s="53">
        <v>4.0000000000000001E-3</v>
      </c>
      <c r="W25" s="51">
        <v>29</v>
      </c>
      <c r="X25" s="53">
        <v>2E-3</v>
      </c>
      <c r="Y25" s="54">
        <v>15</v>
      </c>
      <c r="Z25" s="55">
        <v>1E-3</v>
      </c>
      <c r="AA25" s="54">
        <v>41</v>
      </c>
      <c r="AB25" s="64">
        <v>2E-3</v>
      </c>
      <c r="AC25" s="66">
        <v>433</v>
      </c>
      <c r="AD25" s="46">
        <f t="shared" si="0"/>
        <v>2.3970327723649248E-2</v>
      </c>
    </row>
    <row r="26" spans="1:30" x14ac:dyDescent="0.25">
      <c r="A26" s="28" t="s">
        <v>46</v>
      </c>
      <c r="B26" s="29">
        <v>39992</v>
      </c>
      <c r="C26" s="30">
        <v>28</v>
      </c>
      <c r="D26" s="30">
        <v>4</v>
      </c>
      <c r="E26" s="30">
        <v>23</v>
      </c>
      <c r="F26" s="31">
        <v>5</v>
      </c>
      <c r="G26" s="32">
        <v>39784</v>
      </c>
      <c r="H26" s="154">
        <v>0.995</v>
      </c>
      <c r="I26" s="33">
        <v>202</v>
      </c>
      <c r="J26" s="34">
        <v>5.0000000000000001E-3</v>
      </c>
      <c r="K26" s="35">
        <v>6</v>
      </c>
      <c r="L26" s="38">
        <v>0</v>
      </c>
      <c r="M26" s="37">
        <v>0</v>
      </c>
      <c r="N26" s="49">
        <v>0</v>
      </c>
      <c r="O26" s="56">
        <v>2410</v>
      </c>
      <c r="P26" s="52">
        <v>6.0999999999999999E-2</v>
      </c>
      <c r="Q26" s="51">
        <v>2290</v>
      </c>
      <c r="R26" s="53">
        <v>5.8000000000000003E-2</v>
      </c>
      <c r="S26" s="51">
        <v>1073</v>
      </c>
      <c r="T26" s="53">
        <v>2.7E-2</v>
      </c>
      <c r="U26" s="51">
        <v>1457</v>
      </c>
      <c r="V26" s="53">
        <v>3.6999999999999998E-2</v>
      </c>
      <c r="W26" s="51">
        <v>3</v>
      </c>
      <c r="X26" s="53">
        <v>0</v>
      </c>
      <c r="Y26" s="54">
        <v>0</v>
      </c>
      <c r="Z26" s="55">
        <v>0</v>
      </c>
      <c r="AA26" s="54">
        <v>47</v>
      </c>
      <c r="AB26" s="64">
        <v>1E-3</v>
      </c>
      <c r="AC26" s="66">
        <v>4990</v>
      </c>
      <c r="AD26" s="46">
        <f t="shared" si="0"/>
        <v>0.12542730746028555</v>
      </c>
    </row>
    <row r="27" spans="1:30" x14ac:dyDescent="0.25">
      <c r="A27" s="28" t="s">
        <v>47</v>
      </c>
      <c r="B27" s="29">
        <v>116689</v>
      </c>
      <c r="C27" s="30">
        <v>189</v>
      </c>
      <c r="D27" s="30">
        <v>0</v>
      </c>
      <c r="E27" s="30">
        <v>171</v>
      </c>
      <c r="F27" s="31">
        <v>4</v>
      </c>
      <c r="G27" s="32">
        <v>113386</v>
      </c>
      <c r="H27" s="154">
        <v>0.97199999999999998</v>
      </c>
      <c r="I27" s="33">
        <v>2946</v>
      </c>
      <c r="J27" s="34">
        <v>2.5000000000000001E-2</v>
      </c>
      <c r="K27" s="35">
        <v>357</v>
      </c>
      <c r="L27" s="38">
        <v>3.0000000000000001E-3</v>
      </c>
      <c r="M27" s="37">
        <v>0</v>
      </c>
      <c r="N27" s="49">
        <v>0</v>
      </c>
      <c r="O27" s="56">
        <v>2547</v>
      </c>
      <c r="P27" s="52">
        <v>2.1999999999999999E-2</v>
      </c>
      <c r="Q27" s="51">
        <v>2400</v>
      </c>
      <c r="R27" s="53">
        <v>2.1000000000000001E-2</v>
      </c>
      <c r="S27" s="51">
        <v>558</v>
      </c>
      <c r="T27" s="53">
        <v>5.0000000000000001E-3</v>
      </c>
      <c r="U27" s="51">
        <v>1410</v>
      </c>
      <c r="V27" s="53">
        <v>1.2E-2</v>
      </c>
      <c r="W27" s="51">
        <v>352</v>
      </c>
      <c r="X27" s="53">
        <v>3.0000000000000001E-3</v>
      </c>
      <c r="Y27" s="54">
        <v>23</v>
      </c>
      <c r="Z27" s="55">
        <v>0</v>
      </c>
      <c r="AA27" s="54">
        <v>153</v>
      </c>
      <c r="AB27" s="64">
        <v>1E-3</v>
      </c>
      <c r="AC27" s="66">
        <v>5043</v>
      </c>
      <c r="AD27" s="46">
        <f t="shared" si="0"/>
        <v>4.4476390383292472E-2</v>
      </c>
    </row>
    <row r="28" spans="1:30" x14ac:dyDescent="0.25">
      <c r="A28" s="28" t="s">
        <v>48</v>
      </c>
      <c r="B28" s="29">
        <v>10085</v>
      </c>
      <c r="C28" s="30">
        <v>24</v>
      </c>
      <c r="D28" s="30">
        <v>0</v>
      </c>
      <c r="E28" s="30">
        <v>13</v>
      </c>
      <c r="F28" s="31">
        <v>3</v>
      </c>
      <c r="G28" s="32">
        <v>9624</v>
      </c>
      <c r="H28" s="154">
        <v>0.95399999999999996</v>
      </c>
      <c r="I28" s="33">
        <v>439</v>
      </c>
      <c r="J28" s="34">
        <v>4.3999999999999997E-2</v>
      </c>
      <c r="K28" s="35">
        <v>22</v>
      </c>
      <c r="L28" s="38">
        <v>2E-3</v>
      </c>
      <c r="M28" s="37">
        <v>0</v>
      </c>
      <c r="N28" s="49">
        <v>0</v>
      </c>
      <c r="O28" s="56">
        <v>48</v>
      </c>
      <c r="P28" s="52">
        <v>5.0000000000000001E-3</v>
      </c>
      <c r="Q28" s="51">
        <v>37</v>
      </c>
      <c r="R28" s="53">
        <v>4.0000000000000001E-3</v>
      </c>
      <c r="S28" s="51">
        <v>30</v>
      </c>
      <c r="T28" s="53">
        <v>3.0000000000000001E-3</v>
      </c>
      <c r="U28" s="51">
        <v>26</v>
      </c>
      <c r="V28" s="53">
        <v>3.0000000000000001E-3</v>
      </c>
      <c r="W28" s="51">
        <v>9</v>
      </c>
      <c r="X28" s="53">
        <v>1E-3</v>
      </c>
      <c r="Y28" s="54">
        <v>9</v>
      </c>
      <c r="Z28" s="55">
        <v>1E-3</v>
      </c>
      <c r="AA28" s="54">
        <v>19</v>
      </c>
      <c r="AB28" s="64">
        <v>2E-3</v>
      </c>
      <c r="AC28" s="66">
        <v>141</v>
      </c>
      <c r="AD28" s="46">
        <f t="shared" si="0"/>
        <v>1.4650872817955112E-2</v>
      </c>
    </row>
    <row r="29" spans="1:30" x14ac:dyDescent="0.25">
      <c r="A29" s="28" t="s">
        <v>49</v>
      </c>
      <c r="B29" s="29">
        <v>11746</v>
      </c>
      <c r="C29" s="30">
        <v>14</v>
      </c>
      <c r="D29" s="30">
        <v>0</v>
      </c>
      <c r="E29" s="30">
        <v>13</v>
      </c>
      <c r="F29" s="31">
        <v>3</v>
      </c>
      <c r="G29" s="32">
        <v>10422</v>
      </c>
      <c r="H29" s="154">
        <v>0.88700000000000001</v>
      </c>
      <c r="I29" s="33">
        <v>1273</v>
      </c>
      <c r="J29" s="34">
        <v>0.108</v>
      </c>
      <c r="K29" s="35">
        <v>51</v>
      </c>
      <c r="L29" s="38">
        <v>4.0000000000000001E-3</v>
      </c>
      <c r="M29" s="37">
        <v>0</v>
      </c>
      <c r="N29" s="49">
        <v>0</v>
      </c>
      <c r="O29" s="56">
        <v>284</v>
      </c>
      <c r="P29" s="52">
        <v>2.7E-2</v>
      </c>
      <c r="Q29" s="51">
        <v>278</v>
      </c>
      <c r="R29" s="53">
        <v>2.7E-2</v>
      </c>
      <c r="S29" s="51">
        <v>616</v>
      </c>
      <c r="T29" s="53">
        <v>5.8999999999999997E-2</v>
      </c>
      <c r="U29" s="51">
        <v>43</v>
      </c>
      <c r="V29" s="53">
        <v>4.0000000000000001E-3</v>
      </c>
      <c r="W29" s="51">
        <v>30</v>
      </c>
      <c r="X29" s="53">
        <v>3.0000000000000001E-3</v>
      </c>
      <c r="Y29" s="54">
        <v>0</v>
      </c>
      <c r="Z29" s="55">
        <v>0</v>
      </c>
      <c r="AA29" s="54">
        <v>37</v>
      </c>
      <c r="AB29" s="64">
        <v>4.0000000000000001E-3</v>
      </c>
      <c r="AC29" s="66">
        <v>1010</v>
      </c>
      <c r="AD29" s="46">
        <f t="shared" si="0"/>
        <v>9.691038188447515E-2</v>
      </c>
    </row>
    <row r="30" spans="1:30" x14ac:dyDescent="0.25">
      <c r="A30" s="28" t="s">
        <v>50</v>
      </c>
      <c r="B30" s="29">
        <v>22014</v>
      </c>
      <c r="C30" s="30">
        <v>34</v>
      </c>
      <c r="D30" s="30">
        <v>0</v>
      </c>
      <c r="E30" s="30">
        <v>30</v>
      </c>
      <c r="F30" s="31">
        <v>4</v>
      </c>
      <c r="G30" s="32">
        <v>17899</v>
      </c>
      <c r="H30" s="153">
        <v>0.81299999999999994</v>
      </c>
      <c r="I30" s="33">
        <v>3155</v>
      </c>
      <c r="J30" s="34">
        <v>0.14299999999999999</v>
      </c>
      <c r="K30" s="35">
        <v>960</v>
      </c>
      <c r="L30" s="38">
        <v>4.3999999999999997E-2</v>
      </c>
      <c r="M30" s="37">
        <v>0</v>
      </c>
      <c r="N30" s="49">
        <v>0</v>
      </c>
      <c r="O30" s="56">
        <v>2246</v>
      </c>
      <c r="P30" s="129">
        <v>0.125</v>
      </c>
      <c r="Q30" s="51">
        <v>2018</v>
      </c>
      <c r="R30" s="53">
        <v>0.113</v>
      </c>
      <c r="S30" s="51">
        <v>8418</v>
      </c>
      <c r="T30" s="53">
        <v>0.47</v>
      </c>
      <c r="U30" s="51">
        <v>8232</v>
      </c>
      <c r="V30" s="53">
        <v>0.46</v>
      </c>
      <c r="W30" s="51">
        <v>6</v>
      </c>
      <c r="X30" s="53">
        <v>0</v>
      </c>
      <c r="Y30" s="54">
        <v>4</v>
      </c>
      <c r="Z30" s="55">
        <v>0</v>
      </c>
      <c r="AA30" s="54">
        <v>30</v>
      </c>
      <c r="AB30" s="64">
        <v>2E-3</v>
      </c>
      <c r="AC30" s="66">
        <v>18936</v>
      </c>
      <c r="AD30" s="130">
        <f t="shared" si="0"/>
        <v>1.057936197552936</v>
      </c>
    </row>
    <row r="31" spans="1:30" x14ac:dyDescent="0.25">
      <c r="A31" s="28" t="s">
        <v>51</v>
      </c>
      <c r="B31" s="29">
        <v>35997</v>
      </c>
      <c r="C31" s="30">
        <v>77</v>
      </c>
      <c r="D31" s="30">
        <v>0</v>
      </c>
      <c r="E31" s="30">
        <v>61</v>
      </c>
      <c r="F31" s="31">
        <v>3</v>
      </c>
      <c r="G31" s="32">
        <v>31805</v>
      </c>
      <c r="H31" s="154">
        <v>0.88400000000000001</v>
      </c>
      <c r="I31" s="33">
        <v>3365</v>
      </c>
      <c r="J31" s="34">
        <v>9.2999999999999999E-2</v>
      </c>
      <c r="K31" s="35">
        <v>827</v>
      </c>
      <c r="L31" s="38">
        <v>2.3E-2</v>
      </c>
      <c r="M31" s="37">
        <v>0</v>
      </c>
      <c r="N31" s="49">
        <v>0</v>
      </c>
      <c r="O31" s="56">
        <v>310</v>
      </c>
      <c r="P31" s="52">
        <v>0.01</v>
      </c>
      <c r="Q31" s="51">
        <v>232</v>
      </c>
      <c r="R31" s="53">
        <v>7.0000000000000001E-3</v>
      </c>
      <c r="S31" s="51">
        <v>155</v>
      </c>
      <c r="T31" s="53">
        <v>5.0000000000000001E-3</v>
      </c>
      <c r="U31" s="51">
        <v>200</v>
      </c>
      <c r="V31" s="53">
        <v>6.0000000000000001E-3</v>
      </c>
      <c r="W31" s="51">
        <v>164</v>
      </c>
      <c r="X31" s="53">
        <v>5.0000000000000001E-3</v>
      </c>
      <c r="Y31" s="54">
        <v>59</v>
      </c>
      <c r="Z31" s="55">
        <v>2E-3</v>
      </c>
      <c r="AA31" s="54">
        <v>15</v>
      </c>
      <c r="AB31" s="64">
        <v>0</v>
      </c>
      <c r="AC31" s="66">
        <v>903</v>
      </c>
      <c r="AD31" s="46">
        <f t="shared" si="0"/>
        <v>2.8391762301524917E-2</v>
      </c>
    </row>
    <row r="32" spans="1:30" x14ac:dyDescent="0.25">
      <c r="A32" s="28" t="s">
        <v>52</v>
      </c>
      <c r="B32" s="29">
        <v>19534</v>
      </c>
      <c r="C32" s="30">
        <v>35</v>
      </c>
      <c r="D32" s="30">
        <v>0</v>
      </c>
      <c r="E32" s="30">
        <v>25</v>
      </c>
      <c r="F32" s="31">
        <v>3</v>
      </c>
      <c r="G32" s="32">
        <v>19108</v>
      </c>
      <c r="H32" s="154">
        <v>0.97799999999999998</v>
      </c>
      <c r="I32" s="33">
        <v>403</v>
      </c>
      <c r="J32" s="34">
        <v>2.1000000000000001E-2</v>
      </c>
      <c r="K32" s="35">
        <v>22</v>
      </c>
      <c r="L32" s="38">
        <v>1E-3</v>
      </c>
      <c r="M32" s="37">
        <v>1</v>
      </c>
      <c r="N32" s="49">
        <v>0</v>
      </c>
      <c r="O32" s="56">
        <v>461</v>
      </c>
      <c r="P32" s="52">
        <v>2.4E-2</v>
      </c>
      <c r="Q32" s="51">
        <v>312</v>
      </c>
      <c r="R32" s="53">
        <v>1.6E-2</v>
      </c>
      <c r="S32" s="51">
        <v>224</v>
      </c>
      <c r="T32" s="53">
        <v>1.2E-2</v>
      </c>
      <c r="U32" s="51">
        <v>76</v>
      </c>
      <c r="V32" s="53">
        <v>4.0000000000000001E-3</v>
      </c>
      <c r="W32" s="51">
        <v>153</v>
      </c>
      <c r="X32" s="53">
        <v>8.0000000000000002E-3</v>
      </c>
      <c r="Y32" s="54">
        <v>1</v>
      </c>
      <c r="Z32" s="55">
        <v>0</v>
      </c>
      <c r="AA32" s="54">
        <v>35</v>
      </c>
      <c r="AB32" s="64">
        <v>2E-3</v>
      </c>
      <c r="AC32" s="66">
        <v>950</v>
      </c>
      <c r="AD32" s="46">
        <f t="shared" si="0"/>
        <v>4.9717395855139207E-2</v>
      </c>
    </row>
    <row r="33" spans="1:30" x14ac:dyDescent="0.25">
      <c r="A33" s="28" t="s">
        <v>53</v>
      </c>
      <c r="B33" s="29">
        <v>15811</v>
      </c>
      <c r="C33" s="30">
        <v>31</v>
      </c>
      <c r="D33" s="30">
        <v>0</v>
      </c>
      <c r="E33" s="30">
        <v>12</v>
      </c>
      <c r="F33" s="31">
        <v>4</v>
      </c>
      <c r="G33" s="32">
        <v>15365</v>
      </c>
      <c r="H33" s="154">
        <v>0.97199999999999998</v>
      </c>
      <c r="I33" s="33">
        <v>424</v>
      </c>
      <c r="J33" s="34">
        <v>2.7E-2</v>
      </c>
      <c r="K33" s="35">
        <v>22</v>
      </c>
      <c r="L33" s="38">
        <v>1E-3</v>
      </c>
      <c r="M33" s="37">
        <v>0</v>
      </c>
      <c r="N33" s="49">
        <v>0</v>
      </c>
      <c r="O33" s="56">
        <v>70</v>
      </c>
      <c r="P33" s="52">
        <v>5.0000000000000001E-3</v>
      </c>
      <c r="Q33" s="51">
        <v>46</v>
      </c>
      <c r="R33" s="53">
        <v>3.0000000000000001E-3</v>
      </c>
      <c r="S33" s="51">
        <v>43</v>
      </c>
      <c r="T33" s="53">
        <v>3.0000000000000001E-3</v>
      </c>
      <c r="U33" s="51">
        <v>24</v>
      </c>
      <c r="V33" s="53">
        <v>2E-3</v>
      </c>
      <c r="W33" s="51">
        <v>13</v>
      </c>
      <c r="X33" s="53">
        <v>1E-3</v>
      </c>
      <c r="Y33" s="54">
        <v>1</v>
      </c>
      <c r="Z33" s="55">
        <v>0</v>
      </c>
      <c r="AA33" s="54">
        <v>34</v>
      </c>
      <c r="AB33" s="64">
        <v>2E-3</v>
      </c>
      <c r="AC33" s="66">
        <v>185</v>
      </c>
      <c r="AD33" s="46">
        <f t="shared" si="0"/>
        <v>1.2040351448096323E-2</v>
      </c>
    </row>
    <row r="34" spans="1:30" x14ac:dyDescent="0.25">
      <c r="A34" s="28" t="s">
        <v>54</v>
      </c>
      <c r="B34" s="29">
        <v>11512</v>
      </c>
      <c r="C34" s="30">
        <v>38</v>
      </c>
      <c r="D34" s="30">
        <v>0</v>
      </c>
      <c r="E34" s="30">
        <v>13</v>
      </c>
      <c r="F34" s="31">
        <v>4</v>
      </c>
      <c r="G34" s="32">
        <v>8885</v>
      </c>
      <c r="H34" s="153">
        <v>0.77200000000000002</v>
      </c>
      <c r="I34" s="33">
        <v>1998</v>
      </c>
      <c r="J34" s="34">
        <v>0.17399999999999999</v>
      </c>
      <c r="K34" s="35">
        <v>629</v>
      </c>
      <c r="L34" s="38">
        <v>5.5E-2</v>
      </c>
      <c r="M34" s="37">
        <v>0</v>
      </c>
      <c r="N34" s="49">
        <v>0</v>
      </c>
      <c r="O34" s="56">
        <v>3141</v>
      </c>
      <c r="P34" s="129">
        <v>0.35399999999999998</v>
      </c>
      <c r="Q34" s="51">
        <v>979</v>
      </c>
      <c r="R34" s="53">
        <v>0.11</v>
      </c>
      <c r="S34" s="51">
        <v>3560</v>
      </c>
      <c r="T34" s="53">
        <v>0.40100000000000002</v>
      </c>
      <c r="U34" s="51">
        <v>165</v>
      </c>
      <c r="V34" s="53">
        <v>1.9E-2</v>
      </c>
      <c r="W34" s="51">
        <v>29</v>
      </c>
      <c r="X34" s="53">
        <v>3.0000000000000001E-3</v>
      </c>
      <c r="Y34" s="54">
        <v>15</v>
      </c>
      <c r="Z34" s="55">
        <v>2E-3</v>
      </c>
      <c r="AA34" s="54">
        <v>37</v>
      </c>
      <c r="AB34" s="64">
        <v>4.0000000000000001E-3</v>
      </c>
      <c r="AC34" s="66">
        <v>6947</v>
      </c>
      <c r="AD34" s="130">
        <f t="shared" si="0"/>
        <v>0.78187957231288685</v>
      </c>
    </row>
    <row r="35" spans="1:30" x14ac:dyDescent="0.25">
      <c r="A35" s="28" t="s">
        <v>55</v>
      </c>
      <c r="B35" s="29">
        <v>35699</v>
      </c>
      <c r="C35" s="30">
        <v>45</v>
      </c>
      <c r="D35" s="30">
        <v>0</v>
      </c>
      <c r="E35" s="30">
        <v>32</v>
      </c>
      <c r="F35" s="31">
        <v>3</v>
      </c>
      <c r="G35" s="32">
        <v>33374</v>
      </c>
      <c r="H35" s="154">
        <v>0.93500000000000005</v>
      </c>
      <c r="I35" s="33">
        <v>2021</v>
      </c>
      <c r="J35" s="34">
        <v>5.7000000000000002E-2</v>
      </c>
      <c r="K35" s="35">
        <v>304</v>
      </c>
      <c r="L35" s="38">
        <v>8.9999999999999993E-3</v>
      </c>
      <c r="M35" s="37">
        <v>0</v>
      </c>
      <c r="N35" s="49">
        <v>0</v>
      </c>
      <c r="O35" s="56">
        <v>164</v>
      </c>
      <c r="P35" s="52">
        <v>5.0000000000000001E-3</v>
      </c>
      <c r="Q35" s="51">
        <v>133</v>
      </c>
      <c r="R35" s="53">
        <v>4.0000000000000001E-3</v>
      </c>
      <c r="S35" s="51">
        <v>33374</v>
      </c>
      <c r="T35" s="53">
        <v>1</v>
      </c>
      <c r="U35" s="51">
        <v>104</v>
      </c>
      <c r="V35" s="53">
        <v>3.0000000000000001E-3</v>
      </c>
      <c r="W35" s="51">
        <v>46</v>
      </c>
      <c r="X35" s="53">
        <v>1E-3</v>
      </c>
      <c r="Y35" s="54">
        <v>18</v>
      </c>
      <c r="Z35" s="55">
        <v>1E-3</v>
      </c>
      <c r="AA35" s="54">
        <v>58</v>
      </c>
      <c r="AB35" s="64">
        <v>2E-3</v>
      </c>
      <c r="AC35" s="66">
        <v>33764</v>
      </c>
      <c r="AD35" s="130">
        <f t="shared" si="0"/>
        <v>1.0116857433930604</v>
      </c>
    </row>
    <row r="36" spans="1:30" x14ac:dyDescent="0.25">
      <c r="A36" s="28" t="s">
        <v>56</v>
      </c>
      <c r="B36" s="29">
        <v>17483</v>
      </c>
      <c r="C36" s="30">
        <v>24</v>
      </c>
      <c r="D36" s="30">
        <v>0</v>
      </c>
      <c r="E36" s="30">
        <v>21</v>
      </c>
      <c r="F36" s="31">
        <v>3</v>
      </c>
      <c r="G36" s="32">
        <v>16391</v>
      </c>
      <c r="H36" s="154">
        <v>0.93799999999999994</v>
      </c>
      <c r="I36" s="33">
        <v>890</v>
      </c>
      <c r="J36" s="34">
        <v>5.0999999999999997E-2</v>
      </c>
      <c r="K36" s="35">
        <v>202</v>
      </c>
      <c r="L36" s="38">
        <v>1.2E-2</v>
      </c>
      <c r="M36" s="37">
        <v>0</v>
      </c>
      <c r="N36" s="49">
        <v>0</v>
      </c>
      <c r="O36" s="56">
        <v>426</v>
      </c>
      <c r="P36" s="52">
        <v>2.5999999999999999E-2</v>
      </c>
      <c r="Q36" s="51">
        <v>421</v>
      </c>
      <c r="R36" s="53">
        <v>2.5999999999999999E-2</v>
      </c>
      <c r="S36" s="51">
        <v>67</v>
      </c>
      <c r="T36" s="53">
        <v>4.0000000000000001E-3</v>
      </c>
      <c r="U36" s="51">
        <v>187</v>
      </c>
      <c r="V36" s="53">
        <v>1.0999999999999999E-2</v>
      </c>
      <c r="W36" s="51">
        <v>19</v>
      </c>
      <c r="X36" s="53">
        <v>1E-3</v>
      </c>
      <c r="Y36" s="54">
        <v>5</v>
      </c>
      <c r="Z36" s="55">
        <v>0</v>
      </c>
      <c r="AA36" s="54">
        <v>18</v>
      </c>
      <c r="AB36" s="64">
        <v>1E-3</v>
      </c>
      <c r="AC36" s="66">
        <v>722</v>
      </c>
      <c r="AD36" s="46">
        <f t="shared" si="0"/>
        <v>4.4048563235922156E-2</v>
      </c>
    </row>
    <row r="37" spans="1:30" x14ac:dyDescent="0.25">
      <c r="A37" s="28" t="s">
        <v>57</v>
      </c>
      <c r="B37" s="29">
        <v>16326</v>
      </c>
      <c r="C37" s="30">
        <v>28</v>
      </c>
      <c r="D37" s="30">
        <v>7</v>
      </c>
      <c r="E37" s="30">
        <v>14</v>
      </c>
      <c r="F37" s="31">
        <v>5</v>
      </c>
      <c r="G37" s="32">
        <v>8603</v>
      </c>
      <c r="H37" s="153">
        <v>0.52700000000000002</v>
      </c>
      <c r="I37" s="33">
        <v>5674</v>
      </c>
      <c r="J37" s="34">
        <v>0.34799999999999998</v>
      </c>
      <c r="K37" s="35">
        <v>2049</v>
      </c>
      <c r="L37" s="38">
        <v>0.126</v>
      </c>
      <c r="M37" s="37">
        <v>0</v>
      </c>
      <c r="N37" s="49">
        <v>0</v>
      </c>
      <c r="O37" s="56">
        <v>814</v>
      </c>
      <c r="P37" s="52">
        <v>9.5000000000000001E-2</v>
      </c>
      <c r="Q37" s="51">
        <v>532</v>
      </c>
      <c r="R37" s="53">
        <v>6.2E-2</v>
      </c>
      <c r="S37" s="51">
        <v>237</v>
      </c>
      <c r="T37" s="53">
        <v>2.8000000000000001E-2</v>
      </c>
      <c r="U37" s="51">
        <v>115</v>
      </c>
      <c r="V37" s="53">
        <v>1.2999999999999999E-2</v>
      </c>
      <c r="W37" s="51">
        <v>19</v>
      </c>
      <c r="X37" s="53">
        <v>2E-3</v>
      </c>
      <c r="Y37" s="54">
        <v>9</v>
      </c>
      <c r="Z37" s="55">
        <v>1E-3</v>
      </c>
      <c r="AA37" s="54">
        <v>59</v>
      </c>
      <c r="AB37" s="64">
        <v>7.0000000000000001E-3</v>
      </c>
      <c r="AC37" s="66">
        <v>1253</v>
      </c>
      <c r="AD37" s="46">
        <f t="shared" si="0"/>
        <v>0.14564686737184704</v>
      </c>
    </row>
    <row r="38" spans="1:30" x14ac:dyDescent="0.25">
      <c r="A38" s="28" t="s">
        <v>58</v>
      </c>
      <c r="B38" s="29">
        <v>60374</v>
      </c>
      <c r="C38" s="30">
        <v>45</v>
      </c>
      <c r="D38" s="30">
        <v>1</v>
      </c>
      <c r="E38" s="30">
        <v>38</v>
      </c>
      <c r="F38" s="31">
        <v>3</v>
      </c>
      <c r="G38" s="32">
        <v>57493</v>
      </c>
      <c r="H38" s="154">
        <v>0.95199999999999996</v>
      </c>
      <c r="I38" s="33">
        <v>2689</v>
      </c>
      <c r="J38" s="34">
        <v>4.4999999999999998E-2</v>
      </c>
      <c r="K38" s="35">
        <v>192</v>
      </c>
      <c r="L38" s="38">
        <v>3.0000000000000001E-3</v>
      </c>
      <c r="M38" s="37">
        <v>0</v>
      </c>
      <c r="N38" s="49">
        <v>0</v>
      </c>
      <c r="O38" s="56">
        <v>212</v>
      </c>
      <c r="P38" s="52">
        <v>4.0000000000000001E-3</v>
      </c>
      <c r="Q38" s="51">
        <v>166</v>
      </c>
      <c r="R38" s="53">
        <v>3.0000000000000001E-3</v>
      </c>
      <c r="S38" s="51">
        <v>125</v>
      </c>
      <c r="T38" s="53">
        <v>2E-3</v>
      </c>
      <c r="U38" s="51">
        <v>230</v>
      </c>
      <c r="V38" s="53">
        <v>4.0000000000000001E-3</v>
      </c>
      <c r="W38" s="51">
        <v>97</v>
      </c>
      <c r="X38" s="53">
        <v>2E-3</v>
      </c>
      <c r="Y38" s="54">
        <v>9</v>
      </c>
      <c r="Z38" s="55">
        <v>0</v>
      </c>
      <c r="AA38" s="54">
        <v>17</v>
      </c>
      <c r="AB38" s="64">
        <v>0</v>
      </c>
      <c r="AC38" s="66">
        <v>690</v>
      </c>
      <c r="AD38" s="46">
        <f t="shared" si="0"/>
        <v>1.2001461047431862E-2</v>
      </c>
    </row>
    <row r="39" spans="1:30" x14ac:dyDescent="0.25">
      <c r="A39" s="28" t="s">
        <v>59</v>
      </c>
      <c r="B39" s="29">
        <v>8883</v>
      </c>
      <c r="C39" s="30">
        <v>11</v>
      </c>
      <c r="D39" s="30">
        <v>0</v>
      </c>
      <c r="E39" s="30">
        <v>4</v>
      </c>
      <c r="F39" s="31">
        <v>3</v>
      </c>
      <c r="G39" s="32">
        <v>8025</v>
      </c>
      <c r="H39" s="154">
        <v>0.90300000000000002</v>
      </c>
      <c r="I39" s="33">
        <v>746</v>
      </c>
      <c r="J39" s="34">
        <v>8.4000000000000005E-2</v>
      </c>
      <c r="K39" s="35">
        <v>112</v>
      </c>
      <c r="L39" s="38">
        <v>1.2999999999999999E-2</v>
      </c>
      <c r="M39" s="37">
        <v>0</v>
      </c>
      <c r="N39" s="49">
        <v>0</v>
      </c>
      <c r="O39" s="56">
        <v>54</v>
      </c>
      <c r="P39" s="52">
        <v>7.0000000000000001E-3</v>
      </c>
      <c r="Q39" s="51">
        <v>42</v>
      </c>
      <c r="R39" s="53">
        <v>5.0000000000000001E-3</v>
      </c>
      <c r="S39" s="51">
        <v>44</v>
      </c>
      <c r="T39" s="53">
        <v>5.0000000000000001E-3</v>
      </c>
      <c r="U39" s="51">
        <v>20</v>
      </c>
      <c r="V39" s="53">
        <v>2E-3</v>
      </c>
      <c r="W39" s="51">
        <v>6</v>
      </c>
      <c r="X39" s="53">
        <v>1E-3</v>
      </c>
      <c r="Y39" s="54">
        <v>6</v>
      </c>
      <c r="Z39" s="55">
        <v>1E-3</v>
      </c>
      <c r="AA39" s="54">
        <v>36</v>
      </c>
      <c r="AB39" s="64">
        <v>4.0000000000000001E-3</v>
      </c>
      <c r="AC39" s="66">
        <v>166</v>
      </c>
      <c r="AD39" s="46">
        <f t="shared" si="0"/>
        <v>2.0685358255451713E-2</v>
      </c>
    </row>
    <row r="40" spans="1:30" x14ac:dyDescent="0.25">
      <c r="A40" s="28" t="s">
        <v>60</v>
      </c>
      <c r="B40" s="29">
        <v>12477</v>
      </c>
      <c r="C40" s="30">
        <v>13</v>
      </c>
      <c r="D40" s="30">
        <v>0</v>
      </c>
      <c r="E40" s="30">
        <v>6</v>
      </c>
      <c r="F40" s="31">
        <v>5</v>
      </c>
      <c r="G40" s="32">
        <v>11914</v>
      </c>
      <c r="H40" s="154">
        <v>0.95499999999999996</v>
      </c>
      <c r="I40" s="33">
        <v>532</v>
      </c>
      <c r="J40" s="34">
        <v>4.2999999999999997E-2</v>
      </c>
      <c r="K40" s="35">
        <v>31</v>
      </c>
      <c r="L40" s="38">
        <v>2E-3</v>
      </c>
      <c r="M40" s="37">
        <v>0</v>
      </c>
      <c r="N40" s="49">
        <v>0</v>
      </c>
      <c r="O40" s="56">
        <v>729</v>
      </c>
      <c r="P40" s="52">
        <v>6.0999999999999999E-2</v>
      </c>
      <c r="Q40" s="51">
        <v>144</v>
      </c>
      <c r="R40" s="53">
        <v>1.2E-2</v>
      </c>
      <c r="S40" s="51">
        <v>2554</v>
      </c>
      <c r="T40" s="53">
        <v>0.214</v>
      </c>
      <c r="U40" s="51">
        <v>62</v>
      </c>
      <c r="V40" s="53">
        <v>5.0000000000000001E-3</v>
      </c>
      <c r="W40" s="51">
        <v>38</v>
      </c>
      <c r="X40" s="53">
        <v>3.0000000000000001E-3</v>
      </c>
      <c r="Y40" s="54">
        <v>38</v>
      </c>
      <c r="Z40" s="55">
        <v>3.0000000000000001E-3</v>
      </c>
      <c r="AA40" s="54">
        <v>29</v>
      </c>
      <c r="AB40" s="64">
        <v>2E-3</v>
      </c>
      <c r="AC40" s="66">
        <v>3450</v>
      </c>
      <c r="AD40" s="46">
        <f t="shared" ref="AD40:AD62" si="1" xml:space="preserve"> AC40 / G40</f>
        <v>0.28957528957528955</v>
      </c>
    </row>
    <row r="41" spans="1:30" x14ac:dyDescent="0.25">
      <c r="A41" s="28" t="s">
        <v>61</v>
      </c>
      <c r="B41" s="29">
        <v>15410</v>
      </c>
      <c r="C41" s="30">
        <v>27</v>
      </c>
      <c r="D41" s="30">
        <v>2</v>
      </c>
      <c r="E41" s="30">
        <v>20</v>
      </c>
      <c r="F41" s="31">
        <v>3</v>
      </c>
      <c r="G41" s="32">
        <v>9653</v>
      </c>
      <c r="H41" s="153">
        <v>0.626</v>
      </c>
      <c r="I41" s="33">
        <v>5641</v>
      </c>
      <c r="J41" s="34">
        <v>0.36599999999999999</v>
      </c>
      <c r="K41" s="35">
        <v>116</v>
      </c>
      <c r="L41" s="38">
        <v>8.0000000000000002E-3</v>
      </c>
      <c r="M41" s="37">
        <v>0</v>
      </c>
      <c r="N41" s="49">
        <v>0</v>
      </c>
      <c r="O41" s="56">
        <v>77</v>
      </c>
      <c r="P41" s="52">
        <v>8.0000000000000002E-3</v>
      </c>
      <c r="Q41" s="51">
        <v>73</v>
      </c>
      <c r="R41" s="53">
        <v>8.0000000000000002E-3</v>
      </c>
      <c r="S41" s="51">
        <v>13</v>
      </c>
      <c r="T41" s="53">
        <v>1E-3</v>
      </c>
      <c r="U41" s="51">
        <v>14</v>
      </c>
      <c r="V41" s="53">
        <v>1E-3</v>
      </c>
      <c r="W41" s="51">
        <v>7</v>
      </c>
      <c r="X41" s="53">
        <v>1E-3</v>
      </c>
      <c r="Y41" s="54">
        <v>0</v>
      </c>
      <c r="Z41" s="55">
        <v>0</v>
      </c>
      <c r="AA41" s="54">
        <v>12</v>
      </c>
      <c r="AB41" s="64">
        <v>1E-3</v>
      </c>
      <c r="AC41" s="66">
        <v>123</v>
      </c>
      <c r="AD41" s="46">
        <f t="shared" si="1"/>
        <v>1.2742152698642909E-2</v>
      </c>
    </row>
    <row r="42" spans="1:30" x14ac:dyDescent="0.25">
      <c r="A42" s="28" t="s">
        <v>62</v>
      </c>
      <c r="B42" s="29">
        <v>26628</v>
      </c>
      <c r="C42" s="30">
        <v>36</v>
      </c>
      <c r="D42" s="30">
        <v>13</v>
      </c>
      <c r="E42" s="30">
        <v>28</v>
      </c>
      <c r="F42" s="31">
        <v>3</v>
      </c>
      <c r="G42" s="32">
        <v>25941</v>
      </c>
      <c r="H42" s="154">
        <v>0.97399999999999998</v>
      </c>
      <c r="I42" s="33">
        <v>666</v>
      </c>
      <c r="J42" s="34">
        <v>2.5000000000000001E-2</v>
      </c>
      <c r="K42" s="35">
        <v>21</v>
      </c>
      <c r="L42" s="38">
        <v>1E-3</v>
      </c>
      <c r="M42" s="37">
        <v>0</v>
      </c>
      <c r="N42" s="49">
        <v>0</v>
      </c>
      <c r="O42" s="56">
        <v>2589</v>
      </c>
      <c r="P42" s="129">
        <v>0.1</v>
      </c>
      <c r="Q42" s="51">
        <v>2223</v>
      </c>
      <c r="R42" s="53">
        <v>8.5999999999999993E-2</v>
      </c>
      <c r="S42" s="51">
        <v>451</v>
      </c>
      <c r="T42" s="53">
        <v>1.7000000000000001E-2</v>
      </c>
      <c r="U42" s="51">
        <v>417</v>
      </c>
      <c r="V42" s="53">
        <v>1.6E-2</v>
      </c>
      <c r="W42" s="51">
        <v>25</v>
      </c>
      <c r="X42" s="53">
        <v>1E-3</v>
      </c>
      <c r="Y42" s="54">
        <v>2</v>
      </c>
      <c r="Z42" s="55">
        <v>0</v>
      </c>
      <c r="AA42" s="54">
        <v>28</v>
      </c>
      <c r="AB42" s="64">
        <v>1E-3</v>
      </c>
      <c r="AC42" s="66">
        <v>3512</v>
      </c>
      <c r="AD42" s="46">
        <f t="shared" si="1"/>
        <v>0.1353841409351991</v>
      </c>
    </row>
    <row r="43" spans="1:30" x14ac:dyDescent="0.25">
      <c r="A43" s="28" t="s">
        <v>63</v>
      </c>
      <c r="B43" s="29">
        <v>4864</v>
      </c>
      <c r="C43" s="30">
        <v>9</v>
      </c>
      <c r="D43" s="30">
        <v>0</v>
      </c>
      <c r="E43" s="30">
        <v>6</v>
      </c>
      <c r="F43" s="31">
        <v>3</v>
      </c>
      <c r="G43" s="32">
        <v>4614</v>
      </c>
      <c r="H43" s="154">
        <v>0.94899999999999995</v>
      </c>
      <c r="I43" s="33">
        <v>225</v>
      </c>
      <c r="J43" s="34">
        <v>4.5999999999999999E-2</v>
      </c>
      <c r="K43" s="35">
        <v>25</v>
      </c>
      <c r="L43" s="38">
        <v>5.0000000000000001E-3</v>
      </c>
      <c r="M43" s="37">
        <v>0</v>
      </c>
      <c r="N43" s="49">
        <v>0</v>
      </c>
      <c r="O43" s="56">
        <v>158</v>
      </c>
      <c r="P43" s="52">
        <v>3.4000000000000002E-2</v>
      </c>
      <c r="Q43" s="51">
        <v>81</v>
      </c>
      <c r="R43" s="53">
        <v>1.7999999999999999E-2</v>
      </c>
      <c r="S43" s="51">
        <v>28</v>
      </c>
      <c r="T43" s="53">
        <v>6.0000000000000001E-3</v>
      </c>
      <c r="U43" s="51">
        <v>3</v>
      </c>
      <c r="V43" s="53">
        <v>1E-3</v>
      </c>
      <c r="W43" s="51">
        <v>2</v>
      </c>
      <c r="X43" s="53">
        <v>0</v>
      </c>
      <c r="Y43" s="54">
        <v>2</v>
      </c>
      <c r="Z43" s="55">
        <v>0</v>
      </c>
      <c r="AA43" s="54">
        <v>2</v>
      </c>
      <c r="AB43" s="64">
        <v>0</v>
      </c>
      <c r="AC43" s="66">
        <v>195</v>
      </c>
      <c r="AD43" s="46">
        <f t="shared" si="1"/>
        <v>4.2262678803641089E-2</v>
      </c>
    </row>
    <row r="44" spans="1:30" x14ac:dyDescent="0.25">
      <c r="A44" s="28" t="s">
        <v>64</v>
      </c>
      <c r="B44" s="29">
        <v>4731</v>
      </c>
      <c r="C44" s="30">
        <v>10</v>
      </c>
      <c r="D44" s="30">
        <v>0</v>
      </c>
      <c r="E44" s="30">
        <v>1</v>
      </c>
      <c r="F44" s="31">
        <v>3</v>
      </c>
      <c r="G44" s="32">
        <v>4557</v>
      </c>
      <c r="H44" s="154">
        <v>0.96299999999999997</v>
      </c>
      <c r="I44" s="33">
        <v>163</v>
      </c>
      <c r="J44" s="34">
        <v>3.4000000000000002E-2</v>
      </c>
      <c r="K44" s="35">
        <v>11</v>
      </c>
      <c r="L44" s="38">
        <v>2E-3</v>
      </c>
      <c r="M44" s="37">
        <v>0</v>
      </c>
      <c r="N44" s="49">
        <v>0</v>
      </c>
      <c r="O44" s="56">
        <v>88</v>
      </c>
      <c r="P44" s="52">
        <v>1.9E-2</v>
      </c>
      <c r="Q44" s="51">
        <v>8</v>
      </c>
      <c r="R44" s="53">
        <v>2E-3</v>
      </c>
      <c r="S44" s="51">
        <v>32</v>
      </c>
      <c r="T44" s="53">
        <v>7.0000000000000001E-3</v>
      </c>
      <c r="U44" s="51">
        <v>44</v>
      </c>
      <c r="V44" s="53">
        <v>0.01</v>
      </c>
      <c r="W44" s="51">
        <v>1</v>
      </c>
      <c r="X44" s="53">
        <v>0</v>
      </c>
      <c r="Y44" s="54">
        <v>0</v>
      </c>
      <c r="Z44" s="55">
        <v>0</v>
      </c>
      <c r="AA44" s="54">
        <v>12</v>
      </c>
      <c r="AB44" s="64">
        <v>3.0000000000000001E-3</v>
      </c>
      <c r="AC44" s="66">
        <v>177</v>
      </c>
      <c r="AD44" s="46">
        <f t="shared" si="1"/>
        <v>3.8841342988808425E-2</v>
      </c>
    </row>
    <row r="45" spans="1:30" x14ac:dyDescent="0.25">
      <c r="A45" s="28" t="s">
        <v>65</v>
      </c>
      <c r="B45" s="29">
        <v>5407</v>
      </c>
      <c r="C45" s="30">
        <v>16</v>
      </c>
      <c r="D45" s="30">
        <v>0</v>
      </c>
      <c r="E45" s="30">
        <v>11</v>
      </c>
      <c r="F45" s="31">
        <v>3</v>
      </c>
      <c r="G45" s="32">
        <v>5001</v>
      </c>
      <c r="H45" s="154">
        <v>0.92500000000000004</v>
      </c>
      <c r="I45" s="33">
        <v>362</v>
      </c>
      <c r="J45" s="34">
        <v>6.7000000000000004E-2</v>
      </c>
      <c r="K45" s="35">
        <v>44</v>
      </c>
      <c r="L45" s="38">
        <v>8.0000000000000002E-3</v>
      </c>
      <c r="M45" s="37">
        <v>0</v>
      </c>
      <c r="N45" s="49">
        <v>0</v>
      </c>
      <c r="O45" s="56">
        <v>240</v>
      </c>
      <c r="P45" s="52">
        <v>4.8000000000000001E-2</v>
      </c>
      <c r="Q45" s="51">
        <v>195</v>
      </c>
      <c r="R45" s="53">
        <v>3.9E-2</v>
      </c>
      <c r="S45" s="51">
        <v>227</v>
      </c>
      <c r="T45" s="53">
        <v>4.4999999999999998E-2</v>
      </c>
      <c r="U45" s="51">
        <v>58</v>
      </c>
      <c r="V45" s="53">
        <v>1.2E-2</v>
      </c>
      <c r="W45" s="51">
        <v>8</v>
      </c>
      <c r="X45" s="53">
        <v>2E-3</v>
      </c>
      <c r="Y45" s="54">
        <v>9</v>
      </c>
      <c r="Z45" s="55">
        <v>2E-3</v>
      </c>
      <c r="AA45" s="54">
        <v>9</v>
      </c>
      <c r="AB45" s="64">
        <v>2E-3</v>
      </c>
      <c r="AC45" s="66">
        <v>551</v>
      </c>
      <c r="AD45" s="46">
        <f t="shared" si="1"/>
        <v>0.11017796440711858</v>
      </c>
    </row>
    <row r="46" spans="1:30" x14ac:dyDescent="0.25">
      <c r="A46" s="28" t="s">
        <v>66</v>
      </c>
      <c r="B46" s="29">
        <v>19046</v>
      </c>
      <c r="C46" s="30">
        <v>28</v>
      </c>
      <c r="D46" s="30">
        <v>9</v>
      </c>
      <c r="E46" s="30">
        <v>18</v>
      </c>
      <c r="F46" s="31">
        <v>3</v>
      </c>
      <c r="G46" s="32">
        <v>18863</v>
      </c>
      <c r="H46" s="154">
        <v>0.99</v>
      </c>
      <c r="I46" s="33">
        <v>147</v>
      </c>
      <c r="J46" s="34">
        <v>8.0000000000000002E-3</v>
      </c>
      <c r="K46" s="35">
        <v>36</v>
      </c>
      <c r="L46" s="38">
        <v>2E-3</v>
      </c>
      <c r="M46" s="37">
        <v>0</v>
      </c>
      <c r="N46" s="49">
        <v>0</v>
      </c>
      <c r="O46" s="56">
        <v>153</v>
      </c>
      <c r="P46" s="52">
        <v>8.0000000000000002E-3</v>
      </c>
      <c r="Q46" s="51">
        <v>125</v>
      </c>
      <c r="R46" s="53">
        <v>7.0000000000000001E-3</v>
      </c>
      <c r="S46" s="51">
        <v>1120</v>
      </c>
      <c r="T46" s="53">
        <v>5.8999999999999997E-2</v>
      </c>
      <c r="U46" s="51">
        <v>632</v>
      </c>
      <c r="V46" s="53">
        <v>3.4000000000000002E-2</v>
      </c>
      <c r="W46" s="51">
        <v>12</v>
      </c>
      <c r="X46" s="53">
        <v>1E-3</v>
      </c>
      <c r="Y46" s="54">
        <v>1</v>
      </c>
      <c r="Z46" s="55">
        <v>0</v>
      </c>
      <c r="AA46" s="54">
        <v>12</v>
      </c>
      <c r="AB46" s="64">
        <v>1E-3</v>
      </c>
      <c r="AC46" s="66">
        <v>1930</v>
      </c>
      <c r="AD46" s="46">
        <f t="shared" si="1"/>
        <v>0.10231670465991624</v>
      </c>
    </row>
    <row r="47" spans="1:30" s="2" customFormat="1" x14ac:dyDescent="0.25">
      <c r="A47" s="28" t="s">
        <v>67</v>
      </c>
      <c r="B47" s="29">
        <v>38232</v>
      </c>
      <c r="C47" s="30">
        <v>39</v>
      </c>
      <c r="D47" s="30">
        <v>7</v>
      </c>
      <c r="E47" s="30">
        <v>34</v>
      </c>
      <c r="F47" s="31">
        <v>3</v>
      </c>
      <c r="G47" s="32">
        <v>35731</v>
      </c>
      <c r="H47" s="154">
        <v>0.93500000000000005</v>
      </c>
      <c r="I47" s="33">
        <v>2381</v>
      </c>
      <c r="J47" s="34">
        <v>6.2E-2</v>
      </c>
      <c r="K47" s="35">
        <v>85</v>
      </c>
      <c r="L47" s="38">
        <v>2E-3</v>
      </c>
      <c r="M47" s="39">
        <v>35</v>
      </c>
      <c r="N47" s="50">
        <v>1E-3</v>
      </c>
      <c r="O47" s="56">
        <v>258</v>
      </c>
      <c r="P47" s="52">
        <v>7.0000000000000001E-3</v>
      </c>
      <c r="Q47" s="51">
        <v>239</v>
      </c>
      <c r="R47" s="53">
        <v>7.0000000000000001E-3</v>
      </c>
      <c r="S47" s="51">
        <v>2429</v>
      </c>
      <c r="T47" s="53">
        <v>6.8000000000000005E-2</v>
      </c>
      <c r="U47" s="51">
        <v>2556</v>
      </c>
      <c r="V47" s="53">
        <v>7.1999999999999995E-2</v>
      </c>
      <c r="W47" s="51">
        <v>14</v>
      </c>
      <c r="X47" s="53">
        <v>0</v>
      </c>
      <c r="Y47" s="54">
        <v>4</v>
      </c>
      <c r="Z47" s="55">
        <v>0</v>
      </c>
      <c r="AA47" s="54">
        <v>63</v>
      </c>
      <c r="AB47" s="64">
        <v>2E-3</v>
      </c>
      <c r="AC47" s="66">
        <v>5324</v>
      </c>
      <c r="AD47" s="46">
        <f t="shared" si="1"/>
        <v>0.14900226693907251</v>
      </c>
    </row>
    <row r="48" spans="1:30" x14ac:dyDescent="0.25">
      <c r="A48" s="28" t="s">
        <v>68</v>
      </c>
      <c r="B48" s="29">
        <v>46591</v>
      </c>
      <c r="C48" s="30">
        <v>60</v>
      </c>
      <c r="D48" s="30">
        <v>0</v>
      </c>
      <c r="E48" s="30">
        <v>48</v>
      </c>
      <c r="F48" s="31">
        <v>3</v>
      </c>
      <c r="G48" s="32">
        <v>45170</v>
      </c>
      <c r="H48" s="154">
        <v>0.97</v>
      </c>
      <c r="I48" s="33">
        <v>1216</v>
      </c>
      <c r="J48" s="34">
        <v>2.5999999999999999E-2</v>
      </c>
      <c r="K48" s="35">
        <v>205</v>
      </c>
      <c r="L48" s="38">
        <v>4.0000000000000001E-3</v>
      </c>
      <c r="M48" s="37">
        <v>0</v>
      </c>
      <c r="N48" s="49">
        <v>0</v>
      </c>
      <c r="O48" s="56">
        <v>2409</v>
      </c>
      <c r="P48" s="52">
        <v>5.2999999999999999E-2</v>
      </c>
      <c r="Q48" s="51">
        <v>2214</v>
      </c>
      <c r="R48" s="53">
        <v>4.9000000000000002E-2</v>
      </c>
      <c r="S48" s="51">
        <v>951</v>
      </c>
      <c r="T48" s="53">
        <v>2.1000000000000001E-2</v>
      </c>
      <c r="U48" s="51">
        <v>1480</v>
      </c>
      <c r="V48" s="53">
        <v>3.3000000000000002E-2</v>
      </c>
      <c r="W48" s="51">
        <v>106</v>
      </c>
      <c r="X48" s="53">
        <v>2E-3</v>
      </c>
      <c r="Y48" s="54">
        <v>46</v>
      </c>
      <c r="Z48" s="55">
        <v>1E-3</v>
      </c>
      <c r="AA48" s="54">
        <v>61</v>
      </c>
      <c r="AB48" s="64">
        <v>1E-3</v>
      </c>
      <c r="AC48" s="66">
        <v>5053</v>
      </c>
      <c r="AD48" s="46">
        <f t="shared" si="1"/>
        <v>0.11186628293114899</v>
      </c>
    </row>
    <row r="49" spans="1:30" x14ac:dyDescent="0.25">
      <c r="A49" s="28" t="s">
        <v>69</v>
      </c>
      <c r="B49" s="29">
        <v>17225</v>
      </c>
      <c r="C49" s="30">
        <v>27</v>
      </c>
      <c r="D49" s="30">
        <v>0</v>
      </c>
      <c r="E49" s="30">
        <v>22</v>
      </c>
      <c r="F49" s="31">
        <v>3</v>
      </c>
      <c r="G49" s="32">
        <v>14138</v>
      </c>
      <c r="H49" s="153">
        <v>0.82099999999999995</v>
      </c>
      <c r="I49" s="33">
        <v>2468</v>
      </c>
      <c r="J49" s="34">
        <v>0.14299999999999999</v>
      </c>
      <c r="K49" s="35">
        <v>619</v>
      </c>
      <c r="L49" s="38">
        <v>3.5999999999999997E-2</v>
      </c>
      <c r="M49" s="37">
        <v>0</v>
      </c>
      <c r="N49" s="49">
        <v>0</v>
      </c>
      <c r="O49" s="56">
        <v>239</v>
      </c>
      <c r="P49" s="52">
        <v>1.7000000000000001E-2</v>
      </c>
      <c r="Q49" s="51">
        <v>196</v>
      </c>
      <c r="R49" s="53">
        <v>1.4E-2</v>
      </c>
      <c r="S49" s="51">
        <v>179</v>
      </c>
      <c r="T49" s="53">
        <v>1.2999999999999999E-2</v>
      </c>
      <c r="U49" s="51">
        <v>71</v>
      </c>
      <c r="V49" s="53">
        <v>5.0000000000000001E-3</v>
      </c>
      <c r="W49" s="51">
        <v>14</v>
      </c>
      <c r="X49" s="53">
        <v>1E-3</v>
      </c>
      <c r="Y49" s="54">
        <v>3</v>
      </c>
      <c r="Z49" s="55">
        <v>0</v>
      </c>
      <c r="AA49" s="54">
        <v>27</v>
      </c>
      <c r="AB49" s="64">
        <v>2E-3</v>
      </c>
      <c r="AC49" s="66">
        <v>533</v>
      </c>
      <c r="AD49" s="46">
        <f t="shared" si="1"/>
        <v>3.7699816098458058E-2</v>
      </c>
    </row>
    <row r="50" spans="1:30" x14ac:dyDescent="0.25">
      <c r="A50" s="28" t="s">
        <v>70</v>
      </c>
      <c r="B50" s="29">
        <v>5750</v>
      </c>
      <c r="C50" s="30">
        <v>9</v>
      </c>
      <c r="D50" s="30">
        <v>0</v>
      </c>
      <c r="E50" s="30">
        <v>4</v>
      </c>
      <c r="F50" s="31">
        <v>3</v>
      </c>
      <c r="G50" s="32">
        <v>4973</v>
      </c>
      <c r="H50" s="154">
        <v>0.86499999999999999</v>
      </c>
      <c r="I50" s="33">
        <v>724</v>
      </c>
      <c r="J50" s="34">
        <v>0.126</v>
      </c>
      <c r="K50" s="35">
        <v>53</v>
      </c>
      <c r="L50" s="38">
        <v>8.9999999999999993E-3</v>
      </c>
      <c r="M50" s="37">
        <v>0</v>
      </c>
      <c r="N50" s="49">
        <v>0</v>
      </c>
      <c r="O50" s="56">
        <v>262</v>
      </c>
      <c r="P50" s="52">
        <v>5.2999999999999999E-2</v>
      </c>
      <c r="Q50" s="51">
        <v>96</v>
      </c>
      <c r="R50" s="53">
        <v>1.9E-2</v>
      </c>
      <c r="S50" s="51">
        <v>113</v>
      </c>
      <c r="T50" s="53">
        <v>2.3E-2</v>
      </c>
      <c r="U50" s="51">
        <v>17</v>
      </c>
      <c r="V50" s="53">
        <v>3.0000000000000001E-3</v>
      </c>
      <c r="W50" s="51">
        <v>19</v>
      </c>
      <c r="X50" s="53">
        <v>4.0000000000000001E-3</v>
      </c>
      <c r="Y50" s="54">
        <v>5</v>
      </c>
      <c r="Z50" s="55">
        <v>1E-3</v>
      </c>
      <c r="AA50" s="54">
        <v>25</v>
      </c>
      <c r="AB50" s="64">
        <v>5.0000000000000001E-3</v>
      </c>
      <c r="AC50" s="66">
        <v>441</v>
      </c>
      <c r="AD50" s="46">
        <f t="shared" si="1"/>
        <v>8.8678865875728929E-2</v>
      </c>
    </row>
    <row r="51" spans="1:30" x14ac:dyDescent="0.25">
      <c r="A51" s="28" t="s">
        <v>71</v>
      </c>
      <c r="B51" s="29">
        <v>8376</v>
      </c>
      <c r="C51" s="30">
        <v>19</v>
      </c>
      <c r="D51" s="30">
        <v>0</v>
      </c>
      <c r="E51" s="30">
        <v>10</v>
      </c>
      <c r="F51" s="31">
        <v>3</v>
      </c>
      <c r="G51" s="32">
        <v>5931</v>
      </c>
      <c r="H51" s="153">
        <v>0.70799999999999996</v>
      </c>
      <c r="I51" s="33">
        <v>2438</v>
      </c>
      <c r="J51" s="34">
        <v>0.29099999999999998</v>
      </c>
      <c r="K51" s="35">
        <v>7</v>
      </c>
      <c r="L51" s="38">
        <v>1E-3</v>
      </c>
      <c r="M51" s="37">
        <v>0</v>
      </c>
      <c r="N51" s="49">
        <v>0</v>
      </c>
      <c r="O51" s="56">
        <v>342</v>
      </c>
      <c r="P51" s="52">
        <v>5.8000000000000003E-2</v>
      </c>
      <c r="Q51" s="51">
        <v>139</v>
      </c>
      <c r="R51" s="53">
        <v>2.3E-2</v>
      </c>
      <c r="S51" s="51">
        <v>101</v>
      </c>
      <c r="T51" s="53">
        <v>1.7000000000000001E-2</v>
      </c>
      <c r="U51" s="51">
        <v>13</v>
      </c>
      <c r="V51" s="53">
        <v>2E-3</v>
      </c>
      <c r="W51" s="51">
        <v>10</v>
      </c>
      <c r="X51" s="53">
        <v>2E-3</v>
      </c>
      <c r="Y51" s="54">
        <v>3</v>
      </c>
      <c r="Z51" s="55">
        <v>1E-3</v>
      </c>
      <c r="AA51" s="54">
        <v>10</v>
      </c>
      <c r="AB51" s="64">
        <v>2E-3</v>
      </c>
      <c r="AC51" s="66">
        <v>479</v>
      </c>
      <c r="AD51" s="46">
        <f t="shared" si="1"/>
        <v>8.0762097454054965E-2</v>
      </c>
    </row>
    <row r="52" spans="1:30" x14ac:dyDescent="0.25">
      <c r="A52" s="28" t="s">
        <v>72</v>
      </c>
      <c r="B52" s="29">
        <v>7970</v>
      </c>
      <c r="C52" s="30">
        <v>15</v>
      </c>
      <c r="D52" s="30">
        <v>0</v>
      </c>
      <c r="E52" s="30">
        <v>15</v>
      </c>
      <c r="F52" s="31">
        <v>3</v>
      </c>
      <c r="G52" s="32">
        <v>7376</v>
      </c>
      <c r="H52" s="154">
        <v>0.92500000000000004</v>
      </c>
      <c r="I52" s="33">
        <v>455</v>
      </c>
      <c r="J52" s="34">
        <v>5.7000000000000002E-2</v>
      </c>
      <c r="K52" s="35">
        <v>139</v>
      </c>
      <c r="L52" s="38">
        <v>1.7000000000000001E-2</v>
      </c>
      <c r="M52" s="37">
        <v>0</v>
      </c>
      <c r="N52" s="49">
        <v>0</v>
      </c>
      <c r="O52" s="56">
        <v>231</v>
      </c>
      <c r="P52" s="52">
        <v>3.1E-2</v>
      </c>
      <c r="Q52" s="51">
        <v>226</v>
      </c>
      <c r="R52" s="53">
        <v>3.1E-2</v>
      </c>
      <c r="S52" s="51">
        <v>50</v>
      </c>
      <c r="T52" s="53">
        <v>7.0000000000000001E-3</v>
      </c>
      <c r="U52" s="51">
        <v>192</v>
      </c>
      <c r="V52" s="53">
        <v>2.5999999999999999E-2</v>
      </c>
      <c r="W52" s="51">
        <v>14</v>
      </c>
      <c r="X52" s="53">
        <v>2E-3</v>
      </c>
      <c r="Y52" s="54">
        <v>5</v>
      </c>
      <c r="Z52" s="55">
        <v>1E-3</v>
      </c>
      <c r="AA52" s="54">
        <v>26</v>
      </c>
      <c r="AB52" s="64">
        <v>4.0000000000000001E-3</v>
      </c>
      <c r="AC52" s="66">
        <v>518</v>
      </c>
      <c r="AD52" s="46">
        <f t="shared" si="1"/>
        <v>7.0227765726681129E-2</v>
      </c>
    </row>
    <row r="53" spans="1:30" x14ac:dyDescent="0.25">
      <c r="A53" s="28" t="s">
        <v>73</v>
      </c>
      <c r="B53" s="29">
        <v>9734</v>
      </c>
      <c r="C53" s="30">
        <v>17</v>
      </c>
      <c r="D53" s="30">
        <v>0</v>
      </c>
      <c r="E53" s="30">
        <v>15</v>
      </c>
      <c r="F53" s="31">
        <v>3</v>
      </c>
      <c r="G53" s="32">
        <v>9046</v>
      </c>
      <c r="H53" s="154">
        <v>0.92900000000000005</v>
      </c>
      <c r="I53" s="33">
        <v>520</v>
      </c>
      <c r="J53" s="34">
        <v>5.2999999999999999E-2</v>
      </c>
      <c r="K53" s="35">
        <v>168</v>
      </c>
      <c r="L53" s="38">
        <v>1.7000000000000001E-2</v>
      </c>
      <c r="M53" s="37">
        <v>0</v>
      </c>
      <c r="N53" s="49">
        <v>0</v>
      </c>
      <c r="O53" s="56">
        <v>66</v>
      </c>
      <c r="P53" s="52">
        <v>7.0000000000000001E-3</v>
      </c>
      <c r="Q53" s="51">
        <v>62</v>
      </c>
      <c r="R53" s="53">
        <v>7.0000000000000001E-3</v>
      </c>
      <c r="S53" s="51">
        <v>145</v>
      </c>
      <c r="T53" s="53">
        <v>1.6E-2</v>
      </c>
      <c r="U53" s="51">
        <v>17</v>
      </c>
      <c r="V53" s="53">
        <v>2E-3</v>
      </c>
      <c r="W53" s="51">
        <v>1410</v>
      </c>
      <c r="X53" s="53">
        <v>0.156</v>
      </c>
      <c r="Y53" s="54">
        <v>5149</v>
      </c>
      <c r="Z53" s="55">
        <v>0.56899999999999995</v>
      </c>
      <c r="AA53" s="54">
        <v>15</v>
      </c>
      <c r="AB53" s="64">
        <v>2E-3</v>
      </c>
      <c r="AC53" s="66">
        <v>6802</v>
      </c>
      <c r="AD53" s="130">
        <f t="shared" si="1"/>
        <v>0.75193455671014808</v>
      </c>
    </row>
    <row r="54" spans="1:30" x14ac:dyDescent="0.25">
      <c r="A54" s="28" t="s">
        <v>74</v>
      </c>
      <c r="B54" s="29">
        <v>4967</v>
      </c>
      <c r="C54" s="30">
        <v>11</v>
      </c>
      <c r="D54" s="30">
        <v>0</v>
      </c>
      <c r="E54" s="30">
        <v>8</v>
      </c>
      <c r="F54" s="31">
        <v>3</v>
      </c>
      <c r="G54" s="32">
        <v>4669</v>
      </c>
      <c r="H54" s="154">
        <v>0.94</v>
      </c>
      <c r="I54" s="33">
        <v>284</v>
      </c>
      <c r="J54" s="34">
        <v>5.7000000000000002E-2</v>
      </c>
      <c r="K54" s="35">
        <v>14</v>
      </c>
      <c r="L54" s="38">
        <v>3.0000000000000001E-3</v>
      </c>
      <c r="M54" s="37">
        <v>0</v>
      </c>
      <c r="N54" s="49">
        <v>0</v>
      </c>
      <c r="O54" s="56">
        <v>21</v>
      </c>
      <c r="P54" s="52">
        <v>4.0000000000000001E-3</v>
      </c>
      <c r="Q54" s="51">
        <v>16</v>
      </c>
      <c r="R54" s="53">
        <v>3.0000000000000001E-3</v>
      </c>
      <c r="S54" s="51">
        <v>85</v>
      </c>
      <c r="T54" s="53">
        <v>1.7999999999999999E-2</v>
      </c>
      <c r="U54" s="51">
        <v>4</v>
      </c>
      <c r="V54" s="53">
        <v>1E-3</v>
      </c>
      <c r="W54" s="51">
        <v>4</v>
      </c>
      <c r="X54" s="53">
        <v>1E-3</v>
      </c>
      <c r="Y54" s="54">
        <v>0</v>
      </c>
      <c r="Z54" s="55">
        <v>0</v>
      </c>
      <c r="AA54" s="54">
        <v>4</v>
      </c>
      <c r="AB54" s="64">
        <v>1E-3</v>
      </c>
      <c r="AC54" s="66">
        <v>118</v>
      </c>
      <c r="AD54" s="46">
        <f t="shared" si="1"/>
        <v>2.5273077746840865E-2</v>
      </c>
    </row>
    <row r="55" spans="1:30" x14ac:dyDescent="0.25">
      <c r="A55" s="28" t="s">
        <v>75</v>
      </c>
      <c r="B55" s="29">
        <v>5475</v>
      </c>
      <c r="C55" s="30">
        <v>10</v>
      </c>
      <c r="D55" s="30">
        <v>0</v>
      </c>
      <c r="E55" s="30">
        <v>7</v>
      </c>
      <c r="F55" s="31">
        <v>4</v>
      </c>
      <c r="G55" s="32">
        <v>4789</v>
      </c>
      <c r="H55" s="154">
        <v>0.875</v>
      </c>
      <c r="I55" s="33">
        <v>613</v>
      </c>
      <c r="J55" s="34">
        <v>0.112</v>
      </c>
      <c r="K55" s="35">
        <v>73</v>
      </c>
      <c r="L55" s="38">
        <v>1.2999999999999999E-2</v>
      </c>
      <c r="M55" s="37">
        <v>0</v>
      </c>
      <c r="N55" s="49">
        <v>0</v>
      </c>
      <c r="O55" s="56">
        <v>747</v>
      </c>
      <c r="P55" s="129">
        <v>0.156</v>
      </c>
      <c r="Q55" s="51">
        <v>640</v>
      </c>
      <c r="R55" s="53">
        <v>0.13400000000000001</v>
      </c>
      <c r="S55" s="51">
        <v>306</v>
      </c>
      <c r="T55" s="53">
        <v>6.4000000000000001E-2</v>
      </c>
      <c r="U55" s="51">
        <v>442</v>
      </c>
      <c r="V55" s="53">
        <v>9.1999999999999998E-2</v>
      </c>
      <c r="W55" s="51">
        <v>7</v>
      </c>
      <c r="X55" s="53">
        <v>1E-3</v>
      </c>
      <c r="Y55" s="54">
        <v>0</v>
      </c>
      <c r="Z55" s="55">
        <v>0</v>
      </c>
      <c r="AA55" s="54">
        <v>28</v>
      </c>
      <c r="AB55" s="64">
        <v>6.0000000000000001E-3</v>
      </c>
      <c r="AC55" s="66">
        <v>1530</v>
      </c>
      <c r="AD55" s="46">
        <f t="shared" si="1"/>
        <v>0.31948214658592611</v>
      </c>
    </row>
    <row r="56" spans="1:30" x14ac:dyDescent="0.25">
      <c r="A56" s="28" t="s">
        <v>76</v>
      </c>
      <c r="B56" s="29">
        <v>13918</v>
      </c>
      <c r="C56" s="30">
        <v>20</v>
      </c>
      <c r="D56" s="30">
        <v>0</v>
      </c>
      <c r="E56" s="30">
        <v>15</v>
      </c>
      <c r="F56" s="31">
        <v>3</v>
      </c>
      <c r="G56" s="32">
        <v>13475</v>
      </c>
      <c r="H56" s="154">
        <v>0.96799999999999997</v>
      </c>
      <c r="I56" s="33">
        <v>435</v>
      </c>
      <c r="J56" s="34">
        <v>3.1E-2</v>
      </c>
      <c r="K56" s="35">
        <v>8</v>
      </c>
      <c r="L56" s="38">
        <v>1E-3</v>
      </c>
      <c r="M56" s="37">
        <v>0</v>
      </c>
      <c r="N56" s="49">
        <v>0</v>
      </c>
      <c r="O56" s="56">
        <v>26</v>
      </c>
      <c r="P56" s="52">
        <v>2E-3</v>
      </c>
      <c r="Q56" s="51">
        <v>5</v>
      </c>
      <c r="R56" s="53">
        <v>0</v>
      </c>
      <c r="S56" s="51">
        <v>5</v>
      </c>
      <c r="T56" s="53">
        <v>0</v>
      </c>
      <c r="U56" s="51">
        <v>4</v>
      </c>
      <c r="V56" s="53">
        <v>0</v>
      </c>
      <c r="W56" s="51">
        <v>2</v>
      </c>
      <c r="X56" s="53">
        <v>0</v>
      </c>
      <c r="Y56" s="54">
        <v>0</v>
      </c>
      <c r="Z56" s="55">
        <v>0</v>
      </c>
      <c r="AA56" s="54">
        <v>0</v>
      </c>
      <c r="AB56" s="64">
        <v>0</v>
      </c>
      <c r="AC56" s="66">
        <v>37</v>
      </c>
      <c r="AD56" s="46">
        <f t="shared" si="1"/>
        <v>2.7458256029684602E-3</v>
      </c>
    </row>
    <row r="57" spans="1:30" x14ac:dyDescent="0.25">
      <c r="A57" s="28" t="s">
        <v>77</v>
      </c>
      <c r="B57" s="29">
        <v>24550</v>
      </c>
      <c r="C57" s="30">
        <v>38</v>
      </c>
      <c r="D57" s="30">
        <v>0</v>
      </c>
      <c r="E57" s="30">
        <v>26</v>
      </c>
      <c r="F57" s="31">
        <v>4</v>
      </c>
      <c r="G57" s="32">
        <v>22132</v>
      </c>
      <c r="H57" s="154">
        <v>0.90200000000000002</v>
      </c>
      <c r="I57" s="33">
        <v>2148</v>
      </c>
      <c r="J57" s="34">
        <v>8.6999999999999994E-2</v>
      </c>
      <c r="K57" s="35">
        <v>270</v>
      </c>
      <c r="L57" s="38">
        <v>1.0999999999999999E-2</v>
      </c>
      <c r="M57" s="37">
        <v>0</v>
      </c>
      <c r="N57" s="49">
        <v>0</v>
      </c>
      <c r="O57" s="56">
        <v>2665</v>
      </c>
      <c r="P57" s="129">
        <v>0.12</v>
      </c>
      <c r="Q57" s="51">
        <v>1971</v>
      </c>
      <c r="R57" s="53">
        <v>8.8999999999999996E-2</v>
      </c>
      <c r="S57" s="51">
        <v>6269</v>
      </c>
      <c r="T57" s="53">
        <v>0.28299999999999997</v>
      </c>
      <c r="U57" s="51">
        <v>810</v>
      </c>
      <c r="V57" s="53">
        <v>3.6999999999999998E-2</v>
      </c>
      <c r="W57" s="51">
        <v>230</v>
      </c>
      <c r="X57" s="53">
        <v>0.01</v>
      </c>
      <c r="Y57" s="54">
        <v>0</v>
      </c>
      <c r="Z57" s="55">
        <v>0</v>
      </c>
      <c r="AA57" s="54">
        <v>43</v>
      </c>
      <c r="AB57" s="64">
        <v>2E-3</v>
      </c>
      <c r="AC57" s="66">
        <v>10017</v>
      </c>
      <c r="AD57" s="46">
        <f t="shared" si="1"/>
        <v>0.45260256641966384</v>
      </c>
    </row>
    <row r="58" spans="1:30" x14ac:dyDescent="0.25">
      <c r="A58" s="28" t="s">
        <v>78</v>
      </c>
      <c r="B58" s="29">
        <v>4884</v>
      </c>
      <c r="C58" s="30">
        <v>12</v>
      </c>
      <c r="D58" s="30">
        <v>0</v>
      </c>
      <c r="E58" s="30">
        <v>9</v>
      </c>
      <c r="F58" s="31">
        <v>3</v>
      </c>
      <c r="G58" s="32">
        <v>4160</v>
      </c>
      <c r="H58" s="154">
        <v>0.85199999999999998</v>
      </c>
      <c r="I58" s="33">
        <v>691</v>
      </c>
      <c r="J58" s="34">
        <v>0.14099999999999999</v>
      </c>
      <c r="K58" s="35">
        <v>33</v>
      </c>
      <c r="L58" s="38">
        <v>7.0000000000000001E-3</v>
      </c>
      <c r="M58" s="37">
        <v>0</v>
      </c>
      <c r="N58" s="49">
        <v>0</v>
      </c>
      <c r="O58" s="56">
        <v>191</v>
      </c>
      <c r="P58" s="52">
        <v>4.5999999999999999E-2</v>
      </c>
      <c r="Q58" s="51">
        <v>144</v>
      </c>
      <c r="R58" s="53">
        <v>3.5000000000000003E-2</v>
      </c>
      <c r="S58" s="51">
        <v>663</v>
      </c>
      <c r="T58" s="53">
        <v>0.159</v>
      </c>
      <c r="U58" s="51">
        <v>4160</v>
      </c>
      <c r="V58" s="53">
        <v>1</v>
      </c>
      <c r="W58" s="51">
        <v>12</v>
      </c>
      <c r="X58" s="53">
        <v>3.0000000000000001E-3</v>
      </c>
      <c r="Y58" s="54">
        <v>4</v>
      </c>
      <c r="Z58" s="55">
        <v>1E-3</v>
      </c>
      <c r="AA58" s="54">
        <v>11</v>
      </c>
      <c r="AB58" s="64">
        <v>3.0000000000000001E-3</v>
      </c>
      <c r="AC58" s="66">
        <v>5041</v>
      </c>
      <c r="AD58" s="130">
        <f t="shared" si="1"/>
        <v>1.2117788461538461</v>
      </c>
    </row>
    <row r="59" spans="1:30" x14ac:dyDescent="0.25">
      <c r="A59" s="28" t="s">
        <v>79</v>
      </c>
      <c r="B59" s="29">
        <v>9625</v>
      </c>
      <c r="C59" s="30">
        <v>21</v>
      </c>
      <c r="D59" s="30">
        <v>0</v>
      </c>
      <c r="E59" s="30">
        <v>12</v>
      </c>
      <c r="F59" s="31">
        <v>3</v>
      </c>
      <c r="G59" s="32">
        <v>9124</v>
      </c>
      <c r="H59" s="154">
        <v>0.94799999999999995</v>
      </c>
      <c r="I59" s="33">
        <v>375</v>
      </c>
      <c r="J59" s="34">
        <v>3.9E-2</v>
      </c>
      <c r="K59" s="35">
        <v>126</v>
      </c>
      <c r="L59" s="38">
        <v>1.2999999999999999E-2</v>
      </c>
      <c r="M59" s="37">
        <v>0</v>
      </c>
      <c r="N59" s="49">
        <v>0</v>
      </c>
      <c r="O59" s="56">
        <v>888</v>
      </c>
      <c r="P59" s="129">
        <v>9.7000000000000003E-2</v>
      </c>
      <c r="Q59" s="51">
        <v>390</v>
      </c>
      <c r="R59" s="53">
        <v>4.2999999999999997E-2</v>
      </c>
      <c r="S59" s="51">
        <v>289</v>
      </c>
      <c r="T59" s="53">
        <v>3.2000000000000001E-2</v>
      </c>
      <c r="U59" s="51">
        <v>197</v>
      </c>
      <c r="V59" s="53">
        <v>2.1999999999999999E-2</v>
      </c>
      <c r="W59" s="51">
        <v>4</v>
      </c>
      <c r="X59" s="53">
        <v>0</v>
      </c>
      <c r="Y59" s="54">
        <v>4</v>
      </c>
      <c r="Z59" s="55">
        <v>0</v>
      </c>
      <c r="AA59" s="54">
        <v>40</v>
      </c>
      <c r="AB59" s="64">
        <v>4.0000000000000001E-3</v>
      </c>
      <c r="AC59" s="66">
        <v>1422</v>
      </c>
      <c r="AD59" s="46">
        <f t="shared" si="1"/>
        <v>0.15585269618588338</v>
      </c>
    </row>
    <row r="60" spans="1:30" x14ac:dyDescent="0.25">
      <c r="A60" s="28" t="s">
        <v>80</v>
      </c>
      <c r="B60" s="29">
        <v>3554</v>
      </c>
      <c r="C60" s="30">
        <v>10</v>
      </c>
      <c r="D60" s="30">
        <v>0</v>
      </c>
      <c r="E60" s="30">
        <v>10</v>
      </c>
      <c r="F60" s="31">
        <v>3</v>
      </c>
      <c r="G60" s="32">
        <v>1762</v>
      </c>
      <c r="H60" s="153">
        <v>0.496</v>
      </c>
      <c r="I60" s="33">
        <v>1784</v>
      </c>
      <c r="J60" s="34">
        <v>0.502</v>
      </c>
      <c r="K60" s="35">
        <v>8</v>
      </c>
      <c r="L60" s="38">
        <v>2E-3</v>
      </c>
      <c r="M60" s="37">
        <v>0</v>
      </c>
      <c r="N60" s="49">
        <v>0</v>
      </c>
      <c r="O60" s="56">
        <v>79</v>
      </c>
      <c r="P60" s="52">
        <v>4.4999999999999998E-2</v>
      </c>
      <c r="Q60" s="51">
        <v>79</v>
      </c>
      <c r="R60" s="53">
        <v>4.4999999999999998E-2</v>
      </c>
      <c r="S60" s="51">
        <v>67</v>
      </c>
      <c r="T60" s="53">
        <v>3.7999999999999999E-2</v>
      </c>
      <c r="U60" s="51">
        <v>21</v>
      </c>
      <c r="V60" s="53">
        <v>1.2E-2</v>
      </c>
      <c r="W60" s="51">
        <v>12</v>
      </c>
      <c r="X60" s="53">
        <v>7.0000000000000001E-3</v>
      </c>
      <c r="Y60" s="54">
        <v>7</v>
      </c>
      <c r="Z60" s="55">
        <v>4.0000000000000001E-3</v>
      </c>
      <c r="AA60" s="54">
        <v>19</v>
      </c>
      <c r="AB60" s="64">
        <v>1.0999999999999999E-2</v>
      </c>
      <c r="AC60" s="66">
        <v>205</v>
      </c>
      <c r="AD60" s="46">
        <f t="shared" si="1"/>
        <v>0.11634506242905789</v>
      </c>
    </row>
    <row r="61" spans="1:30" x14ac:dyDescent="0.25">
      <c r="A61" s="28" t="s">
        <v>81</v>
      </c>
      <c r="B61" s="29">
        <v>52721</v>
      </c>
      <c r="C61" s="30">
        <v>70</v>
      </c>
      <c r="D61" s="30">
        <v>0</v>
      </c>
      <c r="E61" s="30">
        <v>51</v>
      </c>
      <c r="F61" s="31">
        <v>3</v>
      </c>
      <c r="G61" s="32">
        <v>52245</v>
      </c>
      <c r="H61" s="154">
        <v>0.99099999999999999</v>
      </c>
      <c r="I61" s="33">
        <v>445</v>
      </c>
      <c r="J61" s="34">
        <v>8.0000000000000002E-3</v>
      </c>
      <c r="K61" s="35">
        <v>31</v>
      </c>
      <c r="L61" s="38">
        <v>1E-3</v>
      </c>
      <c r="M61" s="37">
        <v>0</v>
      </c>
      <c r="N61" s="49">
        <v>0</v>
      </c>
      <c r="O61" s="56">
        <v>489</v>
      </c>
      <c r="P61" s="52">
        <v>8.9999999999999993E-3</v>
      </c>
      <c r="Q61" s="51">
        <v>384</v>
      </c>
      <c r="R61" s="53">
        <v>7.0000000000000001E-3</v>
      </c>
      <c r="S61" s="51">
        <v>387</v>
      </c>
      <c r="T61" s="53">
        <v>7.0000000000000001E-3</v>
      </c>
      <c r="U61" s="51">
        <v>239</v>
      </c>
      <c r="V61" s="53">
        <v>5.0000000000000001E-3</v>
      </c>
      <c r="W61" s="51">
        <v>9</v>
      </c>
      <c r="X61" s="53">
        <v>0</v>
      </c>
      <c r="Y61" s="54">
        <v>10</v>
      </c>
      <c r="Z61" s="55">
        <v>0</v>
      </c>
      <c r="AA61" s="54">
        <v>8</v>
      </c>
      <c r="AB61" s="64">
        <v>0</v>
      </c>
      <c r="AC61" s="66">
        <v>1142</v>
      </c>
      <c r="AD61" s="46">
        <f t="shared" si="1"/>
        <v>2.1858551057517467E-2</v>
      </c>
    </row>
    <row r="62" spans="1:30" ht="15.75" thickBot="1" x14ac:dyDescent="0.3">
      <c r="A62" s="85" t="s">
        <v>82</v>
      </c>
      <c r="B62" s="86">
        <v>13574</v>
      </c>
      <c r="C62" s="87">
        <v>26</v>
      </c>
      <c r="D62" s="87">
        <v>0</v>
      </c>
      <c r="E62" s="87">
        <v>21</v>
      </c>
      <c r="F62" s="88">
        <v>3</v>
      </c>
      <c r="G62" s="40">
        <v>11124</v>
      </c>
      <c r="H62" s="155">
        <v>0.82</v>
      </c>
      <c r="I62" s="41">
        <v>2268</v>
      </c>
      <c r="J62" s="42">
        <v>0.16700000000000001</v>
      </c>
      <c r="K62" s="43">
        <v>182</v>
      </c>
      <c r="L62" s="44">
        <v>1.2999999999999999E-2</v>
      </c>
      <c r="M62" s="45">
        <v>0</v>
      </c>
      <c r="N62" s="63">
        <v>0</v>
      </c>
      <c r="O62" s="57">
        <v>823</v>
      </c>
      <c r="P62" s="58">
        <v>7.3999999999999996E-2</v>
      </c>
      <c r="Q62" s="59">
        <v>670</v>
      </c>
      <c r="R62" s="60">
        <v>0.06</v>
      </c>
      <c r="S62" s="59">
        <v>170</v>
      </c>
      <c r="T62" s="60">
        <v>1.4999999999999999E-2</v>
      </c>
      <c r="U62" s="59">
        <v>141</v>
      </c>
      <c r="V62" s="60">
        <v>1.2999999999999999E-2</v>
      </c>
      <c r="W62" s="59">
        <v>49</v>
      </c>
      <c r="X62" s="60">
        <v>4.0000000000000001E-3</v>
      </c>
      <c r="Y62" s="61">
        <v>48</v>
      </c>
      <c r="Z62" s="62">
        <v>4.0000000000000001E-3</v>
      </c>
      <c r="AA62" s="61">
        <v>8</v>
      </c>
      <c r="AB62" s="65">
        <v>1E-3</v>
      </c>
      <c r="AC62" s="67">
        <v>1239</v>
      </c>
      <c r="AD62" s="47">
        <f t="shared" si="1"/>
        <v>0.11138079827400216</v>
      </c>
    </row>
    <row r="64" spans="1:30" s="8" customFormat="1" ht="15" customHeight="1" x14ac:dyDescent="0.2">
      <c r="A64" s="70" t="s">
        <v>96</v>
      </c>
      <c r="B64" s="11"/>
      <c r="C64" s="20"/>
      <c r="D64" s="20"/>
      <c r="E64" s="20"/>
      <c r="F64" s="20"/>
      <c r="G64" s="11"/>
      <c r="H64" s="71"/>
      <c r="I64" s="11"/>
      <c r="J64" s="18"/>
      <c r="K64" s="20"/>
      <c r="L64" s="18"/>
      <c r="M64" s="18"/>
      <c r="N64" s="18"/>
      <c r="O64" s="18"/>
      <c r="P64" s="18" t="s">
        <v>183</v>
      </c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9"/>
    </row>
    <row r="65" spans="1:30" s="80" customFormat="1" ht="12.75" x14ac:dyDescent="0.2">
      <c r="A65" s="72" t="s">
        <v>97</v>
      </c>
      <c r="B65" s="73">
        <f t="shared" ref="B65:G65" si="2">SUM(B8:B62)</f>
        <v>1133353</v>
      </c>
      <c r="C65" s="74">
        <f t="shared" si="2"/>
        <v>1672</v>
      </c>
      <c r="D65" s="73">
        <f t="shared" si="2"/>
        <v>53</v>
      </c>
      <c r="E65" s="73">
        <f t="shared" si="2"/>
        <v>1255</v>
      </c>
      <c r="F65" s="74">
        <f t="shared" si="2"/>
        <v>195</v>
      </c>
      <c r="G65" s="75">
        <f t="shared" si="2"/>
        <v>1052193</v>
      </c>
      <c r="H65" s="76">
        <f xml:space="preserve"> G65 / B65</f>
        <v>0.92838947794729443</v>
      </c>
      <c r="I65" s="75">
        <f>SUM(I8:I62)</f>
        <v>69762</v>
      </c>
      <c r="J65" s="77">
        <f xml:space="preserve"> I65 / B65</f>
        <v>6.1553637745697942E-2</v>
      </c>
      <c r="K65" s="75">
        <f>SUM(K8:K62)</f>
        <v>11362</v>
      </c>
      <c r="L65" s="77">
        <f xml:space="preserve"> K65 / B65</f>
        <v>1.0025120152326768E-2</v>
      </c>
      <c r="M65" s="75">
        <f>SUM(M8:M62)</f>
        <v>36</v>
      </c>
      <c r="N65" s="76">
        <f xml:space="preserve"> M65 / B65</f>
        <v>3.1764154680845243E-5</v>
      </c>
      <c r="O65" s="78">
        <f>SUM(O8:O62)</f>
        <v>53204</v>
      </c>
      <c r="P65" s="79">
        <f xml:space="preserve"> O65 / $G$65</f>
        <v>5.0564867852190616E-2</v>
      </c>
      <c r="Q65" s="78">
        <f>SUM(Q8:Q62)</f>
        <v>42506</v>
      </c>
      <c r="R65" s="79">
        <f xml:space="preserve"> Q65 / $G$65</f>
        <v>4.0397531631554288E-2</v>
      </c>
      <c r="S65" s="78">
        <f>SUM(S8:S62)</f>
        <v>118698</v>
      </c>
      <c r="T65" s="79">
        <f xml:space="preserve"> S65 / $G$65</f>
        <v>0.11281010232913544</v>
      </c>
      <c r="U65" s="78">
        <f>SUM(U8:U62)</f>
        <v>68108</v>
      </c>
      <c r="V65" s="79">
        <f xml:space="preserve"> U65 / $G$65</f>
        <v>6.4729569575163487E-2</v>
      </c>
      <c r="W65" s="78">
        <f>SUM(W8:W62)</f>
        <v>11091</v>
      </c>
      <c r="X65" s="79">
        <f xml:space="preserve"> W65 / $G$65</f>
        <v>1.0540841841753367E-2</v>
      </c>
      <c r="Y65" s="78">
        <f>SUM(Y8:Y62)</f>
        <v>5767</v>
      </c>
      <c r="Z65" s="79">
        <f xml:space="preserve"> Y65 / $G$65</f>
        <v>5.4809336309973554E-3</v>
      </c>
      <c r="AA65" s="78">
        <f>SUM(AA8:AA62)</f>
        <v>1688</v>
      </c>
      <c r="AB65" s="79">
        <f xml:space="preserve"> AA65 / $G$65</f>
        <v>1.6042684184365415E-3</v>
      </c>
      <c r="AC65" s="78">
        <f>SUM(AC8:AC62)</f>
        <v>258556</v>
      </c>
      <c r="AD65" s="79">
        <f xml:space="preserve"> AC65 / $G$65</f>
        <v>0.2457305836476768</v>
      </c>
    </row>
    <row r="66" spans="1:30" s="8" customFormat="1" ht="12.75" x14ac:dyDescent="0.2">
      <c r="A66" s="81" t="s">
        <v>98</v>
      </c>
      <c r="B66" s="73">
        <f t="shared" ref="B66:L66" si="3">MIN(B8:B62)</f>
        <v>3554</v>
      </c>
      <c r="C66" s="73">
        <f t="shared" si="3"/>
        <v>9</v>
      </c>
      <c r="D66" s="73">
        <f t="shared" si="3"/>
        <v>0</v>
      </c>
      <c r="E66" s="73">
        <f t="shared" si="3"/>
        <v>1</v>
      </c>
      <c r="F66" s="73">
        <f t="shared" si="3"/>
        <v>3</v>
      </c>
      <c r="G66" s="75">
        <f t="shared" si="3"/>
        <v>1762</v>
      </c>
      <c r="H66" s="82">
        <f t="shared" si="3"/>
        <v>0.496</v>
      </c>
      <c r="I66" s="75">
        <f t="shared" si="3"/>
        <v>45</v>
      </c>
      <c r="J66" s="83">
        <f t="shared" si="3"/>
        <v>5.0000000000000001E-3</v>
      </c>
      <c r="K66" s="75">
        <f t="shared" si="3"/>
        <v>6</v>
      </c>
      <c r="L66" s="83">
        <f t="shared" si="3"/>
        <v>0</v>
      </c>
      <c r="M66" s="75">
        <f t="shared" ref="M66:N66" si="4">MIN(M8:M62)</f>
        <v>0</v>
      </c>
      <c r="N66" s="82">
        <f t="shared" si="4"/>
        <v>0</v>
      </c>
      <c r="O66" s="78">
        <f t="shared" ref="O66:AD66" si="5">MIN(O8:O62)</f>
        <v>21</v>
      </c>
      <c r="P66" s="84">
        <f t="shared" si="5"/>
        <v>2E-3</v>
      </c>
      <c r="Q66" s="78">
        <f t="shared" si="5"/>
        <v>5</v>
      </c>
      <c r="R66" s="84">
        <f t="shared" si="5"/>
        <v>0</v>
      </c>
      <c r="S66" s="78">
        <f t="shared" si="5"/>
        <v>5</v>
      </c>
      <c r="T66" s="84">
        <f t="shared" si="5"/>
        <v>0</v>
      </c>
      <c r="U66" s="78">
        <f t="shared" si="5"/>
        <v>3</v>
      </c>
      <c r="V66" s="84">
        <f t="shared" si="5"/>
        <v>0</v>
      </c>
      <c r="W66" s="78">
        <f t="shared" si="5"/>
        <v>1</v>
      </c>
      <c r="X66" s="84">
        <f t="shared" si="5"/>
        <v>0</v>
      </c>
      <c r="Y66" s="78">
        <f t="shared" si="5"/>
        <v>0</v>
      </c>
      <c r="Z66" s="84">
        <f t="shared" si="5"/>
        <v>0</v>
      </c>
      <c r="AA66" s="78">
        <f t="shared" si="5"/>
        <v>0</v>
      </c>
      <c r="AB66" s="84">
        <f t="shared" si="5"/>
        <v>0</v>
      </c>
      <c r="AC66" s="78">
        <f t="shared" si="5"/>
        <v>37</v>
      </c>
      <c r="AD66" s="84">
        <f t="shared" si="5"/>
        <v>2.7458256029684602E-3</v>
      </c>
    </row>
    <row r="67" spans="1:30" s="8" customFormat="1" ht="12.75" x14ac:dyDescent="0.2">
      <c r="A67" s="81" t="s">
        <v>99</v>
      </c>
      <c r="B67" s="73">
        <f t="shared" ref="B67:L67" si="6">MAX(B8:B62)</f>
        <v>116689</v>
      </c>
      <c r="C67" s="73">
        <f t="shared" si="6"/>
        <v>189</v>
      </c>
      <c r="D67" s="73">
        <f t="shared" si="6"/>
        <v>13</v>
      </c>
      <c r="E67" s="73">
        <f t="shared" si="6"/>
        <v>171</v>
      </c>
      <c r="F67" s="73">
        <f t="shared" si="6"/>
        <v>8</v>
      </c>
      <c r="G67" s="75">
        <f t="shared" si="6"/>
        <v>113386</v>
      </c>
      <c r="H67" s="82">
        <f t="shared" si="6"/>
        <v>0.995</v>
      </c>
      <c r="I67" s="75">
        <f t="shared" si="6"/>
        <v>5674</v>
      </c>
      <c r="J67" s="83">
        <f t="shared" si="6"/>
        <v>0.502</v>
      </c>
      <c r="K67" s="75">
        <f t="shared" si="6"/>
        <v>2049</v>
      </c>
      <c r="L67" s="83">
        <f t="shared" si="6"/>
        <v>0.126</v>
      </c>
      <c r="M67" s="75">
        <f t="shared" ref="M67:N67" si="7">MAX(M8:M62)</f>
        <v>35</v>
      </c>
      <c r="N67" s="83">
        <f t="shared" si="7"/>
        <v>1E-3</v>
      </c>
      <c r="O67" s="78">
        <f t="shared" ref="O67:AD67" si="8">MAX(O8:O62)</f>
        <v>11956</v>
      </c>
      <c r="P67" s="84">
        <f t="shared" si="8"/>
        <v>0.35399999999999998</v>
      </c>
      <c r="Q67" s="78">
        <f t="shared" si="8"/>
        <v>10896</v>
      </c>
      <c r="R67" s="84">
        <f t="shared" si="8"/>
        <v>0.22800000000000001</v>
      </c>
      <c r="S67" s="78">
        <f t="shared" si="8"/>
        <v>41203</v>
      </c>
      <c r="T67" s="84">
        <f t="shared" si="8"/>
        <v>1</v>
      </c>
      <c r="U67" s="78">
        <f t="shared" si="8"/>
        <v>11683</v>
      </c>
      <c r="V67" s="84">
        <f t="shared" si="8"/>
        <v>1</v>
      </c>
      <c r="W67" s="78">
        <f t="shared" si="8"/>
        <v>4633</v>
      </c>
      <c r="X67" s="84">
        <f t="shared" si="8"/>
        <v>0.156</v>
      </c>
      <c r="Y67" s="78">
        <f t="shared" si="8"/>
        <v>5149</v>
      </c>
      <c r="Z67" s="84">
        <f t="shared" si="8"/>
        <v>0.56899999999999995</v>
      </c>
      <c r="AA67" s="78">
        <f t="shared" si="8"/>
        <v>153</v>
      </c>
      <c r="AB67" s="84">
        <f t="shared" si="8"/>
        <v>1.0999999999999999E-2</v>
      </c>
      <c r="AC67" s="78">
        <f t="shared" si="8"/>
        <v>49636</v>
      </c>
      <c r="AD67" s="84">
        <f t="shared" si="8"/>
        <v>1.224770642201835</v>
      </c>
    </row>
  </sheetData>
  <autoFilter ref="A7:AD7">
    <sortState ref="A8:AD62">
      <sortCondition ref="A7"/>
    </sortState>
  </autoFilter>
  <mergeCells count="2">
    <mergeCell ref="G6:N6"/>
    <mergeCell ref="O6:AD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7"/>
  <sheetViews>
    <sheetView workbookViewId="0">
      <selection activeCell="B19" sqref="B19:C20"/>
    </sheetView>
  </sheetViews>
  <sheetFormatPr defaultRowHeight="12.75" x14ac:dyDescent="0.2"/>
  <cols>
    <col min="1" max="1" width="5.7109375" style="8" customWidth="1"/>
    <col min="2" max="2" width="29.85546875" style="157" customWidth="1"/>
    <col min="3" max="3" width="81.5703125" style="157" customWidth="1"/>
    <col min="4" max="16384" width="9.140625" style="8"/>
  </cols>
  <sheetData>
    <row r="2" spans="2:3" ht="13.5" thickBot="1" x14ac:dyDescent="0.25"/>
    <row r="3" spans="2:3" ht="15" x14ac:dyDescent="0.2">
      <c r="B3" s="169" t="s">
        <v>178</v>
      </c>
      <c r="C3" s="168" t="s">
        <v>177</v>
      </c>
    </row>
    <row r="4" spans="2:3" x14ac:dyDescent="0.2">
      <c r="B4" s="167"/>
      <c r="C4" s="166"/>
    </row>
    <row r="5" spans="2:3" x14ac:dyDescent="0.2">
      <c r="B5" s="165" t="s">
        <v>0</v>
      </c>
      <c r="C5" s="164" t="s">
        <v>176</v>
      </c>
    </row>
    <row r="6" spans="2:3" x14ac:dyDescent="0.2">
      <c r="B6" s="165" t="s">
        <v>175</v>
      </c>
      <c r="C6" s="164" t="s">
        <v>174</v>
      </c>
    </row>
    <row r="7" spans="2:3" x14ac:dyDescent="0.2">
      <c r="B7" s="165" t="s">
        <v>2</v>
      </c>
      <c r="C7" s="164" t="s">
        <v>173</v>
      </c>
    </row>
    <row r="8" spans="2:3" x14ac:dyDescent="0.2">
      <c r="B8" s="165" t="s">
        <v>172</v>
      </c>
      <c r="C8" s="164" t="s">
        <v>171</v>
      </c>
    </row>
    <row r="9" spans="2:3" x14ac:dyDescent="0.2">
      <c r="B9" s="165" t="s">
        <v>3</v>
      </c>
      <c r="C9" s="164" t="s">
        <v>170</v>
      </c>
    </row>
    <row r="10" spans="2:3" ht="13.5" thickBot="1" x14ac:dyDescent="0.25">
      <c r="B10" s="170" t="s">
        <v>4</v>
      </c>
      <c r="C10" s="171" t="s">
        <v>169</v>
      </c>
    </row>
    <row r="11" spans="2:3" ht="15" customHeight="1" x14ac:dyDescent="0.2">
      <c r="B11" s="196" t="s">
        <v>168</v>
      </c>
      <c r="C11" s="197"/>
    </row>
    <row r="12" spans="2:3" ht="3" customHeight="1" x14ac:dyDescent="0.2">
      <c r="B12" s="198"/>
      <c r="C12" s="199"/>
    </row>
    <row r="13" spans="2:3" x14ac:dyDescent="0.2">
      <c r="B13" s="163" t="s">
        <v>5</v>
      </c>
      <c r="C13" s="162" t="s">
        <v>167</v>
      </c>
    </row>
    <row r="14" spans="2:3" x14ac:dyDescent="0.2">
      <c r="B14" s="163" t="s">
        <v>6</v>
      </c>
      <c r="C14" s="162" t="s">
        <v>166</v>
      </c>
    </row>
    <row r="15" spans="2:3" x14ac:dyDescent="0.2">
      <c r="B15" s="163" t="s">
        <v>7</v>
      </c>
      <c r="C15" s="162" t="s">
        <v>165</v>
      </c>
    </row>
    <row r="16" spans="2:3" x14ac:dyDescent="0.2">
      <c r="B16" s="163" t="s">
        <v>8</v>
      </c>
      <c r="C16" s="162" t="s">
        <v>164</v>
      </c>
    </row>
    <row r="17" spans="2:3" x14ac:dyDescent="0.2">
      <c r="B17" s="163" t="s">
        <v>9</v>
      </c>
      <c r="C17" s="162" t="s">
        <v>163</v>
      </c>
    </row>
    <row r="18" spans="2:3" x14ac:dyDescent="0.2">
      <c r="B18" s="163" t="s">
        <v>10</v>
      </c>
      <c r="C18" s="162" t="s">
        <v>162</v>
      </c>
    </row>
    <row r="19" spans="2:3" x14ac:dyDescent="0.2">
      <c r="B19" s="172" t="s">
        <v>11</v>
      </c>
      <c r="C19" s="162" t="s">
        <v>179</v>
      </c>
    </row>
    <row r="20" spans="2:3" ht="13.5" thickBot="1" x14ac:dyDescent="0.25">
      <c r="B20" s="173" t="s">
        <v>12</v>
      </c>
      <c r="C20" s="174" t="s">
        <v>180</v>
      </c>
    </row>
    <row r="21" spans="2:3" ht="15" customHeight="1" x14ac:dyDescent="0.2">
      <c r="B21" s="200" t="s">
        <v>161</v>
      </c>
      <c r="C21" s="201"/>
    </row>
    <row r="22" spans="2:3" s="156" customFormat="1" ht="9" customHeight="1" x14ac:dyDescent="0.25">
      <c r="B22" s="202"/>
      <c r="C22" s="203"/>
    </row>
    <row r="23" spans="2:3" ht="25.5" x14ac:dyDescent="0.2">
      <c r="B23" s="161" t="s">
        <v>13</v>
      </c>
      <c r="C23" s="160" t="s">
        <v>159</v>
      </c>
    </row>
    <row r="24" spans="2:3" ht="25.5" x14ac:dyDescent="0.2">
      <c r="B24" s="161" t="s">
        <v>14</v>
      </c>
      <c r="C24" s="160" t="s">
        <v>158</v>
      </c>
    </row>
    <row r="25" spans="2:3" ht="25.5" x14ac:dyDescent="0.2">
      <c r="B25" s="161" t="s">
        <v>15</v>
      </c>
      <c r="C25" s="160" t="s">
        <v>159</v>
      </c>
    </row>
    <row r="26" spans="2:3" ht="25.5" x14ac:dyDescent="0.2">
      <c r="B26" s="161" t="s">
        <v>16</v>
      </c>
      <c r="C26" s="160" t="s">
        <v>160</v>
      </c>
    </row>
    <row r="27" spans="2:3" ht="25.5" x14ac:dyDescent="0.2">
      <c r="B27" s="161" t="s">
        <v>17</v>
      </c>
      <c r="C27" s="160" t="s">
        <v>159</v>
      </c>
    </row>
    <row r="28" spans="2:3" ht="25.5" x14ac:dyDescent="0.2">
      <c r="B28" s="161" t="s">
        <v>18</v>
      </c>
      <c r="C28" s="160" t="s">
        <v>158</v>
      </c>
    </row>
    <row r="29" spans="2:3" ht="25.5" x14ac:dyDescent="0.2">
      <c r="B29" s="161" t="s">
        <v>19</v>
      </c>
      <c r="C29" s="160" t="s">
        <v>157</v>
      </c>
    </row>
    <row r="30" spans="2:3" ht="25.5" x14ac:dyDescent="0.2">
      <c r="B30" s="161" t="s">
        <v>20</v>
      </c>
      <c r="C30" s="160" t="s">
        <v>156</v>
      </c>
    </row>
    <row r="31" spans="2:3" ht="25.5" x14ac:dyDescent="0.2">
      <c r="B31" s="161" t="s">
        <v>21</v>
      </c>
      <c r="C31" s="160" t="s">
        <v>155</v>
      </c>
    </row>
    <row r="32" spans="2:3" ht="25.5" x14ac:dyDescent="0.2">
      <c r="B32" s="161" t="s">
        <v>22</v>
      </c>
      <c r="C32" s="160" t="s">
        <v>154</v>
      </c>
    </row>
    <row r="33" spans="2:3" ht="25.5" x14ac:dyDescent="0.2">
      <c r="B33" s="161" t="s">
        <v>23</v>
      </c>
      <c r="C33" s="160" t="s">
        <v>153</v>
      </c>
    </row>
    <row r="34" spans="2:3" ht="25.5" x14ac:dyDescent="0.2">
      <c r="B34" s="161" t="s">
        <v>24</v>
      </c>
      <c r="C34" s="160" t="s">
        <v>152</v>
      </c>
    </row>
    <row r="35" spans="2:3" ht="25.5" x14ac:dyDescent="0.2">
      <c r="B35" s="161" t="s">
        <v>25</v>
      </c>
      <c r="C35" s="160" t="s">
        <v>151</v>
      </c>
    </row>
    <row r="36" spans="2:3" ht="25.5" x14ac:dyDescent="0.2">
      <c r="B36" s="161" t="s">
        <v>26</v>
      </c>
      <c r="C36" s="160" t="s">
        <v>150</v>
      </c>
    </row>
    <row r="37" spans="2:3" ht="26.25" thickBot="1" x14ac:dyDescent="0.25">
      <c r="B37" s="159" t="s">
        <v>149</v>
      </c>
      <c r="C37" s="158" t="s">
        <v>148</v>
      </c>
    </row>
  </sheetData>
  <mergeCells count="2">
    <mergeCell ref="B11:C12"/>
    <mergeCell ref="B21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8 Apr 2022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 Donaldson</dc:creator>
  <cp:lastModifiedBy>Kurt Donaldson</cp:lastModifiedBy>
  <dcterms:created xsi:type="dcterms:W3CDTF">2022-04-09T02:17:42Z</dcterms:created>
  <dcterms:modified xsi:type="dcterms:W3CDTF">2022-04-12T22:10:18Z</dcterms:modified>
</cp:coreProperties>
</file>