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b\VTD\SOS\report\Vote\county-summary\"/>
    </mc:Choice>
  </mc:AlternateContent>
  <bookViews>
    <workbookView xWindow="-120" yWindow="-120" windowWidth="29040" windowHeight="15840"/>
  </bookViews>
  <sheets>
    <sheet name="1 July 2022" sheetId="25" r:id="rId1"/>
    <sheet name="21 June 2022" sheetId="23" r:id="rId2"/>
    <sheet name="Overview" sheetId="24" r:id="rId3"/>
    <sheet name="Bottom10-Top10" sheetId="20" r:id="rId4"/>
    <sheet name="Metadata" sheetId="5" r:id="rId5"/>
    <sheet name="1 June 2022" sheetId="21" r:id="rId6"/>
    <sheet name="29 Apr V4" sheetId="22" r:id="rId7"/>
    <sheet name="29 Apr 2022" sheetId="18" r:id="rId8"/>
    <sheet name="25 Apr 2022" sheetId="17" r:id="rId9"/>
    <sheet name="25 Apr Overview" sheetId="16" r:id="rId10"/>
    <sheet name="Precinct MM Comparison" sheetId="3" r:id="rId11"/>
    <sheet name="15 Apr 2022" sheetId="12" r:id="rId12"/>
    <sheet name="8 Apr 2022" sheetId="15" r:id="rId13"/>
    <sheet name="1 Apr 2022" sheetId="6" r:id="rId14"/>
    <sheet name="23 Mar 2022" sheetId="8" r:id="rId15"/>
    <sheet name="8 Mar 2022" sheetId="9" r:id="rId16"/>
    <sheet name="28 Jan 2022" sheetId="10" r:id="rId17"/>
  </sheets>
  <definedNames>
    <definedName name="_xlnm._FilterDatabase" localSheetId="13" hidden="1">'1 Apr 2022'!$A$7:$AA$7</definedName>
    <definedName name="_xlnm._FilterDatabase" localSheetId="0" hidden="1">'1 July 2022'!$A$7:$AG$7</definedName>
    <definedName name="_xlnm._FilterDatabase" localSheetId="5" hidden="1">'1 June 2022'!$A$7:$AG$7</definedName>
    <definedName name="_xlnm._FilterDatabase" localSheetId="11" hidden="1">'15 Apr 2022'!$A$7:$AE$7</definedName>
    <definedName name="_xlnm._FilterDatabase" localSheetId="1" hidden="1">'21 June 2022'!$A$7:$AM$7</definedName>
    <definedName name="_xlnm._FilterDatabase" localSheetId="14" hidden="1">'23 Mar 2022'!$A$7:$AA$7</definedName>
    <definedName name="_xlnm._FilterDatabase" localSheetId="8" hidden="1">'25 Apr 2022'!$A$7:$AE$7</definedName>
    <definedName name="_xlnm._FilterDatabase" localSheetId="16" hidden="1">'28 Jan 2022'!$A$7:$Z$7</definedName>
    <definedName name="_xlnm._FilterDatabase" localSheetId="7" hidden="1">'29 Apr 2022'!$A$7:$AE$7</definedName>
    <definedName name="_xlnm._FilterDatabase" localSheetId="6" hidden="1">'29 Apr V4'!$A$7:$AG$7</definedName>
    <definedName name="_xlnm._FilterDatabase" localSheetId="12" hidden="1">'8 Apr 2022'!$A$7:$AD$7</definedName>
    <definedName name="_xlnm._FilterDatabase" localSheetId="15" hidden="1">'8 Mar 2022'!$A$7:$AA$7</definedName>
    <definedName name="_xlnm._FilterDatabase" localSheetId="10" hidden="1">'Precinct MM Comparison'!$A$3:$I$3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25" l="1"/>
  <c r="C65" i="25"/>
  <c r="D65" i="25"/>
  <c r="E65" i="25"/>
  <c r="F65" i="25"/>
  <c r="G65" i="25"/>
  <c r="R65" i="25" s="1"/>
  <c r="I65" i="25"/>
  <c r="K65" i="25"/>
  <c r="M65" i="25"/>
  <c r="O65" i="25"/>
  <c r="Q65" i="25"/>
  <c r="S65" i="25"/>
  <c r="U65" i="25"/>
  <c r="W65" i="25"/>
  <c r="Y65" i="25"/>
  <c r="AA65" i="25"/>
  <c r="AC65" i="25"/>
  <c r="AD65" i="25"/>
  <c r="AF65" i="25"/>
  <c r="B66" i="25"/>
  <c r="C66" i="25"/>
  <c r="D66" i="25"/>
  <c r="E66" i="25"/>
  <c r="F66" i="25"/>
  <c r="G66" i="25"/>
  <c r="H66" i="25"/>
  <c r="I66" i="25"/>
  <c r="J66" i="25"/>
  <c r="K66" i="25"/>
  <c r="L66" i="25"/>
  <c r="M66" i="25"/>
  <c r="N66" i="25"/>
  <c r="O66" i="25"/>
  <c r="P66" i="25"/>
  <c r="Q66" i="25"/>
  <c r="R66" i="25"/>
  <c r="S66" i="25"/>
  <c r="T66" i="25"/>
  <c r="U66" i="25"/>
  <c r="V66" i="25"/>
  <c r="W66" i="25"/>
  <c r="X66" i="25"/>
  <c r="Y66" i="25"/>
  <c r="Z66" i="25"/>
  <c r="AA66" i="25"/>
  <c r="AB66" i="25"/>
  <c r="AC66" i="25"/>
  <c r="AD66" i="25"/>
  <c r="AE66" i="25"/>
  <c r="AF66" i="25"/>
  <c r="AG66" i="25"/>
  <c r="B67" i="25"/>
  <c r="C67" i="25"/>
  <c r="D67" i="25"/>
  <c r="E67" i="25"/>
  <c r="F67" i="25"/>
  <c r="G67" i="25"/>
  <c r="H67" i="25"/>
  <c r="I67" i="25"/>
  <c r="J67" i="25"/>
  <c r="K67" i="25"/>
  <c r="L67" i="25"/>
  <c r="M67" i="25"/>
  <c r="N67" i="25"/>
  <c r="O67" i="25"/>
  <c r="P67" i="25"/>
  <c r="Q67" i="25"/>
  <c r="R67" i="25"/>
  <c r="S67" i="25"/>
  <c r="T67" i="25"/>
  <c r="U67" i="25"/>
  <c r="V67" i="25"/>
  <c r="W67" i="25"/>
  <c r="X67" i="25"/>
  <c r="Y67" i="25"/>
  <c r="Z67" i="25"/>
  <c r="AA67" i="25"/>
  <c r="AB67" i="25"/>
  <c r="AC67" i="25"/>
  <c r="AD67" i="25"/>
  <c r="AE67" i="25"/>
  <c r="AF67" i="25"/>
  <c r="AG67" i="25"/>
  <c r="X65" i="25" l="1"/>
  <c r="P65" i="25"/>
  <c r="AB65" i="25"/>
  <c r="H65" i="25"/>
  <c r="AE65" i="25"/>
  <c r="L65" i="25"/>
  <c r="T65" i="25"/>
  <c r="Z65" i="25"/>
  <c r="V65" i="25"/>
  <c r="N65" i="25"/>
  <c r="J65" i="25"/>
  <c r="AG65" i="25"/>
  <c r="D7" i="24"/>
  <c r="D8" i="24"/>
  <c r="D9" i="24"/>
  <c r="D10" i="24"/>
  <c r="D11" i="24"/>
  <c r="D12" i="24"/>
  <c r="D14" i="24"/>
  <c r="D19" i="24"/>
  <c r="D20" i="24"/>
  <c r="D21" i="24"/>
  <c r="D28" i="24"/>
  <c r="D29" i="24"/>
  <c r="AL37" i="23"/>
  <c r="AM37" i="23"/>
  <c r="AL25" i="23"/>
  <c r="AM25" i="23"/>
  <c r="AL32" i="23"/>
  <c r="AM32" i="23"/>
  <c r="AL62" i="23"/>
  <c r="AM62" i="23"/>
  <c r="AL23" i="23"/>
  <c r="AM23" i="23"/>
  <c r="AL36" i="23"/>
  <c r="AM36" i="23"/>
  <c r="AL45" i="23"/>
  <c r="AM45" i="23"/>
  <c r="AL26" i="23"/>
  <c r="AM26" i="23"/>
  <c r="AL59" i="23"/>
  <c r="AM59" i="23"/>
  <c r="AL40" i="23"/>
  <c r="AM40" i="23"/>
  <c r="AL58" i="23"/>
  <c r="AM58" i="23"/>
  <c r="AL12" i="23"/>
  <c r="AM12" i="23"/>
  <c r="AL57" i="23"/>
  <c r="AM57" i="23"/>
  <c r="AL30" i="23"/>
  <c r="AM30" i="23"/>
  <c r="AL8" i="23"/>
  <c r="AM8" i="23"/>
  <c r="AL19" i="23"/>
  <c r="AM19" i="23"/>
  <c r="AL33" i="23"/>
  <c r="AM33" i="23"/>
  <c r="AL20" i="23"/>
  <c r="AM20" i="23"/>
  <c r="AL9" i="23"/>
  <c r="AM9" i="23"/>
  <c r="AL21" i="23"/>
  <c r="AM21" i="23"/>
  <c r="AL15" i="23"/>
  <c r="AM15" i="23"/>
  <c r="AL41" i="23"/>
  <c r="AM41" i="23"/>
  <c r="AL52" i="23"/>
  <c r="AM52" i="23"/>
  <c r="AL47" i="23"/>
  <c r="AM47" i="23"/>
  <c r="AL17" i="23"/>
  <c r="AM17" i="23"/>
  <c r="AL16" i="23"/>
  <c r="AM16" i="23"/>
  <c r="AL61" i="23"/>
  <c r="AM61" i="23"/>
  <c r="AL31" i="23"/>
  <c r="AM31" i="23"/>
  <c r="AL34" i="23"/>
  <c r="AM34" i="23"/>
  <c r="AL60" i="23"/>
  <c r="AM60" i="23"/>
  <c r="AL22" i="23"/>
  <c r="AM22" i="23"/>
  <c r="AL29" i="23"/>
  <c r="AM29" i="23"/>
  <c r="AL49" i="23"/>
  <c r="AM49" i="23"/>
  <c r="AL28" i="23"/>
  <c r="AM28" i="23"/>
  <c r="AL54" i="23"/>
  <c r="AM54" i="23"/>
  <c r="AL42" i="23"/>
  <c r="AM42" i="23"/>
  <c r="AL18" i="23"/>
  <c r="AM18" i="23"/>
  <c r="AL27" i="23"/>
  <c r="AM27" i="23"/>
  <c r="AL14" i="23"/>
  <c r="AM14" i="23"/>
  <c r="AL24" i="23"/>
  <c r="AM24" i="23"/>
  <c r="AL35" i="23"/>
  <c r="AM35" i="23"/>
  <c r="AL53" i="23"/>
  <c r="AM53" i="23"/>
  <c r="AL50" i="23"/>
  <c r="AM50" i="23"/>
  <c r="AL46" i="23"/>
  <c r="AM46" i="23"/>
  <c r="AL38" i="23"/>
  <c r="AM38" i="23"/>
  <c r="AL39" i="23"/>
  <c r="AM39" i="23"/>
  <c r="AL10" i="23"/>
  <c r="AM10" i="23"/>
  <c r="AL43" i="23"/>
  <c r="AM43" i="23"/>
  <c r="AL13" i="23"/>
  <c r="AM13" i="23"/>
  <c r="AL44" i="23"/>
  <c r="AM44" i="23"/>
  <c r="AL48" i="23"/>
  <c r="AM48" i="23"/>
  <c r="AL55" i="23"/>
  <c r="AM55" i="23"/>
  <c r="AL51" i="23"/>
  <c r="AM51" i="23"/>
  <c r="AL11" i="23"/>
  <c r="AM11" i="23"/>
  <c r="AL56" i="23"/>
  <c r="AM56" i="23"/>
  <c r="B65" i="23"/>
  <c r="C65" i="23"/>
  <c r="D65" i="23"/>
  <c r="E65" i="23"/>
  <c r="F65" i="23"/>
  <c r="G65" i="23"/>
  <c r="I65" i="23"/>
  <c r="K65" i="23"/>
  <c r="M65" i="23"/>
  <c r="O65" i="23"/>
  <c r="Q65" i="23"/>
  <c r="S65" i="23"/>
  <c r="U65" i="23"/>
  <c r="W65" i="23"/>
  <c r="Y65" i="23"/>
  <c r="AA65" i="23"/>
  <c r="AC65" i="23"/>
  <c r="AD65" i="23"/>
  <c r="AF65" i="23"/>
  <c r="B66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Q66" i="23"/>
  <c r="R66" i="23"/>
  <c r="S66" i="23"/>
  <c r="T66" i="23"/>
  <c r="U66" i="23"/>
  <c r="V66" i="23"/>
  <c r="W66" i="23"/>
  <c r="X66" i="23"/>
  <c r="Y66" i="23"/>
  <c r="Z66" i="23"/>
  <c r="AA66" i="23"/>
  <c r="AB66" i="23"/>
  <c r="AC66" i="23"/>
  <c r="AD66" i="23"/>
  <c r="AE66" i="23"/>
  <c r="AF66" i="23"/>
  <c r="AG66" i="23"/>
  <c r="B67" i="23"/>
  <c r="C67" i="23"/>
  <c r="D67" i="23"/>
  <c r="E67" i="23"/>
  <c r="F67" i="23"/>
  <c r="G67" i="23"/>
  <c r="H67" i="23"/>
  <c r="I67" i="23"/>
  <c r="J67" i="23"/>
  <c r="K67" i="23"/>
  <c r="L67" i="23"/>
  <c r="M67" i="23"/>
  <c r="N67" i="23"/>
  <c r="O67" i="23"/>
  <c r="P67" i="23"/>
  <c r="Q67" i="23"/>
  <c r="R67" i="23"/>
  <c r="S67" i="23"/>
  <c r="T67" i="23"/>
  <c r="U67" i="23"/>
  <c r="V67" i="23"/>
  <c r="W67" i="23"/>
  <c r="X67" i="23"/>
  <c r="Y67" i="23"/>
  <c r="Z67" i="23"/>
  <c r="AA67" i="23"/>
  <c r="AB67" i="23"/>
  <c r="AC67" i="23"/>
  <c r="AD67" i="23"/>
  <c r="AE67" i="23"/>
  <c r="AF67" i="23"/>
  <c r="AG67" i="23"/>
  <c r="T65" i="23" l="1"/>
  <c r="J65" i="23"/>
  <c r="L65" i="23"/>
  <c r="I68" i="23"/>
  <c r="AG65" i="23"/>
  <c r="X65" i="23"/>
  <c r="N65" i="23"/>
  <c r="Z65" i="23"/>
  <c r="R65" i="23"/>
  <c r="V65" i="23"/>
  <c r="H65" i="23"/>
  <c r="AB65" i="23"/>
  <c r="P65" i="23"/>
  <c r="AE65" i="23"/>
  <c r="B65" i="22"/>
  <c r="J65" i="22" s="1"/>
  <c r="C65" i="22"/>
  <c r="D65" i="22"/>
  <c r="E65" i="22"/>
  <c r="F65" i="22"/>
  <c r="G65" i="22"/>
  <c r="V65" i="22" s="1"/>
  <c r="H65" i="22"/>
  <c r="I65" i="22"/>
  <c r="K65" i="22"/>
  <c r="L65" i="22" s="1"/>
  <c r="M65" i="22"/>
  <c r="O65" i="22"/>
  <c r="P65" i="22"/>
  <c r="Q65" i="22"/>
  <c r="R65" i="22" s="1"/>
  <c r="S65" i="22"/>
  <c r="T65" i="22"/>
  <c r="U65" i="22"/>
  <c r="W65" i="22"/>
  <c r="X65" i="22" s="1"/>
  <c r="Y65" i="22"/>
  <c r="Z65" i="22"/>
  <c r="AA65" i="22"/>
  <c r="AB65" i="22"/>
  <c r="AC65" i="22"/>
  <c r="AD65" i="22"/>
  <c r="AE65" i="22"/>
  <c r="AF65" i="22"/>
  <c r="AG65" i="22" s="1"/>
  <c r="B66" i="22"/>
  <c r="C66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Q66" i="22"/>
  <c r="R66" i="22"/>
  <c r="S66" i="22"/>
  <c r="T66" i="22"/>
  <c r="U66" i="22"/>
  <c r="V66" i="22"/>
  <c r="W66" i="22"/>
  <c r="X66" i="22"/>
  <c r="Y66" i="22"/>
  <c r="Z66" i="22"/>
  <c r="AA66" i="22"/>
  <c r="AB66" i="22"/>
  <c r="AC66" i="22"/>
  <c r="AD66" i="22"/>
  <c r="AE66" i="22"/>
  <c r="AF66" i="22"/>
  <c r="AG66" i="22"/>
  <c r="B67" i="22"/>
  <c r="C67" i="22"/>
  <c r="D67" i="22"/>
  <c r="E67" i="22"/>
  <c r="F67" i="22"/>
  <c r="G67" i="22"/>
  <c r="H67" i="22"/>
  <c r="I67" i="22"/>
  <c r="J67" i="22"/>
  <c r="K67" i="22"/>
  <c r="L67" i="22"/>
  <c r="M67" i="22"/>
  <c r="N67" i="22"/>
  <c r="O67" i="22"/>
  <c r="P67" i="22"/>
  <c r="Q67" i="22"/>
  <c r="R67" i="22"/>
  <c r="S67" i="22"/>
  <c r="T67" i="22"/>
  <c r="U67" i="22"/>
  <c r="V67" i="22"/>
  <c r="W67" i="22"/>
  <c r="X67" i="22"/>
  <c r="Y67" i="22"/>
  <c r="Z67" i="22"/>
  <c r="AA67" i="22"/>
  <c r="AB67" i="22"/>
  <c r="AC67" i="22"/>
  <c r="AD67" i="22"/>
  <c r="AE67" i="22"/>
  <c r="AF67" i="22"/>
  <c r="AG67" i="22"/>
  <c r="N65" i="22" l="1"/>
  <c r="B65" i="21"/>
  <c r="H65" i="21" s="1"/>
  <c r="C65" i="21"/>
  <c r="D65" i="21"/>
  <c r="E65" i="21"/>
  <c r="F65" i="21"/>
  <c r="G65" i="21"/>
  <c r="I65" i="21"/>
  <c r="AE65" i="21" s="1"/>
  <c r="K65" i="21"/>
  <c r="L65" i="21" s="1"/>
  <c r="M65" i="21"/>
  <c r="O65" i="21"/>
  <c r="P65" i="21"/>
  <c r="Q65" i="21"/>
  <c r="R65" i="21" s="1"/>
  <c r="S65" i="21"/>
  <c r="U65" i="21"/>
  <c r="V65" i="21" s="1"/>
  <c r="W65" i="21"/>
  <c r="Y65" i="21"/>
  <c r="Z65" i="21"/>
  <c r="AA65" i="21"/>
  <c r="AB65" i="21"/>
  <c r="AC65" i="21"/>
  <c r="AD65" i="21"/>
  <c r="AF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Z66" i="21"/>
  <c r="AA66" i="21"/>
  <c r="AB66" i="21"/>
  <c r="AC66" i="21"/>
  <c r="AD66" i="21"/>
  <c r="AE66" i="21"/>
  <c r="AF66" i="21"/>
  <c r="AG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Z67" i="21"/>
  <c r="AA67" i="21"/>
  <c r="AB67" i="21"/>
  <c r="AC67" i="21"/>
  <c r="AD67" i="21"/>
  <c r="AE67" i="21"/>
  <c r="AF67" i="21"/>
  <c r="AG67" i="21"/>
  <c r="N65" i="21" l="1"/>
  <c r="X65" i="21"/>
  <c r="J65" i="21"/>
  <c r="AG65" i="21"/>
  <c r="T65" i="21"/>
  <c r="B65" i="18"/>
  <c r="C65" i="18"/>
  <c r="D65" i="18"/>
  <c r="E65" i="18"/>
  <c r="F65" i="18"/>
  <c r="G65" i="18"/>
  <c r="H65" i="18" s="1"/>
  <c r="I65" i="18"/>
  <c r="J65" i="18" s="1"/>
  <c r="K65" i="18"/>
  <c r="L65" i="18" s="1"/>
  <c r="M65" i="18"/>
  <c r="N65" i="18"/>
  <c r="O65" i="18"/>
  <c r="Q65" i="18"/>
  <c r="S65" i="18"/>
  <c r="T65" i="18" s="1"/>
  <c r="U65" i="18"/>
  <c r="V65" i="18" s="1"/>
  <c r="W65" i="18"/>
  <c r="X65" i="18" s="1"/>
  <c r="Y65" i="18"/>
  <c r="AA65" i="18"/>
  <c r="AC65" i="18"/>
  <c r="AD65" i="18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AD66" i="18"/>
  <c r="AE66" i="18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AD67" i="18"/>
  <c r="AE67" i="18"/>
  <c r="AE65" i="18" l="1"/>
  <c r="R65" i="18"/>
  <c r="AB65" i="18"/>
  <c r="P65" i="18"/>
  <c r="Z65" i="18"/>
  <c r="AE67" i="17"/>
  <c r="AD67" i="17"/>
  <c r="AC67" i="17"/>
  <c r="AB67" i="17"/>
  <c r="AA67" i="17"/>
  <c r="Z67" i="17"/>
  <c r="Y67" i="17"/>
  <c r="X67" i="17"/>
  <c r="W67" i="17"/>
  <c r="V67" i="17"/>
  <c r="U67" i="17"/>
  <c r="T67" i="17"/>
  <c r="S67" i="17"/>
  <c r="R67" i="17"/>
  <c r="Q67" i="17"/>
  <c r="P67" i="17"/>
  <c r="O67" i="17"/>
  <c r="N67" i="17"/>
  <c r="M67" i="17"/>
  <c r="L67" i="17"/>
  <c r="K67" i="17"/>
  <c r="J67" i="17"/>
  <c r="I67" i="17"/>
  <c r="H67" i="17"/>
  <c r="G67" i="17"/>
  <c r="F67" i="17"/>
  <c r="E67" i="17"/>
  <c r="D67" i="17"/>
  <c r="C67" i="17"/>
  <c r="B67" i="17"/>
  <c r="AE66" i="17"/>
  <c r="AD66" i="17"/>
  <c r="AC66" i="17"/>
  <c r="AB66" i="17"/>
  <c r="AA66" i="17"/>
  <c r="Z66" i="17"/>
  <c r="Y66" i="17"/>
  <c r="X66" i="17"/>
  <c r="W66" i="17"/>
  <c r="V66" i="17"/>
  <c r="U66" i="17"/>
  <c r="T66" i="17"/>
  <c r="S66" i="17"/>
  <c r="R66" i="17"/>
  <c r="Q6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B66" i="17"/>
  <c r="AD65" i="17"/>
  <c r="AC65" i="17"/>
  <c r="AA65" i="17"/>
  <c r="AB65" i="17" s="1"/>
  <c r="Y65" i="17"/>
  <c r="W65" i="17"/>
  <c r="U65" i="17"/>
  <c r="S65" i="17"/>
  <c r="Q65" i="17"/>
  <c r="O65" i="17"/>
  <c r="M65" i="17"/>
  <c r="K65" i="17"/>
  <c r="I65" i="17"/>
  <c r="G65" i="17"/>
  <c r="X65" i="17" s="1"/>
  <c r="F65" i="17"/>
  <c r="E65" i="17"/>
  <c r="D65" i="17"/>
  <c r="C65" i="17"/>
  <c r="B65" i="17"/>
  <c r="D11" i="16"/>
  <c r="C41" i="16"/>
  <c r="E41" i="16"/>
  <c r="D41" i="16"/>
  <c r="D27" i="16"/>
  <c r="D26" i="16"/>
  <c r="D19" i="16"/>
  <c r="D18" i="16"/>
  <c r="D17" i="16"/>
  <c r="D12" i="16"/>
  <c r="D10" i="16"/>
  <c r="D9" i="16"/>
  <c r="D8" i="16"/>
  <c r="D7" i="16"/>
  <c r="D6" i="16"/>
  <c r="N65" i="17" l="1"/>
  <c r="Z65" i="17"/>
  <c r="L65" i="17"/>
  <c r="AE65" i="17"/>
  <c r="J65" i="17"/>
  <c r="P65" i="17"/>
  <c r="R65" i="17"/>
  <c r="T65" i="17"/>
  <c r="V65" i="17"/>
  <c r="H65" i="17"/>
  <c r="I41" i="3"/>
  <c r="I13" i="3"/>
  <c r="I49" i="3"/>
  <c r="I38" i="3"/>
  <c r="I47" i="3"/>
  <c r="I24" i="3"/>
  <c r="I30" i="3"/>
  <c r="I51" i="3"/>
  <c r="I54" i="3"/>
  <c r="I37" i="3"/>
  <c r="I33" i="3"/>
  <c r="I19" i="3"/>
  <c r="I25" i="3"/>
  <c r="I28" i="3"/>
  <c r="I5" i="3"/>
  <c r="I8" i="3"/>
  <c r="I17" i="3"/>
  <c r="I44" i="3"/>
  <c r="I46" i="3"/>
  <c r="I36" i="3"/>
  <c r="I12" i="3"/>
  <c r="I32" i="3"/>
  <c r="I35" i="3"/>
  <c r="I18" i="3"/>
  <c r="I9" i="3"/>
  <c r="I34" i="3"/>
  <c r="I15" i="3"/>
  <c r="I16" i="3"/>
  <c r="I53" i="3"/>
  <c r="I31" i="3"/>
  <c r="I27" i="3"/>
  <c r="I10" i="3"/>
  <c r="I29" i="3"/>
  <c r="I39" i="3"/>
  <c r="I43" i="3"/>
  <c r="I6" i="3"/>
  <c r="I7" i="3"/>
  <c r="I14" i="3"/>
  <c r="I23" i="3"/>
  <c r="I50" i="3"/>
  <c r="I40" i="3"/>
  <c r="I26" i="3"/>
  <c r="I21" i="3"/>
  <c r="I42" i="3"/>
  <c r="I48" i="3"/>
  <c r="I20" i="3"/>
  <c r="I58" i="3"/>
  <c r="I52" i="3"/>
  <c r="I56" i="3"/>
  <c r="I11" i="3"/>
  <c r="I22" i="3"/>
  <c r="I57" i="3"/>
  <c r="I45" i="3"/>
  <c r="I4" i="3"/>
  <c r="I55" i="3"/>
  <c r="AC67" i="15" l="1"/>
  <c r="AB67" i="15"/>
  <c r="AA67" i="15"/>
  <c r="Z67" i="15"/>
  <c r="Y67" i="15"/>
  <c r="X67" i="15"/>
  <c r="W67" i="15"/>
  <c r="V67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E67" i="15"/>
  <c r="D67" i="15"/>
  <c r="C67" i="15"/>
  <c r="B67" i="15"/>
  <c r="AC66" i="15"/>
  <c r="AB66" i="15"/>
  <c r="AA66" i="15"/>
  <c r="Z66" i="15"/>
  <c r="Y66" i="15"/>
  <c r="X66" i="15"/>
  <c r="W66" i="15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B66" i="15"/>
  <c r="AC65" i="15"/>
  <c r="AA65" i="15"/>
  <c r="Y65" i="15"/>
  <c r="W65" i="15"/>
  <c r="X65" i="15" s="1"/>
  <c r="U65" i="15"/>
  <c r="V65" i="15" s="1"/>
  <c r="T65" i="15"/>
  <c r="S65" i="15"/>
  <c r="Q65" i="15"/>
  <c r="O65" i="15"/>
  <c r="P65" i="15" s="1"/>
  <c r="M65" i="15"/>
  <c r="K65" i="15"/>
  <c r="L65" i="15" s="1"/>
  <c r="I65" i="15"/>
  <c r="J65" i="15" s="1"/>
  <c r="G65" i="15"/>
  <c r="H65" i="15" s="1"/>
  <c r="F65" i="15"/>
  <c r="E65" i="15"/>
  <c r="D65" i="15"/>
  <c r="C65" i="15"/>
  <c r="B65" i="15"/>
  <c r="AD62" i="15"/>
  <c r="AD61" i="15"/>
  <c r="AD60" i="15"/>
  <c r="AD59" i="15"/>
  <c r="AD58" i="15"/>
  <c r="AD57" i="15"/>
  <c r="AD56" i="15"/>
  <c r="AD55" i="15"/>
  <c r="AD54" i="15"/>
  <c r="AD53" i="15"/>
  <c r="AD52" i="15"/>
  <c r="AD51" i="15"/>
  <c r="AD50" i="15"/>
  <c r="AD49" i="15"/>
  <c r="AD48" i="15"/>
  <c r="AD47" i="15"/>
  <c r="AD46" i="15"/>
  <c r="AD45" i="15"/>
  <c r="AD44" i="15"/>
  <c r="AD43" i="15"/>
  <c r="AD42" i="15"/>
  <c r="AD41" i="15"/>
  <c r="AD40" i="15"/>
  <c r="AD39" i="15"/>
  <c r="AD38" i="15"/>
  <c r="AD37" i="15"/>
  <c r="AD36" i="15"/>
  <c r="AD35" i="15"/>
  <c r="AD34" i="15"/>
  <c r="AD33" i="15"/>
  <c r="AD32" i="15"/>
  <c r="AD31" i="15"/>
  <c r="AD30" i="15"/>
  <c r="AD29" i="15"/>
  <c r="AD28" i="15"/>
  <c r="AD27" i="15"/>
  <c r="AD26" i="15"/>
  <c r="AD25" i="15"/>
  <c r="AD24" i="15"/>
  <c r="AD23" i="15"/>
  <c r="AD22" i="15"/>
  <c r="AD21" i="15"/>
  <c r="AD20" i="15"/>
  <c r="AD19" i="15"/>
  <c r="AD18" i="15"/>
  <c r="AD17" i="15"/>
  <c r="AD16" i="15"/>
  <c r="AD15" i="15"/>
  <c r="AD14" i="15"/>
  <c r="AD13" i="15"/>
  <c r="AD12" i="15"/>
  <c r="AD11" i="15"/>
  <c r="AD10" i="15"/>
  <c r="AD9" i="15"/>
  <c r="AD8" i="15"/>
  <c r="AE67" i="12"/>
  <c r="AD67" i="12"/>
  <c r="AC67" i="12"/>
  <c r="AB67" i="12"/>
  <c r="AA67" i="12"/>
  <c r="Z67" i="12"/>
  <c r="Y67" i="12"/>
  <c r="X67" i="12"/>
  <c r="W67" i="12"/>
  <c r="V67" i="12"/>
  <c r="U67" i="12"/>
  <c r="T67" i="12"/>
  <c r="S67" i="12"/>
  <c r="R67" i="12"/>
  <c r="Q67" i="12"/>
  <c r="P67" i="12"/>
  <c r="O67" i="12"/>
  <c r="N67" i="12"/>
  <c r="M67" i="12"/>
  <c r="L67" i="12"/>
  <c r="K67" i="12"/>
  <c r="I67" i="12"/>
  <c r="H67" i="12"/>
  <c r="G67" i="12"/>
  <c r="F67" i="12"/>
  <c r="E67" i="12"/>
  <c r="D67" i="12"/>
  <c r="C67" i="12"/>
  <c r="B67" i="12"/>
  <c r="AE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R66" i="12"/>
  <c r="Q66" i="12"/>
  <c r="P66" i="12"/>
  <c r="O66" i="12"/>
  <c r="N66" i="12"/>
  <c r="M66" i="12"/>
  <c r="L66" i="12"/>
  <c r="K66" i="12"/>
  <c r="I66" i="12"/>
  <c r="H66" i="12"/>
  <c r="G66" i="12"/>
  <c r="F66" i="12"/>
  <c r="E66" i="12"/>
  <c r="D66" i="12"/>
  <c r="C66" i="12"/>
  <c r="B66" i="12"/>
  <c r="AD65" i="12"/>
  <c r="AC65" i="12"/>
  <c r="AA65" i="12"/>
  <c r="AB65" i="12" s="1"/>
  <c r="Y65" i="12"/>
  <c r="X65" i="12"/>
  <c r="W65" i="12"/>
  <c r="U65" i="12"/>
  <c r="S65" i="12"/>
  <c r="T65" i="12" s="1"/>
  <c r="Q65" i="12"/>
  <c r="O65" i="12"/>
  <c r="P65" i="12" s="1"/>
  <c r="M65" i="12"/>
  <c r="K65" i="12"/>
  <c r="L65" i="12" s="1"/>
  <c r="I65" i="12"/>
  <c r="G65" i="12"/>
  <c r="F65" i="12"/>
  <c r="E65" i="12"/>
  <c r="D65" i="12"/>
  <c r="C65" i="12"/>
  <c r="B65" i="12"/>
  <c r="H65" i="12" s="1"/>
  <c r="J8" i="12"/>
  <c r="J66" i="12" s="1"/>
  <c r="AD66" i="15" l="1"/>
  <c r="Z65" i="12"/>
  <c r="N65" i="15"/>
  <c r="J67" i="12"/>
  <c r="Z65" i="15"/>
  <c r="AE65" i="12"/>
  <c r="R65" i="15"/>
  <c r="AB65" i="15"/>
  <c r="N65" i="12"/>
  <c r="AD65" i="15"/>
  <c r="AD67" i="15"/>
  <c r="J65" i="12"/>
  <c r="R65" i="12"/>
  <c r="V65" i="12"/>
  <c r="B65" i="10"/>
  <c r="C65" i="10"/>
  <c r="D65" i="10"/>
  <c r="E65" i="10"/>
  <c r="F65" i="10"/>
  <c r="G65" i="10"/>
  <c r="I65" i="10"/>
  <c r="K65" i="10"/>
  <c r="M65" i="10"/>
  <c r="N65" i="10" s="1"/>
  <c r="O65" i="10"/>
  <c r="P65" i="10" s="1"/>
  <c r="Q65" i="10"/>
  <c r="R65" i="10" s="1"/>
  <c r="S65" i="10"/>
  <c r="U65" i="10"/>
  <c r="W65" i="10"/>
  <c r="Y65" i="10"/>
  <c r="B66" i="10"/>
  <c r="C66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X66" i="10"/>
  <c r="Y66" i="10"/>
  <c r="Z66" i="10"/>
  <c r="B67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X67" i="10"/>
  <c r="Y67" i="10"/>
  <c r="Z67" i="10"/>
  <c r="B65" i="9"/>
  <c r="C65" i="9"/>
  <c r="D65" i="9"/>
  <c r="E65" i="9"/>
  <c r="F65" i="9"/>
  <c r="G65" i="9"/>
  <c r="H65" i="9" s="1"/>
  <c r="I65" i="9"/>
  <c r="J65" i="9" s="1"/>
  <c r="K65" i="9"/>
  <c r="L65" i="9" s="1"/>
  <c r="M65" i="9"/>
  <c r="N65" i="9" s="1"/>
  <c r="O65" i="9"/>
  <c r="P65" i="9" s="1"/>
  <c r="Q65" i="9"/>
  <c r="R65" i="9" s="1"/>
  <c r="S65" i="9"/>
  <c r="T65" i="9" s="1"/>
  <c r="U65" i="9"/>
  <c r="V65" i="9" s="1"/>
  <c r="W65" i="9"/>
  <c r="X65" i="9" s="1"/>
  <c r="Y65" i="9"/>
  <c r="Z65" i="9" s="1"/>
  <c r="B66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B67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B65" i="8"/>
  <c r="C65" i="8"/>
  <c r="D65" i="8"/>
  <c r="E65" i="8"/>
  <c r="F65" i="8"/>
  <c r="G65" i="8"/>
  <c r="H65" i="8" s="1"/>
  <c r="I65" i="8"/>
  <c r="J65" i="8" s="1"/>
  <c r="K65" i="8"/>
  <c r="L65" i="8" s="1"/>
  <c r="M65" i="8"/>
  <c r="O65" i="8"/>
  <c r="P65" i="8" s="1"/>
  <c r="Q65" i="8"/>
  <c r="S65" i="8"/>
  <c r="U65" i="8"/>
  <c r="W65" i="8"/>
  <c r="X65" i="8" s="1"/>
  <c r="Y65" i="8"/>
  <c r="Z65" i="8" s="1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B65" i="6"/>
  <c r="C65" i="6"/>
  <c r="D65" i="6"/>
  <c r="E65" i="6"/>
  <c r="F65" i="6"/>
  <c r="G65" i="6"/>
  <c r="H65" i="6" s="1"/>
  <c r="I65" i="6"/>
  <c r="K65" i="6"/>
  <c r="M65" i="6"/>
  <c r="O65" i="6"/>
  <c r="Q65" i="6"/>
  <c r="S65" i="6"/>
  <c r="U65" i="6"/>
  <c r="W65" i="6"/>
  <c r="X65" i="6" s="1"/>
  <c r="Y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T65" i="6" l="1"/>
  <c r="V65" i="8"/>
  <c r="R65" i="6"/>
  <c r="T65" i="8"/>
  <c r="V65" i="6"/>
  <c r="P65" i="6"/>
  <c r="R65" i="8"/>
  <c r="N65" i="6"/>
  <c r="L65" i="6"/>
  <c r="N65" i="8"/>
  <c r="Z65" i="6"/>
  <c r="J65" i="6"/>
  <c r="H41" i="3"/>
  <c r="H13" i="3"/>
  <c r="H49" i="3"/>
  <c r="H38" i="3"/>
  <c r="H47" i="3"/>
  <c r="H24" i="3"/>
  <c r="H30" i="3"/>
  <c r="H51" i="3"/>
  <c r="H54" i="3"/>
  <c r="H37" i="3"/>
  <c r="H33" i="3"/>
  <c r="H19" i="3"/>
  <c r="H25" i="3"/>
  <c r="H28" i="3"/>
  <c r="H5" i="3"/>
  <c r="H8" i="3"/>
  <c r="H17" i="3"/>
  <c r="H44" i="3"/>
  <c r="H46" i="3"/>
  <c r="H36" i="3"/>
  <c r="H12" i="3"/>
  <c r="H32" i="3"/>
  <c r="H35" i="3"/>
  <c r="H18" i="3"/>
  <c r="H9" i="3"/>
  <c r="H34" i="3"/>
  <c r="H15" i="3"/>
  <c r="H16" i="3"/>
  <c r="H53" i="3"/>
  <c r="H31" i="3"/>
  <c r="H27" i="3"/>
  <c r="H10" i="3"/>
  <c r="H29" i="3"/>
  <c r="H39" i="3"/>
  <c r="H43" i="3"/>
  <c r="H6" i="3"/>
  <c r="H7" i="3"/>
  <c r="H14" i="3"/>
  <c r="H23" i="3"/>
  <c r="H50" i="3"/>
  <c r="H40" i="3"/>
  <c r="H26" i="3"/>
  <c r="H21" i="3"/>
  <c r="H42" i="3"/>
  <c r="H48" i="3"/>
  <c r="H20" i="3"/>
  <c r="H58" i="3"/>
  <c r="H52" i="3"/>
  <c r="H56" i="3"/>
  <c r="H11" i="3"/>
  <c r="H22" i="3"/>
  <c r="H57" i="3"/>
  <c r="H45" i="3"/>
  <c r="H4" i="3"/>
  <c r="H55" i="3"/>
</calcChain>
</file>

<file path=xl/sharedStrings.xml><?xml version="1.0" encoding="utf-8"?>
<sst xmlns="http://schemas.openxmlformats.org/spreadsheetml/2006/main" count="1826" uniqueCount="316">
  <si>
    <t>County</t>
  </si>
  <si>
    <t>Total Voting Register Records</t>
  </si>
  <si>
    <t># Precincts</t>
  </si>
  <si>
    <t># SLDBP</t>
  </si>
  <si>
    <t># Magisterial Districts</t>
  </si>
  <si>
    <t># SITE ADDRESS MATCHES</t>
  </si>
  <si>
    <t>% SITE Address Matches</t>
  </si>
  <si>
    <t># STREET Address Matches</t>
  </si>
  <si>
    <t>% STREET Address Matches</t>
  </si>
  <si>
    <t># UNMATCHED Address Matches</t>
  </si>
  <si>
    <t>% UNMATCHED Address Matches</t>
  </si>
  <si>
    <t># Exception Address Matches</t>
  </si>
  <si>
    <t>% Exception Address Matches</t>
  </si>
  <si>
    <t># Precinct Mismatches</t>
  </si>
  <si>
    <t>% Precinct Mismatches</t>
  </si>
  <si>
    <t># Precinct Mismatches - SLDBP</t>
  </si>
  <si>
    <t>% Precinct Mismatches - SLDBP</t>
  </si>
  <si>
    <t># Magisterial Mismatches</t>
  </si>
  <si>
    <t>% Magisterial Mismatches</t>
  </si>
  <si>
    <t># House Mismatches</t>
  </si>
  <si>
    <t>% House Mismatches</t>
  </si>
  <si>
    <t># Senate Mismatches</t>
  </si>
  <si>
    <t>% Senate Mismatches</t>
  </si>
  <si>
    <t># Congressional Mismatches</t>
  </si>
  <si>
    <t>% Congressional Mismatches</t>
  </si>
  <si>
    <t># County Mismatches</t>
  </si>
  <si>
    <t>% County Mismatches</t>
  </si>
  <si>
    <t># Total Mismatch Flags</t>
  </si>
  <si>
    <t>Barbour</t>
  </si>
  <si>
    <t>Berkeley</t>
  </si>
  <si>
    <t>Boone</t>
  </si>
  <si>
    <t>Braxton</t>
  </si>
  <si>
    <t>Brooke</t>
  </si>
  <si>
    <t>Cabell</t>
  </si>
  <si>
    <t>Calhoun</t>
  </si>
  <si>
    <t>Clay</t>
  </si>
  <si>
    <t>Doddridge</t>
  </si>
  <si>
    <t>Fayette</t>
  </si>
  <si>
    <t>Gilmer</t>
  </si>
  <si>
    <t>Grant</t>
  </si>
  <si>
    <t>Greenbrier</t>
  </si>
  <si>
    <t>Hampshire</t>
  </si>
  <si>
    <t>Hancock</t>
  </si>
  <si>
    <t>Hardy</t>
  </si>
  <si>
    <t>Harrison</t>
  </si>
  <si>
    <t>Jackson</t>
  </si>
  <si>
    <t>Jefferson</t>
  </si>
  <si>
    <t>Kanawha</t>
  </si>
  <si>
    <t>Lewis</t>
  </si>
  <si>
    <t>Lincoln</t>
  </si>
  <si>
    <t>Logan</t>
  </si>
  <si>
    <t>Marion</t>
  </si>
  <si>
    <t>Marshall</t>
  </si>
  <si>
    <t>Mason</t>
  </si>
  <si>
    <t>McDowell</t>
  </si>
  <si>
    <t>Mercer</t>
  </si>
  <si>
    <t>Mineral</t>
  </si>
  <si>
    <t>Mingo</t>
  </si>
  <si>
    <t>Monongalia</t>
  </si>
  <si>
    <t>Monroe</t>
  </si>
  <si>
    <t>Morgan</t>
  </si>
  <si>
    <t>Nicholas</t>
  </si>
  <si>
    <t>Ohio</t>
  </si>
  <si>
    <t>Pendleton</t>
  </si>
  <si>
    <t>Pleasants</t>
  </si>
  <si>
    <t>Pocahontas</t>
  </si>
  <si>
    <t>Preston</t>
  </si>
  <si>
    <t>Putnam</t>
  </si>
  <si>
    <t>Raleigh</t>
  </si>
  <si>
    <t>Randolph</t>
  </si>
  <si>
    <t>Ritchie</t>
  </si>
  <si>
    <t>Roane</t>
  </si>
  <si>
    <t>Summers</t>
  </si>
  <si>
    <t>Taylor</t>
  </si>
  <si>
    <t>Tucker</t>
  </si>
  <si>
    <t>Tyler</t>
  </si>
  <si>
    <t>Upshur</t>
  </si>
  <si>
    <t>Wayne</t>
  </si>
  <si>
    <t>Webster</t>
  </si>
  <si>
    <t>Wetzel</t>
  </si>
  <si>
    <t>Wirt</t>
  </si>
  <si>
    <t>Wood</t>
  </si>
  <si>
    <t>Wyoming</t>
  </si>
  <si>
    <t>Bottom 10</t>
  </si>
  <si>
    <t>&lt; 83%</t>
  </si>
  <si>
    <t>County Target Threshold</t>
  </si>
  <si>
    <t>&gt; 95%</t>
  </si>
  <si>
    <t>&lt; 5%</t>
  </si>
  <si>
    <t>&lt; 1%</t>
  </si>
  <si>
    <t>Geocoding (Address Matching)</t>
  </si>
  <si>
    <t>Spatial Audit between SVRS Records and GEO-Election Districts</t>
  </si>
  <si>
    <t># Precincts Standard-ized</t>
  </si>
  <si>
    <t>Statistics</t>
  </si>
  <si>
    <t>Sum</t>
  </si>
  <si>
    <t>Min</t>
  </si>
  <si>
    <t>Max</t>
  </si>
  <si>
    <t>SPATIAL AUDIT BETWEEN SVRS AND GEO-ELECTION BOUNDARIES</t>
  </si>
  <si>
    <t>COUNT</t>
  </si>
  <si>
    <t>%</t>
  </si>
  <si>
    <t>NOTES</t>
  </si>
  <si>
    <t>SVRS Records Geocoded</t>
  </si>
  <si>
    <t>Precinct Mismatch</t>
  </si>
  <si>
    <t>Magisterial District</t>
  </si>
  <si>
    <t>State House</t>
  </si>
  <si>
    <t>State Senate</t>
  </si>
  <si>
    <t>1% of SVRS records do not match the GIS STATE SENATE Districts</t>
  </si>
  <si>
    <t>Congressional</t>
  </si>
  <si>
    <t>1% of SVRS records do not match the GIS CONGRESSOINAL Districts</t>
  </si>
  <si>
    <t>Outside County</t>
  </si>
  <si>
    <t>Total SVRS Records</t>
  </si>
  <si>
    <t xml:space="preserve">Two Address Locators (WV SAMS &amp; Esri) performed the geocoding </t>
  </si>
  <si>
    <t>Site Address Match</t>
  </si>
  <si>
    <t xml:space="preserve">93% of SVRS records geocode to a site point.  Some points may not be located to the building footprint or are false positives. </t>
  </si>
  <si>
    <t>Street Address Match</t>
  </si>
  <si>
    <t>Records not evaluated for mismatch by spatial audit</t>
  </si>
  <si>
    <t>Unmatched</t>
  </si>
  <si>
    <t>County Site Match Rates</t>
  </si>
  <si>
    <t>County Site Matches should be &gt; 95%</t>
  </si>
  <si>
    <t>Highest Site Match</t>
  </si>
  <si>
    <t>Jefferson County has the highest site address match rate</t>
  </si>
  <si>
    <t>Lowest Site Match</t>
  </si>
  <si>
    <t>Wirt County has the lowest site address match rate</t>
  </si>
  <si>
    <t>PRECINCT/MAGISTERIAL STATEWIDE COUNTS</t>
  </si>
  <si>
    <t>Voting Precincts</t>
  </si>
  <si>
    <t>Precincts Standardized</t>
  </si>
  <si>
    <t>3% of SVRS Precincts have to be standardized to Geo Precincts</t>
  </si>
  <si>
    <t>SLDBP</t>
  </si>
  <si>
    <t>Richie County has the least number of precincts</t>
  </si>
  <si>
    <t>Kanawha County has the highest number of precincts</t>
  </si>
  <si>
    <t>Magisterial Districts</t>
  </si>
  <si>
    <t>Hampshire County has the highest number of magisterial districts</t>
  </si>
  <si>
    <t>Count no SLD redistricting</t>
  </si>
  <si>
    <t>County has new SLD districts</t>
  </si>
  <si>
    <t>COMPARISON</t>
  </si>
  <si>
    <t># Precinct Mismatches
 (8 March)</t>
  </si>
  <si>
    <r>
      <t xml:space="preserve"># Precinct Mismatches
</t>
    </r>
    <r>
      <rPr>
        <b/>
        <sz val="10"/>
        <color theme="1"/>
        <rFont val="Calibri"/>
        <family val="2"/>
        <scheme val="minor"/>
      </rPr>
      <t>(28 January)</t>
    </r>
  </si>
  <si>
    <t>% of SVRS records from defined county whose county name in SVRS table do not match the county they are located in</t>
  </si>
  <si>
    <t># of SVRS records from defined county whose county name in SVRS table do not match the county they are located in</t>
  </si>
  <si>
    <t>% of SVRS records from defined county whose congressional district in SVRS table do not match the new congressional district after redistricting</t>
  </si>
  <si>
    <t># of SVRS records from defined county whose congressional district in SVRS table do not match the new congressional district after redistricting</t>
  </si>
  <si>
    <t>% of SVRS records from defined county whose state senate district in SVRS table do not match the new state house district after redistricting</t>
  </si>
  <si>
    <t># of SVRS records from defined county whose state senate district in SVRS table do not match the new state senate district after redistricting</t>
  </si>
  <si>
    <t>% of SVRS records from defined county whose state house district in SVRS table do not match the new state house district after redistricting</t>
  </si>
  <si>
    <t># of SVRS records from defined county whose state house district in SVRS table do not match the new state house district after redistricting</t>
  </si>
  <si>
    <t>% of SVRS records from defined county whose precinct number in SVRS table do not match the new precinct number after redistricting</t>
  </si>
  <si>
    <t># of SVRS records from defined county whose precinct number in SVRS table do not match the new precinct number after redistricting</t>
  </si>
  <si>
    <t>% of SVRS records from defined county whose magisterial district in SVRS table do not match the new magisterial district after redistricting</t>
  </si>
  <si>
    <t>SVRS - GEOGRAPHIC MISMATCH</t>
  </si>
  <si>
    <t>% of SVRS records from defined county that are unmatched in the geocoding processing</t>
  </si>
  <si>
    <t># of SVRS records from defined county that are unmatched in the geocoding processing</t>
  </si>
  <si>
    <t>% of SVRS records from defined county that are street matched in the geocoding processing</t>
  </si>
  <si>
    <t># of SVRS records from defined county that are street matched in the geocoding processing</t>
  </si>
  <si>
    <t>% of SVRS records from defined county that are site matched in the geocoding processing</t>
  </si>
  <si>
    <t># of SVRS records from defined county that are site matched in the geocoding processing</t>
  </si>
  <si>
    <t>GEOCODING (ADDRESS MATCHING)</t>
  </si>
  <si>
    <t># of Magisterial Districts for county</t>
  </si>
  <si>
    <t># of Voting Precincts from defined county that borders State Legislative Districts</t>
  </si>
  <si>
    <t xml:space="preserve"># SVRS Precincts standardized to Geo Precincts </t>
  </si>
  <si>
    <t># Standardized Precincts</t>
  </si>
  <si>
    <t># of Voting Precincts from defined county</t>
  </si>
  <si>
    <t># of SVRS records from defined county</t>
  </si>
  <si>
    <t>Total Voter Registration Records</t>
  </si>
  <si>
    <t>County Name</t>
  </si>
  <si>
    <t>DESCRIPTION</t>
  </si>
  <si>
    <t>FIELD NAME</t>
  </si>
  <si>
    <t>&gt; 11.6%</t>
  </si>
  <si>
    <t>SVRS Data Extraction Date:  04/01/2022</t>
  </si>
  <si>
    <t>Summary Report Date:  04/03/2022</t>
  </si>
  <si>
    <t>SPATIAL AUDIT 4/1/2022 (SVRS-GEO County Summary Report)</t>
  </si>
  <si>
    <t>&gt; 17%</t>
  </si>
  <si>
    <t>&lt; 85%</t>
  </si>
  <si>
    <t>SVRS Data Extraction Date:  03/22/2022</t>
  </si>
  <si>
    <t>Summary Report Date:  03/23/2022</t>
  </si>
  <si>
    <t>SPATIAL AUDIT 3/23/2022 (SVRS-GEO County Summary Report)</t>
  </si>
  <si>
    <t># Alpha Splits</t>
  </si>
  <si>
    <t>SVRS Data Extraction Date:  03/17/2022</t>
  </si>
  <si>
    <t>Summary Report Date:  03/11/2022</t>
  </si>
  <si>
    <t>SPATIAL AUDIT 3/8/22 (SVRS County Summary Report)</t>
  </si>
  <si>
    <t>d</t>
  </si>
  <si>
    <t>No Data</t>
  </si>
  <si>
    <t>No GEO Data</t>
  </si>
  <si>
    <t>SVRS - GEOgraphic Mistmatch Flags (Counts and Percentages)</t>
  </si>
  <si>
    <t>SVRS Data Extraction Date:  01/28/2022</t>
  </si>
  <si>
    <t>Summary Report Date:  2/21/2022</t>
  </si>
  <si>
    <t>SPATIAL AUDIT 1/28/2022 (SVRS County Summary Report)</t>
  </si>
  <si>
    <t># of SVRS user-defined exceptions that override geocoding coordinates</t>
  </si>
  <si>
    <t>% of SVRS user-defined exceptions that override geocoding coordinates</t>
  </si>
  <si>
    <t>GRAPHIC</t>
  </si>
  <si>
    <t>statewide %</t>
  </si>
  <si>
    <t>% Site Geocode</t>
  </si>
  <si>
    <t>% Precinct Mismatch</t>
  </si>
  <si>
    <t>TOP 10</t>
  </si>
  <si>
    <t>BOTTOM 10</t>
  </si>
  <si>
    <r>
      <t># Precinct Mismatches
 (</t>
    </r>
    <r>
      <rPr>
        <b/>
        <sz val="10"/>
        <color theme="1"/>
        <rFont val="Calibri"/>
        <family val="2"/>
        <scheme val="minor"/>
      </rPr>
      <t>15 April)</t>
    </r>
  </si>
  <si>
    <r>
      <t xml:space="preserve">% Precinct Mismatches
</t>
    </r>
    <r>
      <rPr>
        <b/>
        <sz val="10"/>
        <color theme="1"/>
        <rFont val="Calibri"/>
        <family val="2"/>
        <scheme val="minor"/>
      </rPr>
      <t>(15 April)</t>
    </r>
  </si>
  <si>
    <t>SPATIAL AUDIT 4/15/2022 (SVRS-GEO County Summary Report)</t>
  </si>
  <si>
    <t>Summary Report Date:  04/15/2022</t>
  </si>
  <si>
    <t>SVRS Data Extraction Date:  04/15/2022</t>
  </si>
  <si>
    <t>&gt; 7%</t>
  </si>
  <si>
    <t># Total with Zero Mismatch Flag</t>
  </si>
  <si>
    <t>% Total with Zero Mismatch Flag</t>
  </si>
  <si>
    <t>Comparison 4/15/2022</t>
  </si>
  <si>
    <t>Total Mismatch Flags Cumulative</t>
  </si>
  <si>
    <t>Total Mismatch Flags Cumulative (Precinct, Magisterial, State House, State Senate, Congressional, Outside County)</t>
  </si>
  <si>
    <t># of SVRS Records with zero mismatch flags for any election districts</t>
  </si>
  <si>
    <t>% of SVRS Records with zero mismatch flags for any election districts</t>
  </si>
  <si>
    <t>Col.</t>
  </si>
  <si>
    <t>P</t>
  </si>
  <si>
    <t>O</t>
  </si>
  <si>
    <t>T</t>
  </si>
  <si>
    <t>% WV House Mismatches</t>
  </si>
  <si>
    <t>V</t>
  </si>
  <si>
    <t>% WV State Mismatches</t>
  </si>
  <si>
    <t>X</t>
  </si>
  <si>
    <t>Z</t>
  </si>
  <si>
    <t>AB</t>
  </si>
  <si>
    <t xml:space="preserve"> # Total Cumulative Mismatch Flags</t>
  </si>
  <si>
    <t>AC</t>
  </si>
  <si>
    <t xml:space="preserve"> % SVRS Records with NO Mismatch Flags </t>
  </si>
  <si>
    <t>AE</t>
  </si>
  <si>
    <t xml:space="preserve">% Site Geocode Match </t>
  </si>
  <si>
    <t>G</t>
  </si>
  <si>
    <t>4% of SVRS records do not match the GIS STATE HOUSE Districts</t>
  </si>
  <si>
    <t>Total SVRS records with Zero Mismatch Flags</t>
  </si>
  <si>
    <t>County Breakdown</t>
  </si>
  <si>
    <t xml:space="preserve">&lt; 5%    </t>
  </si>
  <si>
    <t xml:space="preserve">5-7%  </t>
  </si>
  <si>
    <t xml:space="preserve">8-10% </t>
  </si>
  <si>
    <t xml:space="preserve">11-15%   </t>
  </si>
  <si>
    <t xml:space="preserve">16-20%  </t>
  </si>
  <si>
    <t>21-35%</t>
  </si>
  <si>
    <t>SPATIAL AUDIT 4/8/2022 (SVRS-GEO County Summary Report)</t>
  </si>
  <si>
    <t>Summary Report Date:  04/09/2022</t>
  </si>
  <si>
    <t>SVRS Data Extraction Date:  04/08/2022</t>
  </si>
  <si>
    <t>&gt; 9.7%</t>
  </si>
  <si>
    <t># Total Mismatch %</t>
  </si>
  <si>
    <t>0.1% of SVRS records are located OUTSIDE of the County.  Voter points in parcels that span more than one county may be valid.</t>
  </si>
  <si>
    <r>
      <t># Precinct Mismatches
 (</t>
    </r>
    <r>
      <rPr>
        <b/>
        <sz val="10"/>
        <color theme="1"/>
        <rFont val="Calibri"/>
        <family val="2"/>
        <scheme val="minor"/>
      </rPr>
      <t>8 April)</t>
    </r>
  </si>
  <si>
    <t>TOTAL Est. Mismatch Records Corrected</t>
  </si>
  <si>
    <t>Weekly Progress Between 4/8 and 4/15/2022</t>
  </si>
  <si>
    <t>GEOCODING STATUS 4/25/22</t>
  </si>
  <si>
    <t>2% of SVRS records do not match the GIS PRECINCT files</t>
  </si>
  <si>
    <t>6% of SVRS records do not match the GIS MAGISTERIAL Districts</t>
  </si>
  <si>
    <t>89% of SVRS records have NO mismatches in either GEO precinct, magisterial, state house, state senate, congressional, outside county.</t>
  </si>
  <si>
    <t>SVRS SPATIAL AUDIT 4/25/22</t>
  </si>
  <si>
    <t>57% of the county interior precincts border State Legislative Districts</t>
  </si>
  <si>
    <t>&gt; 5.8%</t>
  </si>
  <si>
    <t>SVRS Data Extraction Date:  04/25/2022</t>
  </si>
  <si>
    <t>Summary Report Date:  04/26/2022</t>
  </si>
  <si>
    <t>SPATIAL AUDIT 4/26/2022 (SVRS-GEO County Summary Report)</t>
  </si>
  <si>
    <t>Summary Report Date:  04/29/2022</t>
  </si>
  <si>
    <t>SPATIAL AUDIT 4/29/2022 (SVRS-GEO County Summary Report)</t>
  </si>
  <si>
    <t>Unlocated (Unmatched)</t>
  </si>
  <si>
    <t>88% of SVRS records have NO mismatches in either GEO precinct, magisterial, state house, state senate, congressional, outside county.</t>
  </si>
  <si>
    <t>0.1% of SVRS site records are located OUTSIDE of the County.  Voter points in parcels that span more than one county may be valid.</t>
  </si>
  <si>
    <t>7% of SVRS records do not match the GIS MAGISTERIAL Districts</t>
  </si>
  <si>
    <t>4% of all SVRS records do not match the GIS PRECINCT files</t>
  </si>
  <si>
    <t>Precinct Mismatch (all SVRS records)</t>
  </si>
  <si>
    <t>3% of geocoded site/street SVRS records do not match the GIS PRECINCT files</t>
  </si>
  <si>
    <t>Precinct Mismatch (site/street geocodes)</t>
  </si>
  <si>
    <t>SVRS Records Geocoded to Site or Street</t>
  </si>
  <si>
    <t># Precinct Mismatch or Unlocated Records
 (All SVRS Records)</t>
  </si>
  <si>
    <t>AG</t>
  </si>
  <si>
    <t>% Precinct Mismatch or Unlocated Records
 (All SVRS Records)</t>
  </si>
  <si>
    <t>6/1/2022 Extract</t>
  </si>
  <si>
    <t xml:space="preserve">% Unlocated or Unmatched Geocodes </t>
  </si>
  <si>
    <t>L</t>
  </si>
  <si>
    <t># Outside County Mismatches
 (Site geocodes only)</t>
  </si>
  <si>
    <t>AF</t>
  </si>
  <si>
    <t>Bottom 10 Counties (Refer to 6/1/2022 County Summary Spatial Data Assessment Sheet)</t>
  </si>
  <si>
    <t>6/1/2022 Data Extract</t>
  </si>
  <si>
    <t>% Precinct Mismatch or Unlocated</t>
  </si>
  <si>
    <t>#  Precinct Mismatch or Unlocated</t>
  </si>
  <si>
    <t>Precincs (All SVRS Records)</t>
  </si>
  <si>
    <t>Total Mismatch (Site and Street Geocodes)</t>
  </si>
  <si>
    <t>County (Site Geocodes Only)</t>
  </si>
  <si>
    <t>Spatial Audit between SVRS Records and GEO-Election Districts (Site and Street Geocodes)</t>
  </si>
  <si>
    <t>&gt; 6.1%</t>
  </si>
  <si>
    <t>Version 4</t>
  </si>
  <si>
    <t>Summary Report Date:  6/1/2022</t>
  </si>
  <si>
    <t>SPATIAL AUDIT 6/1/2022 (SVRS-GEO County Summary Report)</t>
  </si>
  <si>
    <t>Address Matching Geocodes</t>
  </si>
  <si>
    <t>Site and Street Matches</t>
  </si>
  <si>
    <t>Site Matches Only</t>
  </si>
  <si>
    <t>All SVRS Records</t>
  </si>
  <si>
    <t xml:space="preserve"># Precinct Mismatch or Unlocated Records (All SVRS Records)
</t>
  </si>
  <si>
    <t>% SVRS-GEO change</t>
  </si>
  <si>
    <t># SVRS-GEO change</t>
  </si>
  <si>
    <t>Change between 6/1 and 6/21</t>
  </si>
  <si>
    <t>June 1 Extract</t>
  </si>
  <si>
    <t>Summary Report Date:  6/21/2022</t>
  </si>
  <si>
    <t>SPATIAL AUDIT 6/21/2022 (SVRS-GEO County Summary Report)</t>
  </si>
  <si>
    <t>GEOCODING STATUS 6/21/22</t>
  </si>
  <si>
    <t>0.5% of SVRS records do not match the GIS CONGRESSOINAL Districts</t>
  </si>
  <si>
    <t>SVRS SPATIAL AUDIT 6/21/2022</t>
  </si>
  <si>
    <t>6/21/2022 Data Extract</t>
  </si>
  <si>
    <t>Bottom 10 Counties (Refer to 6/21/2022 County Summary Spatial Data Assessment Sheet)</t>
  </si>
  <si>
    <t>6/21/2022 Extract</t>
  </si>
  <si>
    <t>% SVRS-GEO change
 (All SVRS Records)</t>
  </si>
  <si>
    <t>AM</t>
  </si>
  <si>
    <t># SVRS-GEO change
 (All SVRS Records)</t>
  </si>
  <si>
    <t>AL</t>
  </si>
  <si>
    <t xml:space="preserve">Gilmer </t>
  </si>
  <si>
    <t xml:space="preserve">Wetzel </t>
  </si>
  <si>
    <t xml:space="preserve">Morgan </t>
  </si>
  <si>
    <t xml:space="preserve">Marion </t>
  </si>
  <si>
    <t xml:space="preserve">Taylor </t>
  </si>
  <si>
    <t xml:space="preserve">Cabell </t>
  </si>
  <si>
    <t xml:space="preserve">Monroe </t>
  </si>
  <si>
    <t xml:space="preserve">Putnam </t>
  </si>
  <si>
    <t xml:space="preserve">Mercer </t>
  </si>
  <si>
    <t xml:space="preserve">Brooke </t>
  </si>
  <si>
    <t xml:space="preserve">Upshur </t>
  </si>
  <si>
    <t xml:space="preserve">Tucker </t>
  </si>
  <si>
    <t>Summary Report Date:  7/2/2022</t>
  </si>
  <si>
    <t>SPATIAL AUDIT 7/1/2022 (SVRS-GEO County Summary Report)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</si>
</sst>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0"/>
      <color rgb="FFFA7D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FFFFFF"/>
      <name val="Calibri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548235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</cellStyleXfs>
  <cellXfs count="579">
    <xf numFmtId="0" fontId="0" fillId="0" borderId="0" xfId="0"/>
    <xf numFmtId="164" fontId="0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7" fillId="0" borderId="0" xfId="0" applyFont="1"/>
    <xf numFmtId="164" fontId="8" fillId="0" borderId="0" xfId="1" applyNumberFormat="1" applyFont="1" applyAlignment="1">
      <alignment horizontal="center"/>
    </xf>
    <xf numFmtId="0" fontId="6" fillId="0" borderId="0" xfId="0" applyFont="1"/>
    <xf numFmtId="164" fontId="6" fillId="0" borderId="0" xfId="1" applyNumberFormat="1" applyFont="1"/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/>
    <xf numFmtId="9" fontId="10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3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7" borderId="5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7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164" fontId="0" fillId="5" borderId="6" xfId="1" applyNumberFormat="1" applyFont="1" applyFill="1" applyBorder="1" applyAlignment="1">
      <alignment horizontal="center" vertical="top" wrapText="1"/>
    </xf>
    <xf numFmtId="164" fontId="5" fillId="8" borderId="6" xfId="1" applyNumberFormat="1" applyFont="1" applyFill="1" applyBorder="1" applyAlignment="1">
      <alignment horizontal="center" vertical="top" wrapText="1"/>
    </xf>
    <xf numFmtId="0" fontId="0" fillId="8" borderId="6" xfId="0" applyFill="1" applyBorder="1" applyAlignment="1">
      <alignment horizontal="center" vertical="top" wrapText="1"/>
    </xf>
    <xf numFmtId="164" fontId="0" fillId="8" borderId="6" xfId="1" applyNumberFormat="1" applyFont="1" applyFill="1" applyBorder="1" applyAlignment="1">
      <alignment horizontal="center" vertical="top" wrapText="1"/>
    </xf>
    <xf numFmtId="164" fontId="0" fillId="8" borderId="7" xfId="1" applyNumberFormat="1" applyFont="1" applyFill="1" applyBorder="1" applyAlignment="1">
      <alignment horizontal="center" vertical="top" wrapText="1"/>
    </xf>
    <xf numFmtId="164" fontId="11" fillId="6" borderId="11" xfId="1" applyNumberFormat="1" applyFont="1" applyFill="1" applyBorder="1" applyAlignment="1">
      <alignment horizontal="center"/>
    </xf>
    <xf numFmtId="3" fontId="6" fillId="6" borderId="11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64" fontId="6" fillId="6" borderId="11" xfId="1" applyNumberFormat="1" applyFont="1" applyFill="1" applyBorder="1" applyAlignment="1">
      <alignment horizontal="center"/>
    </xf>
    <xf numFmtId="0" fontId="6" fillId="9" borderId="10" xfId="0" applyFont="1" applyFill="1" applyBorder="1"/>
    <xf numFmtId="3" fontId="6" fillId="9" borderId="11" xfId="0" applyNumberFormat="1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6" fillId="5" borderId="11" xfId="0" applyNumberFormat="1" applyFont="1" applyFill="1" applyBorder="1" applyAlignment="1">
      <alignment horizontal="center"/>
    </xf>
    <xf numFmtId="9" fontId="6" fillId="5" borderId="11" xfId="1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6" fillId="5" borderId="18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9" fontId="6" fillId="5" borderId="19" xfId="1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3" fontId="6" fillId="6" borderId="8" xfId="0" applyNumberFormat="1" applyFont="1" applyFill="1" applyBorder="1" applyAlignment="1">
      <alignment horizontal="center"/>
    </xf>
    <xf numFmtId="164" fontId="11" fillId="6" borderId="8" xfId="1" applyNumberFormat="1" applyFont="1" applyFill="1" applyBorder="1" applyAlignment="1">
      <alignment horizontal="center"/>
    </xf>
    <xf numFmtId="9" fontId="6" fillId="6" borderId="8" xfId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164" fontId="6" fillId="6" borderId="8" xfId="1" applyNumberFormat="1" applyFont="1" applyFill="1" applyBorder="1" applyAlignment="1">
      <alignment horizontal="center"/>
    </xf>
    <xf numFmtId="3" fontId="6" fillId="6" borderId="21" xfId="0" applyNumberFormat="1" applyFont="1" applyFill="1" applyBorder="1" applyAlignment="1">
      <alignment horizontal="center"/>
    </xf>
    <xf numFmtId="9" fontId="6" fillId="6" borderId="21" xfId="1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164" fontId="6" fillId="6" borderId="21" xfId="1" applyNumberFormat="1" applyFont="1" applyFill="1" applyBorder="1" applyAlignment="1">
      <alignment horizontal="center"/>
    </xf>
    <xf numFmtId="0" fontId="13" fillId="0" borderId="0" xfId="0" applyFont="1"/>
    <xf numFmtId="164" fontId="6" fillId="0" borderId="0" xfId="1" applyNumberFormat="1" applyFont="1" applyAlignment="1">
      <alignment horizontal="center"/>
    </xf>
    <xf numFmtId="3" fontId="14" fillId="9" borderId="8" xfId="0" applyNumberFormat="1" applyFont="1" applyFill="1" applyBorder="1"/>
    <xf numFmtId="3" fontId="15" fillId="9" borderId="8" xfId="0" applyNumberFormat="1" applyFont="1" applyFill="1" applyBorder="1" applyAlignment="1">
      <alignment horizontal="center"/>
    </xf>
    <xf numFmtId="3" fontId="16" fillId="9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164" fontId="16" fillId="5" borderId="8" xfId="1" applyNumberFormat="1" applyFont="1" applyFill="1" applyBorder="1" applyAlignment="1">
      <alignment horizontal="center"/>
    </xf>
    <xf numFmtId="9" fontId="16" fillId="5" borderId="8" xfId="1" applyFont="1" applyFill="1" applyBorder="1" applyAlignment="1">
      <alignment horizontal="center"/>
    </xf>
    <xf numFmtId="3" fontId="15" fillId="6" borderId="8" xfId="0" applyNumberFormat="1" applyFont="1" applyFill="1" applyBorder="1" applyAlignment="1">
      <alignment horizontal="center"/>
    </xf>
    <xf numFmtId="164" fontId="16" fillId="6" borderId="8" xfId="1" applyNumberFormat="1" applyFont="1" applyFill="1" applyBorder="1" applyAlignment="1">
      <alignment horizontal="center"/>
    </xf>
    <xf numFmtId="3" fontId="6" fillId="0" borderId="0" xfId="0" applyNumberFormat="1" applyFont="1"/>
    <xf numFmtId="0" fontId="14" fillId="9" borderId="8" xfId="0" applyFont="1" applyFill="1" applyBorder="1"/>
    <xf numFmtId="164" fontId="15" fillId="5" borderId="8" xfId="0" applyNumberFormat="1" applyFont="1" applyFill="1" applyBorder="1" applyAlignment="1">
      <alignment horizontal="center"/>
    </xf>
    <xf numFmtId="9" fontId="15" fillId="5" borderId="8" xfId="0" applyNumberFormat="1" applyFont="1" applyFill="1" applyBorder="1" applyAlignment="1">
      <alignment horizontal="center"/>
    </xf>
    <xf numFmtId="9" fontId="15" fillId="6" borderId="8" xfId="1" applyFont="1" applyFill="1" applyBorder="1" applyAlignment="1">
      <alignment horizontal="center"/>
    </xf>
    <xf numFmtId="0" fontId="6" fillId="9" borderId="18" xfId="0" applyFont="1" applyFill="1" applyBorder="1"/>
    <xf numFmtId="3" fontId="6" fillId="9" borderId="19" xfId="0" applyNumberFormat="1" applyFont="1" applyFill="1" applyBorder="1" applyAlignment="1">
      <alignment horizontal="center"/>
    </xf>
    <xf numFmtId="0" fontId="6" fillId="9" borderId="19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11" fillId="0" borderId="0" xfId="0" applyFont="1"/>
    <xf numFmtId="14" fontId="11" fillId="0" borderId="0" xfId="0" applyNumberFormat="1" applyFont="1" applyAlignment="1">
      <alignment horizontal="left"/>
    </xf>
    <xf numFmtId="3" fontId="6" fillId="0" borderId="15" xfId="0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9" fontId="10" fillId="7" borderId="8" xfId="3" applyNumberFormat="1" applyFont="1" applyFill="1" applyBorder="1" applyAlignment="1">
      <alignment horizontal="center"/>
    </xf>
    <xf numFmtId="164" fontId="0" fillId="0" borderId="0" xfId="0" applyNumberFormat="1"/>
    <xf numFmtId="0" fontId="11" fillId="0" borderId="14" xfId="0" applyFont="1" applyBorder="1"/>
    <xf numFmtId="0" fontId="17" fillId="4" borderId="24" xfId="4" applyFont="1" applyBorder="1"/>
    <xf numFmtId="3" fontId="17" fillId="4" borderId="8" xfId="4" applyNumberFormat="1" applyFont="1" applyBorder="1"/>
    <xf numFmtId="164" fontId="17" fillId="4" borderId="8" xfId="4" applyNumberFormat="1" applyFont="1" applyBorder="1" applyAlignment="1">
      <alignment horizontal="center"/>
    </xf>
    <xf numFmtId="0" fontId="17" fillId="4" borderId="17" xfId="4" applyFont="1" applyBorder="1"/>
    <xf numFmtId="0" fontId="18" fillId="2" borderId="24" xfId="2" applyFont="1" applyBorder="1" applyAlignment="1">
      <alignment horizontal="right" vertical="center"/>
    </xf>
    <xf numFmtId="3" fontId="18" fillId="2" borderId="8" xfId="2" applyNumberFormat="1" applyFont="1" applyBorder="1" applyAlignment="1">
      <alignment vertical="center"/>
    </xf>
    <xf numFmtId="164" fontId="18" fillId="2" borderId="8" xfId="2" applyNumberFormat="1" applyFont="1" applyBorder="1" applyAlignment="1">
      <alignment horizontal="center" vertical="center"/>
    </xf>
    <xf numFmtId="0" fontId="18" fillId="2" borderId="17" xfId="2" applyFont="1" applyBorder="1" applyAlignment="1">
      <alignment vertical="center" wrapText="1"/>
    </xf>
    <xf numFmtId="0" fontId="19" fillId="3" borderId="24" xfId="3" applyFont="1" applyBorder="1" applyAlignment="1">
      <alignment horizontal="right"/>
    </xf>
    <xf numFmtId="3" fontId="19" fillId="3" borderId="8" xfId="3" applyNumberFormat="1" applyFont="1" applyBorder="1"/>
    <xf numFmtId="164" fontId="19" fillId="3" borderId="8" xfId="3" applyNumberFormat="1" applyFont="1" applyBorder="1" applyAlignment="1">
      <alignment horizontal="center" vertical="center"/>
    </xf>
    <xf numFmtId="0" fontId="19" fillId="3" borderId="17" xfId="3" applyFont="1" applyBorder="1"/>
    <xf numFmtId="0" fontId="18" fillId="2" borderId="24" xfId="2" applyFont="1" applyBorder="1" applyAlignment="1">
      <alignment horizontal="right"/>
    </xf>
    <xf numFmtId="3" fontId="18" fillId="2" borderId="8" xfId="2" applyNumberFormat="1" applyFont="1" applyBorder="1"/>
    <xf numFmtId="164" fontId="18" fillId="2" borderId="8" xfId="2" applyNumberFormat="1" applyFont="1" applyBorder="1" applyAlignment="1">
      <alignment horizontal="center"/>
    </xf>
    <xf numFmtId="0" fontId="18" fillId="2" borderId="17" xfId="2" applyFont="1" applyBorder="1"/>
    <xf numFmtId="0" fontId="19" fillId="3" borderId="25" xfId="3" applyFont="1" applyBorder="1" applyAlignment="1">
      <alignment horizontal="right"/>
    </xf>
    <xf numFmtId="3" fontId="19" fillId="3" borderId="21" xfId="3" applyNumberFormat="1" applyFont="1" applyBorder="1"/>
    <xf numFmtId="164" fontId="19" fillId="3" borderId="21" xfId="3" applyNumberFormat="1" applyFont="1" applyBorder="1" applyAlignment="1">
      <alignment horizontal="center"/>
    </xf>
    <xf numFmtId="0" fontId="19" fillId="3" borderId="22" xfId="3" applyFont="1" applyBorder="1"/>
    <xf numFmtId="0" fontId="11" fillId="0" borderId="14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center" vertical="center"/>
    </xf>
    <xf numFmtId="164" fontId="6" fillId="0" borderId="15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7" borderId="24" xfId="0" applyFont="1" applyFill="1" applyBorder="1" applyAlignment="1">
      <alignment horizontal="right"/>
    </xf>
    <xf numFmtId="3" fontId="6" fillId="7" borderId="8" xfId="0" applyNumberFormat="1" applyFont="1" applyFill="1" applyBorder="1"/>
    <xf numFmtId="0" fontId="6" fillId="7" borderId="17" xfId="0" applyFont="1" applyFill="1" applyBorder="1"/>
    <xf numFmtId="164" fontId="6" fillId="7" borderId="8" xfId="1" applyNumberFormat="1" applyFont="1" applyFill="1" applyBorder="1" applyAlignment="1">
      <alignment horizontal="center"/>
    </xf>
    <xf numFmtId="0" fontId="6" fillId="7" borderId="25" xfId="0" applyFont="1" applyFill="1" applyBorder="1" applyAlignment="1">
      <alignment horizontal="right"/>
    </xf>
    <xf numFmtId="3" fontId="6" fillId="7" borderId="21" xfId="0" applyNumberFormat="1" applyFont="1" applyFill="1" applyBorder="1"/>
    <xf numFmtId="164" fontId="6" fillId="7" borderId="21" xfId="1" applyNumberFormat="1" applyFont="1" applyFill="1" applyBorder="1" applyAlignment="1">
      <alignment horizontal="center"/>
    </xf>
    <xf numFmtId="0" fontId="6" fillId="7" borderId="22" xfId="0" applyFont="1" applyFill="1" applyBorder="1"/>
    <xf numFmtId="164" fontId="20" fillId="6" borderId="8" xfId="1" applyNumberFormat="1" applyFont="1" applyFill="1" applyBorder="1" applyAlignment="1">
      <alignment horizontal="center"/>
    </xf>
    <xf numFmtId="3" fontId="6" fillId="10" borderId="15" xfId="0" applyNumberFormat="1" applyFont="1" applyFill="1" applyBorder="1" applyAlignment="1">
      <alignment horizontal="center"/>
    </xf>
    <xf numFmtId="164" fontId="6" fillId="10" borderId="15" xfId="1" applyNumberFormat="1" applyFont="1" applyFill="1" applyBorder="1" applyAlignment="1">
      <alignment horizontal="center"/>
    </xf>
    <xf numFmtId="0" fontId="6" fillId="10" borderId="16" xfId="0" applyFont="1" applyFill="1" applyBorder="1" applyAlignment="1">
      <alignment horizontal="center"/>
    </xf>
    <xf numFmtId="0" fontId="10" fillId="10" borderId="24" xfId="3" applyFont="1" applyFill="1" applyBorder="1"/>
    <xf numFmtId="3" fontId="10" fillId="10" borderId="8" xfId="3" applyNumberFormat="1" applyFont="1" applyFill="1" applyBorder="1"/>
    <xf numFmtId="9" fontId="10" fillId="10" borderId="8" xfId="3" applyNumberFormat="1" applyFont="1" applyFill="1" applyBorder="1" applyAlignment="1">
      <alignment horizontal="center"/>
    </xf>
    <xf numFmtId="0" fontId="10" fillId="10" borderId="17" xfId="3" applyFont="1" applyFill="1" applyBorder="1"/>
    <xf numFmtId="3" fontId="10" fillId="10" borderId="8" xfId="3" applyNumberFormat="1" applyFont="1" applyFill="1" applyBorder="1" applyAlignment="1">
      <alignment vertical="center"/>
    </xf>
    <xf numFmtId="164" fontId="10" fillId="10" borderId="8" xfId="3" applyNumberFormat="1" applyFont="1" applyFill="1" applyBorder="1" applyAlignment="1">
      <alignment horizontal="center" vertical="center"/>
    </xf>
    <xf numFmtId="3" fontId="17" fillId="10" borderId="8" xfId="4" applyNumberFormat="1" applyFont="1" applyFill="1" applyBorder="1"/>
    <xf numFmtId="164" fontId="17" fillId="10" borderId="8" xfId="4" applyNumberFormat="1" applyFont="1" applyFill="1" applyBorder="1" applyAlignment="1">
      <alignment horizontal="center"/>
    </xf>
    <xf numFmtId="0" fontId="11" fillId="10" borderId="14" xfId="0" applyFont="1" applyFill="1" applyBorder="1"/>
    <xf numFmtId="0" fontId="17" fillId="10" borderId="24" xfId="4" applyFont="1" applyFill="1" applyBorder="1"/>
    <xf numFmtId="0" fontId="17" fillId="10" borderId="17" xfId="4" applyFont="1" applyFill="1" applyBorder="1"/>
    <xf numFmtId="0" fontId="10" fillId="10" borderId="24" xfId="3" applyFont="1" applyFill="1" applyBorder="1" applyAlignment="1">
      <alignment vertical="center"/>
    </xf>
    <xf numFmtId="0" fontId="10" fillId="10" borderId="17" xfId="3" applyFont="1" applyFill="1" applyBorder="1" applyAlignment="1">
      <alignment vertical="center" wrapText="1"/>
    </xf>
    <xf numFmtId="164" fontId="20" fillId="5" borderId="11" xfId="1" applyNumberFormat="1" applyFont="1" applyFill="1" applyBorder="1" applyAlignment="1">
      <alignment horizontal="center"/>
    </xf>
    <xf numFmtId="164" fontId="21" fillId="5" borderId="11" xfId="1" applyNumberFormat="1" applyFont="1" applyFill="1" applyBorder="1" applyAlignment="1">
      <alignment horizontal="center"/>
    </xf>
    <xf numFmtId="0" fontId="0" fillId="0" borderId="0" xfId="0"/>
    <xf numFmtId="0" fontId="0" fillId="8" borderId="5" xfId="0" applyFill="1" applyBorder="1" applyAlignment="1">
      <alignment horizontal="center" vertical="top" wrapText="1"/>
    </xf>
    <xf numFmtId="3" fontId="0" fillId="0" borderId="0" xfId="0" applyNumberFormat="1"/>
    <xf numFmtId="3" fontId="6" fillId="6" borderId="10" xfId="0" applyNumberFormat="1" applyFont="1" applyFill="1" applyBorder="1" applyAlignment="1">
      <alignment horizontal="center"/>
    </xf>
    <xf numFmtId="3" fontId="6" fillId="6" borderId="18" xfId="0" applyNumberFormat="1" applyFont="1" applyFill="1" applyBorder="1" applyAlignment="1">
      <alignment horizontal="center"/>
    </xf>
    <xf numFmtId="3" fontId="6" fillId="6" borderId="25" xfId="0" applyNumberFormat="1" applyFont="1" applyFill="1" applyBorder="1" applyAlignment="1">
      <alignment horizontal="center"/>
    </xf>
    <xf numFmtId="3" fontId="6" fillId="6" borderId="24" xfId="0" applyNumberFormat="1" applyFont="1" applyFill="1" applyBorder="1" applyAlignment="1">
      <alignment horizontal="center"/>
    </xf>
    <xf numFmtId="3" fontId="8" fillId="6" borderId="24" xfId="0" applyNumberFormat="1" applyFont="1" applyFill="1" applyBorder="1" applyAlignment="1">
      <alignment horizontal="center"/>
    </xf>
    <xf numFmtId="3" fontId="6" fillId="6" borderId="26" xfId="0" applyNumberFormat="1" applyFont="1" applyFill="1" applyBorder="1" applyAlignment="1">
      <alignment horizontal="center" vertical="top" wrapText="1"/>
    </xf>
    <xf numFmtId="0" fontId="6" fillId="13" borderId="8" xfId="0" applyFont="1" applyFill="1" applyBorder="1"/>
    <xf numFmtId="3" fontId="6" fillId="5" borderId="8" xfId="0" applyNumberFormat="1" applyFont="1" applyFill="1" applyBorder="1" applyAlignment="1">
      <alignment horizontal="center"/>
    </xf>
    <xf numFmtId="0" fontId="6" fillId="12" borderId="8" xfId="0" applyFont="1" applyFill="1" applyBorder="1"/>
    <xf numFmtId="16" fontId="6" fillId="0" borderId="0" xfId="0" applyNumberFormat="1" applyFont="1"/>
    <xf numFmtId="3" fontId="6" fillId="10" borderId="8" xfId="0" applyNumberFormat="1" applyFont="1" applyFill="1" applyBorder="1" applyAlignment="1">
      <alignment horizontal="center"/>
    </xf>
    <xf numFmtId="164" fontId="20" fillId="6" borderId="11" xfId="1" applyNumberFormat="1" applyFont="1" applyFill="1" applyBorder="1" applyAlignment="1">
      <alignment horizontal="center"/>
    </xf>
    <xf numFmtId="0" fontId="6" fillId="0" borderId="0" xfId="0" applyFont="1" applyAlignment="1">
      <alignment vertical="top"/>
    </xf>
    <xf numFmtId="0" fontId="6" fillId="5" borderId="17" xfId="0" applyFont="1" applyFill="1" applyBorder="1" applyAlignment="1">
      <alignment vertical="top" wrapText="1"/>
    </xf>
    <xf numFmtId="0" fontId="6" fillId="5" borderId="24" xfId="0" applyFont="1" applyFill="1" applyBorder="1" applyAlignment="1">
      <alignment vertical="top"/>
    </xf>
    <xf numFmtId="0" fontId="6" fillId="9" borderId="17" xfId="0" applyFont="1" applyFill="1" applyBorder="1" applyAlignment="1">
      <alignment vertical="top" wrapText="1"/>
    </xf>
    <xf numFmtId="0" fontId="6" fillId="9" borderId="24" xfId="0" applyFont="1" applyFill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29" xfId="0" applyFont="1" applyBorder="1" applyAlignment="1">
      <alignment vertical="top"/>
    </xf>
    <xf numFmtId="0" fontId="22" fillId="16" borderId="4" xfId="0" applyFont="1" applyFill="1" applyBorder="1" applyAlignment="1">
      <alignment horizontal="center" vertical="top" wrapText="1"/>
    </xf>
    <xf numFmtId="0" fontId="22" fillId="16" borderId="2" xfId="0" applyFont="1" applyFill="1" applyBorder="1" applyAlignment="1">
      <alignment horizontal="center" vertical="top"/>
    </xf>
    <xf numFmtId="164" fontId="15" fillId="6" borderId="8" xfId="0" applyNumberFormat="1" applyFont="1" applyFill="1" applyBorder="1" applyAlignment="1">
      <alignment horizontal="center"/>
    </xf>
    <xf numFmtId="9" fontId="15" fillId="6" borderId="8" xfId="0" applyNumberFormat="1" applyFont="1" applyFill="1" applyBorder="1" applyAlignment="1">
      <alignment horizontal="center"/>
    </xf>
    <xf numFmtId="3" fontId="16" fillId="6" borderId="8" xfId="1" applyNumberFormat="1" applyFont="1" applyFill="1" applyBorder="1" applyAlignment="1">
      <alignment horizontal="center"/>
    </xf>
    <xf numFmtId="3" fontId="12" fillId="6" borderId="30" xfId="1" applyNumberFormat="1" applyFont="1" applyFill="1" applyBorder="1" applyAlignment="1">
      <alignment horizontal="center"/>
    </xf>
    <xf numFmtId="164" fontId="6" fillId="6" borderId="12" xfId="1" applyNumberFormat="1" applyFont="1" applyFill="1" applyBorder="1" applyAlignment="1">
      <alignment horizontal="center"/>
    </xf>
    <xf numFmtId="9" fontId="6" fillId="5" borderId="12" xfId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3" fontId="0" fillId="8" borderId="31" xfId="0" applyNumberFormat="1" applyFill="1" applyBorder="1" applyAlignment="1">
      <alignment horizontal="center" vertical="top" wrapText="1"/>
    </xf>
    <xf numFmtId="164" fontId="0" fillId="5" borderId="7" xfId="1" applyNumberFormat="1" applyFont="1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14" fontId="6" fillId="0" borderId="0" xfId="0" applyNumberFormat="1" applyFont="1"/>
    <xf numFmtId="3" fontId="12" fillId="6" borderId="35" xfId="1" applyNumberFormat="1" applyFont="1" applyFill="1" applyBorder="1" applyAlignment="1">
      <alignment horizontal="center"/>
    </xf>
    <xf numFmtId="164" fontId="6" fillId="6" borderId="23" xfId="1" applyNumberFormat="1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164" fontId="6" fillId="6" borderId="19" xfId="1" applyNumberFormat="1" applyFont="1" applyFill="1" applyBorder="1" applyAlignment="1">
      <alignment horizontal="center"/>
    </xf>
    <xf numFmtId="9" fontId="6" fillId="6" borderId="19" xfId="1" applyFont="1" applyFill="1" applyBorder="1" applyAlignment="1">
      <alignment horizontal="center"/>
    </xf>
    <xf numFmtId="3" fontId="6" fillId="6" borderId="19" xfId="0" applyNumberFormat="1" applyFont="1" applyFill="1" applyBorder="1" applyAlignment="1">
      <alignment horizontal="center"/>
    </xf>
    <xf numFmtId="164" fontId="20" fillId="6" borderId="19" xfId="1" applyNumberFormat="1" applyFont="1" applyFill="1" applyBorder="1" applyAlignment="1">
      <alignment horizontal="center"/>
    </xf>
    <xf numFmtId="9" fontId="6" fillId="5" borderId="23" xfId="1" applyFont="1" applyFill="1" applyBorder="1" applyAlignment="1">
      <alignment horizontal="center"/>
    </xf>
    <xf numFmtId="164" fontId="11" fillId="5" borderId="19" xfId="1" applyNumberFormat="1" applyFont="1" applyFill="1" applyBorder="1" applyAlignment="1">
      <alignment horizontal="center"/>
    </xf>
    <xf numFmtId="164" fontId="20" fillId="12" borderId="11" xfId="1" applyNumberFormat="1" applyFont="1" applyFill="1" applyBorder="1" applyAlignment="1">
      <alignment horizontal="center"/>
    </xf>
    <xf numFmtId="0" fontId="0" fillId="0" borderId="0" xfId="0" applyAlignment="1">
      <alignment horizontal="center" vertical="top" wrapText="1"/>
    </xf>
    <xf numFmtId="9" fontId="8" fillId="0" borderId="0" xfId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15" fillId="6" borderId="8" xfId="1" applyNumberFormat="1" applyFont="1" applyFill="1" applyBorder="1" applyAlignment="1">
      <alignment horizontal="center"/>
    </xf>
    <xf numFmtId="3" fontId="15" fillId="5" borderId="8" xfId="1" applyNumberFormat="1" applyFont="1" applyFill="1" applyBorder="1" applyAlignment="1">
      <alignment horizontal="center"/>
    </xf>
    <xf numFmtId="164" fontId="15" fillId="5" borderId="8" xfId="1" applyNumberFormat="1" applyFont="1" applyFill="1" applyBorder="1" applyAlignment="1">
      <alignment horizontal="center"/>
    </xf>
    <xf numFmtId="164" fontId="6" fillId="6" borderId="22" xfId="1" applyNumberFormat="1" applyFont="1" applyFill="1" applyBorder="1" applyAlignment="1">
      <alignment horizontal="center"/>
    </xf>
    <xf numFmtId="9" fontId="11" fillId="6" borderId="21" xfId="1" applyFont="1" applyFill="1" applyBorder="1" applyAlignment="1">
      <alignment horizontal="center"/>
    </xf>
    <xf numFmtId="9" fontId="6" fillId="5" borderId="22" xfId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9" fontId="6" fillId="5" borderId="21" xfId="1" applyFont="1" applyFill="1" applyBorder="1" applyAlignment="1">
      <alignment horizontal="center"/>
    </xf>
    <xf numFmtId="3" fontId="6" fillId="5" borderId="21" xfId="0" applyNumberFormat="1" applyFont="1" applyFill="1" applyBorder="1" applyAlignment="1">
      <alignment horizontal="center"/>
    </xf>
    <xf numFmtId="164" fontId="6" fillId="5" borderId="21" xfId="1" applyNumberFormat="1" applyFont="1" applyFill="1" applyBorder="1" applyAlignment="1">
      <alignment horizontal="center"/>
    </xf>
    <xf numFmtId="3" fontId="6" fillId="5" borderId="36" xfId="0" applyNumberFormat="1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3" fontId="6" fillId="9" borderId="21" xfId="0" applyNumberFormat="1" applyFont="1" applyFill="1" applyBorder="1" applyAlignment="1">
      <alignment horizontal="center"/>
    </xf>
    <xf numFmtId="0" fontId="6" fillId="9" borderId="25" xfId="0" applyFont="1" applyFill="1" applyBorder="1"/>
    <xf numFmtId="164" fontId="6" fillId="6" borderId="17" xfId="1" applyNumberFormat="1" applyFont="1" applyFill="1" applyBorder="1" applyAlignment="1">
      <alignment horizontal="center"/>
    </xf>
    <xf numFmtId="9" fontId="11" fillId="6" borderId="8" xfId="1" applyFont="1" applyFill="1" applyBorder="1" applyAlignment="1">
      <alignment horizontal="center"/>
    </xf>
    <xf numFmtId="9" fontId="6" fillId="5" borderId="17" xfId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9" fontId="6" fillId="5" borderId="8" xfId="1" applyFont="1" applyFill="1" applyBorder="1" applyAlignment="1">
      <alignment horizontal="center"/>
    </xf>
    <xf numFmtId="164" fontId="11" fillId="5" borderId="8" xfId="1" applyNumberFormat="1" applyFont="1" applyFill="1" applyBorder="1" applyAlignment="1">
      <alignment horizontal="center"/>
    </xf>
    <xf numFmtId="3" fontId="6" fillId="5" borderId="37" xfId="0" applyNumberFormat="1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6" fillId="9" borderId="8" xfId="0" applyNumberFormat="1" applyFont="1" applyFill="1" applyBorder="1" applyAlignment="1">
      <alignment horizontal="center"/>
    </xf>
    <xf numFmtId="0" fontId="6" fillId="9" borderId="24" xfId="0" applyFont="1" applyFill="1" applyBorder="1"/>
    <xf numFmtId="164" fontId="8" fillId="6" borderId="17" xfId="1" applyNumberFormat="1" applyFont="1" applyFill="1" applyBorder="1" applyAlignment="1">
      <alignment horizontal="center"/>
    </xf>
    <xf numFmtId="9" fontId="8" fillId="6" borderId="8" xfId="1" applyFont="1" applyFill="1" applyBorder="1" applyAlignment="1">
      <alignment horizontal="center"/>
    </xf>
    <xf numFmtId="9" fontId="20" fillId="6" borderId="8" xfId="1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3" fontId="8" fillId="9" borderId="8" xfId="0" applyNumberFormat="1" applyFont="1" applyFill="1" applyBorder="1" applyAlignment="1">
      <alignment horizontal="center"/>
    </xf>
    <xf numFmtId="0" fontId="8" fillId="9" borderId="24" xfId="0" applyFont="1" applyFill="1" applyBorder="1"/>
    <xf numFmtId="9" fontId="11" fillId="6" borderId="11" xfId="1" applyFont="1" applyFill="1" applyBorder="1" applyAlignment="1">
      <alignment horizontal="center"/>
    </xf>
    <xf numFmtId="3" fontId="6" fillId="5" borderId="38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4" fontId="6" fillId="6" borderId="7" xfId="1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164" fontId="6" fillId="6" borderId="6" xfId="1" applyNumberFormat="1" applyFont="1" applyFill="1" applyBorder="1" applyAlignment="1">
      <alignment horizontal="center" vertical="top" wrapText="1"/>
    </xf>
    <xf numFmtId="9" fontId="6" fillId="6" borderId="6" xfId="1" applyFont="1" applyFill="1" applyBorder="1" applyAlignment="1">
      <alignment horizontal="center" vertical="top" wrapText="1"/>
    </xf>
    <xf numFmtId="3" fontId="6" fillId="6" borderId="6" xfId="0" applyNumberFormat="1" applyFont="1" applyFill="1" applyBorder="1" applyAlignment="1">
      <alignment horizontal="center" vertical="top" wrapText="1"/>
    </xf>
    <xf numFmtId="9" fontId="11" fillId="6" borderId="6" xfId="1" applyFont="1" applyFill="1" applyBorder="1" applyAlignment="1">
      <alignment horizontal="center" vertical="top" wrapText="1"/>
    </xf>
    <xf numFmtId="9" fontId="6" fillId="5" borderId="23" xfId="1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9" fontId="6" fillId="5" borderId="19" xfId="1" applyFont="1" applyFill="1" applyBorder="1" applyAlignment="1">
      <alignment horizontal="center" vertical="top" wrapText="1"/>
    </xf>
    <xf numFmtId="3" fontId="6" fillId="5" borderId="19" xfId="0" applyNumberFormat="1" applyFont="1" applyFill="1" applyBorder="1" applyAlignment="1">
      <alignment horizontal="center" vertical="top" wrapText="1"/>
    </xf>
    <xf numFmtId="164" fontId="11" fillId="5" borderId="19" xfId="1" applyNumberFormat="1" applyFont="1" applyFill="1" applyBorder="1" applyAlignment="1">
      <alignment horizontal="center" vertical="top" wrapText="1"/>
    </xf>
    <xf numFmtId="3" fontId="6" fillId="5" borderId="18" xfId="0" applyNumberFormat="1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6" xfId="0" applyFont="1" applyFill="1" applyBorder="1" applyAlignment="1">
      <alignment horizontal="center" vertical="top" wrapText="1"/>
    </xf>
    <xf numFmtId="3" fontId="6" fillId="9" borderId="6" xfId="0" applyNumberFormat="1" applyFont="1" applyFill="1" applyBorder="1" applyAlignment="1">
      <alignment horizontal="center" vertical="top" wrapText="1"/>
    </xf>
    <xf numFmtId="0" fontId="6" fillId="9" borderId="5" xfId="0" applyFont="1" applyFill="1" applyBorder="1" applyAlignment="1">
      <alignment horizontal="center" vertical="top" wrapText="1"/>
    </xf>
    <xf numFmtId="0" fontId="6" fillId="9" borderId="39" xfId="0" applyFont="1" applyFill="1" applyBorder="1" applyAlignment="1">
      <alignment horizontal="left" vertical="top" wrapText="1"/>
    </xf>
    <xf numFmtId="0" fontId="6" fillId="9" borderId="40" xfId="0" applyFont="1" applyFill="1" applyBorder="1" applyAlignment="1">
      <alignment vertical="top" wrapText="1"/>
    </xf>
    <xf numFmtId="0" fontId="6" fillId="5" borderId="24" xfId="0" applyFont="1" applyFill="1" applyBorder="1" applyAlignment="1">
      <alignment horizontal="left" vertical="top" wrapText="1"/>
    </xf>
    <xf numFmtId="0" fontId="6" fillId="7" borderId="5" xfId="0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164" fontId="11" fillId="5" borderId="6" xfId="1" applyNumberFormat="1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164" fontId="6" fillId="5" borderId="6" xfId="1" applyNumberFormat="1" applyFont="1" applyFill="1" applyBorder="1" applyAlignment="1">
      <alignment horizontal="center" vertical="top" wrapText="1"/>
    </xf>
    <xf numFmtId="164" fontId="11" fillId="8" borderId="6" xfId="1" applyNumberFormat="1" applyFont="1" applyFill="1" applyBorder="1" applyAlignment="1">
      <alignment horizontal="center" vertical="top" wrapText="1"/>
    </xf>
    <xf numFmtId="0" fontId="6" fillId="8" borderId="6" xfId="0" applyFont="1" applyFill="1" applyBorder="1" applyAlignment="1">
      <alignment horizontal="center" vertical="top" wrapText="1"/>
    </xf>
    <xf numFmtId="164" fontId="6" fillId="8" borderId="6" xfId="1" applyNumberFormat="1" applyFont="1" applyFill="1" applyBorder="1" applyAlignment="1">
      <alignment horizontal="center" vertical="top" wrapText="1"/>
    </xf>
    <xf numFmtId="164" fontId="6" fillId="8" borderId="7" xfId="1" applyNumberFormat="1" applyFont="1" applyFill="1" applyBorder="1" applyAlignment="1">
      <alignment horizontal="center" vertical="top" wrapText="1"/>
    </xf>
    <xf numFmtId="3" fontId="6" fillId="8" borderId="5" xfId="0" applyNumberFormat="1" applyFont="1" applyFill="1" applyBorder="1" applyAlignment="1">
      <alignment horizontal="center" vertical="top" wrapText="1"/>
    </xf>
    <xf numFmtId="0" fontId="24" fillId="17" borderId="15" xfId="0" applyFont="1" applyFill="1" applyBorder="1" applyAlignment="1">
      <alignment horizontal="center"/>
    </xf>
    <xf numFmtId="0" fontId="24" fillId="17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24" fillId="17" borderId="14" xfId="0" applyFont="1" applyFill="1" applyBorder="1" applyAlignment="1">
      <alignment horizontal="center" wrapText="1"/>
    </xf>
    <xf numFmtId="164" fontId="20" fillId="6" borderId="21" xfId="1" applyNumberFormat="1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164" fontId="27" fillId="11" borderId="0" xfId="1" applyNumberFormat="1" applyFont="1" applyFill="1" applyAlignment="1">
      <alignment horizontal="center"/>
    </xf>
    <xf numFmtId="3" fontId="6" fillId="6" borderId="2" xfId="0" applyNumberFormat="1" applyFont="1" applyFill="1" applyBorder="1"/>
    <xf numFmtId="3" fontId="6" fillId="6" borderId="3" xfId="0" applyNumberFormat="1" applyFont="1" applyFill="1" applyBorder="1"/>
    <xf numFmtId="164" fontId="6" fillId="6" borderId="3" xfId="0" applyNumberFormat="1" applyFont="1" applyFill="1" applyBorder="1"/>
    <xf numFmtId="0" fontId="6" fillId="7" borderId="9" xfId="0" applyFont="1" applyFill="1" applyBorder="1" applyAlignment="1">
      <alignment horizontal="center" vertical="top" wrapText="1"/>
    </xf>
    <xf numFmtId="164" fontId="6" fillId="5" borderId="7" xfId="1" applyNumberFormat="1" applyFont="1" applyFill="1" applyBorder="1" applyAlignment="1">
      <alignment horizontal="center" vertical="top" wrapText="1"/>
    </xf>
    <xf numFmtId="0" fontId="6" fillId="8" borderId="26" xfId="0" applyFont="1" applyFill="1" applyBorder="1" applyAlignment="1">
      <alignment horizontal="center" vertical="top" wrapText="1"/>
    </xf>
    <xf numFmtId="164" fontId="6" fillId="8" borderId="9" xfId="1" applyNumberFormat="1" applyFont="1" applyFill="1" applyBorder="1" applyAlignment="1">
      <alignment horizontal="center" vertical="top" wrapText="1"/>
    </xf>
    <xf numFmtId="3" fontId="6" fillId="8" borderId="6" xfId="0" applyNumberFormat="1" applyFont="1" applyFill="1" applyBorder="1" applyAlignment="1">
      <alignment horizontal="center" vertical="top" wrapText="1"/>
    </xf>
    <xf numFmtId="0" fontId="6" fillId="9" borderId="13" xfId="0" applyFont="1" applyFill="1" applyBorder="1" applyAlignment="1">
      <alignment horizontal="center"/>
    </xf>
    <xf numFmtId="164" fontId="6" fillId="5" borderId="12" xfId="1" applyNumberFormat="1" applyFont="1" applyFill="1" applyBorder="1" applyAlignment="1">
      <alignment horizontal="center"/>
    </xf>
    <xf numFmtId="3" fontId="6" fillId="6" borderId="41" xfId="0" applyNumberFormat="1" applyFont="1" applyFill="1" applyBorder="1" applyAlignment="1">
      <alignment horizontal="center"/>
    </xf>
    <xf numFmtId="164" fontId="11" fillId="6" borderId="15" xfId="1" applyNumberFormat="1" applyFont="1" applyFill="1" applyBorder="1" applyAlignment="1">
      <alignment horizontal="center"/>
    </xf>
    <xf numFmtId="3" fontId="6" fillId="6" borderId="15" xfId="0" applyNumberFormat="1" applyFont="1" applyFill="1" applyBorder="1" applyAlignment="1">
      <alignment horizontal="center"/>
    </xf>
    <xf numFmtId="9" fontId="6" fillId="6" borderId="15" xfId="1" applyFont="1" applyFill="1" applyBorder="1" applyAlignment="1">
      <alignment horizontal="center"/>
    </xf>
    <xf numFmtId="164" fontId="6" fillId="6" borderId="15" xfId="1" applyNumberFormat="1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164" fontId="6" fillId="6" borderId="16" xfId="1" applyNumberFormat="1" applyFont="1" applyFill="1" applyBorder="1" applyAlignment="1">
      <alignment horizontal="center"/>
    </xf>
    <xf numFmtId="3" fontId="12" fillId="8" borderId="10" xfId="1" applyNumberFormat="1" applyFont="1" applyFill="1" applyBorder="1" applyAlignment="1">
      <alignment horizontal="center"/>
    </xf>
    <xf numFmtId="3" fontId="6" fillId="8" borderId="11" xfId="1" applyNumberFormat="1" applyFont="1" applyFill="1" applyBorder="1" applyAlignment="1">
      <alignment horizontal="center"/>
    </xf>
    <xf numFmtId="164" fontId="6" fillId="8" borderId="12" xfId="1" applyNumberFormat="1" applyFont="1" applyFill="1" applyBorder="1" applyAlignment="1">
      <alignment horizontal="center"/>
    </xf>
    <xf numFmtId="3" fontId="6" fillId="5" borderId="24" xfId="0" applyNumberFormat="1" applyFont="1" applyFill="1" applyBorder="1" applyAlignment="1">
      <alignment horizontal="center"/>
    </xf>
    <xf numFmtId="164" fontId="21" fillId="5" borderId="8" xfId="1" applyNumberFormat="1" applyFont="1" applyFill="1" applyBorder="1" applyAlignment="1">
      <alignment horizontal="center"/>
    </xf>
    <xf numFmtId="164" fontId="6" fillId="5" borderId="17" xfId="1" applyNumberFormat="1" applyFont="1" applyFill="1" applyBorder="1" applyAlignment="1">
      <alignment horizontal="center"/>
    </xf>
    <xf numFmtId="3" fontId="6" fillId="6" borderId="37" xfId="0" applyNumberFormat="1" applyFont="1" applyFill="1" applyBorder="1" applyAlignment="1">
      <alignment horizontal="center"/>
    </xf>
    <xf numFmtId="3" fontId="12" fillId="8" borderId="24" xfId="1" applyNumberFormat="1" applyFont="1" applyFill="1" applyBorder="1" applyAlignment="1">
      <alignment horizontal="center"/>
    </xf>
    <xf numFmtId="3" fontId="6" fillId="8" borderId="8" xfId="1" applyNumberFormat="1" applyFont="1" applyFill="1" applyBorder="1" applyAlignment="1">
      <alignment horizontal="center"/>
    </xf>
    <xf numFmtId="164" fontId="6" fillId="8" borderId="17" xfId="1" applyNumberFormat="1" applyFont="1" applyFill="1" applyBorder="1" applyAlignment="1">
      <alignment horizontal="center"/>
    </xf>
    <xf numFmtId="0" fontId="6" fillId="9" borderId="20" xfId="0" applyFont="1" applyFill="1" applyBorder="1" applyAlignment="1">
      <alignment horizontal="center"/>
    </xf>
    <xf numFmtId="3" fontId="6" fillId="5" borderId="25" xfId="0" applyNumberFormat="1" applyFont="1" applyFill="1" applyBorder="1" applyAlignment="1">
      <alignment horizontal="center"/>
    </xf>
    <xf numFmtId="164" fontId="21" fillId="5" borderId="21" xfId="1" applyNumberFormat="1" applyFont="1" applyFill="1" applyBorder="1" applyAlignment="1">
      <alignment horizontal="center"/>
    </xf>
    <xf numFmtId="164" fontId="6" fillId="5" borderId="22" xfId="1" applyNumberFormat="1" applyFont="1" applyFill="1" applyBorder="1" applyAlignment="1">
      <alignment horizontal="center"/>
    </xf>
    <xf numFmtId="3" fontId="6" fillId="6" borderId="36" xfId="0" applyNumberFormat="1" applyFont="1" applyFill="1" applyBorder="1" applyAlignment="1">
      <alignment horizontal="center"/>
    </xf>
    <xf numFmtId="3" fontId="12" fillId="8" borderId="25" xfId="1" applyNumberFormat="1" applyFont="1" applyFill="1" applyBorder="1" applyAlignment="1">
      <alignment horizontal="center"/>
    </xf>
    <xf numFmtId="3" fontId="6" fillId="8" borderId="21" xfId="1" applyNumberFormat="1" applyFont="1" applyFill="1" applyBorder="1" applyAlignment="1">
      <alignment horizontal="center"/>
    </xf>
    <xf numFmtId="164" fontId="6" fillId="8" borderId="22" xfId="1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164" fontId="16" fillId="8" borderId="8" xfId="1" applyNumberFormat="1" applyFont="1" applyFill="1" applyBorder="1" applyAlignment="1">
      <alignment horizontal="center"/>
    </xf>
    <xf numFmtId="164" fontId="15" fillId="6" borderId="8" xfId="1" applyNumberFormat="1" applyFont="1" applyFill="1" applyBorder="1" applyAlignment="1">
      <alignment horizontal="center"/>
    </xf>
    <xf numFmtId="164" fontId="15" fillId="8" borderId="8" xfId="1" applyNumberFormat="1" applyFont="1" applyFill="1" applyBorder="1" applyAlignment="1">
      <alignment horizontal="center"/>
    </xf>
    <xf numFmtId="164" fontId="20" fillId="6" borderId="15" xfId="1" applyNumberFormat="1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/>
    </xf>
    <xf numFmtId="9" fontId="20" fillId="6" borderId="21" xfId="1" applyFont="1" applyFill="1" applyBorder="1" applyAlignment="1">
      <alignment horizontal="center"/>
    </xf>
    <xf numFmtId="9" fontId="20" fillId="6" borderId="22" xfId="1" applyFont="1" applyFill="1" applyBorder="1" applyAlignment="1">
      <alignment horizontal="center"/>
    </xf>
    <xf numFmtId="0" fontId="26" fillId="0" borderId="42" xfId="0" applyFont="1" applyBorder="1" applyAlignment="1">
      <alignment horizontal="center"/>
    </xf>
    <xf numFmtId="3" fontId="6" fillId="21" borderId="22" xfId="0" applyNumberFormat="1" applyFont="1" applyFill="1" applyBorder="1" applyAlignment="1">
      <alignment horizontal="center"/>
    </xf>
    <xf numFmtId="0" fontId="0" fillId="0" borderId="0" xfId="0" applyFont="1"/>
    <xf numFmtId="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8" fillId="11" borderId="0" xfId="1" applyNumberFormat="1" applyFont="1" applyFill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164" fontId="6" fillId="5" borderId="9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center" vertical="top" wrapText="1"/>
    </xf>
    <xf numFmtId="3" fontId="6" fillId="8" borderId="7" xfId="0" applyNumberFormat="1" applyFont="1" applyFill="1" applyBorder="1" applyAlignment="1">
      <alignment horizontal="center" vertical="top" wrapText="1"/>
    </xf>
    <xf numFmtId="9" fontId="6" fillId="5" borderId="13" xfId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43" xfId="1" applyNumberFormat="1" applyFont="1" applyFill="1" applyBorder="1" applyAlignment="1">
      <alignment horizontal="center"/>
    </xf>
    <xf numFmtId="164" fontId="6" fillId="6" borderId="13" xfId="1" applyNumberFormat="1" applyFont="1" applyFill="1" applyBorder="1" applyAlignment="1">
      <alignment horizontal="center"/>
    </xf>
    <xf numFmtId="3" fontId="12" fillId="6" borderId="10" xfId="1" applyNumberFormat="1" applyFont="1" applyFill="1" applyBorder="1" applyAlignment="1">
      <alignment horizontal="center"/>
    </xf>
    <xf numFmtId="9" fontId="0" fillId="6" borderId="12" xfId="1" applyFont="1" applyFill="1" applyBorder="1" applyAlignment="1">
      <alignment horizontal="center"/>
    </xf>
    <xf numFmtId="164" fontId="6" fillId="6" borderId="43" xfId="1" applyNumberFormat="1" applyFont="1" applyFill="1" applyBorder="1" applyAlignment="1">
      <alignment horizontal="center"/>
    </xf>
    <xf numFmtId="3" fontId="12" fillId="6" borderId="24" xfId="1" applyNumberFormat="1" applyFont="1" applyFill="1" applyBorder="1" applyAlignment="1">
      <alignment horizontal="center"/>
    </xf>
    <xf numFmtId="9" fontId="0" fillId="6" borderId="17" xfId="1" applyFont="1" applyFill="1" applyBorder="1" applyAlignment="1">
      <alignment horizontal="center"/>
    </xf>
    <xf numFmtId="9" fontId="29" fillId="6" borderId="17" xfId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5" fillId="5" borderId="43" xfId="1" applyNumberFormat="1" applyFont="1" applyFill="1" applyBorder="1" applyAlignment="1">
      <alignment horizontal="center"/>
    </xf>
    <xf numFmtId="164" fontId="20" fillId="5" borderId="19" xfId="1" applyNumberFormat="1" applyFont="1" applyFill="1" applyBorder="1" applyAlignment="1">
      <alignment horizontal="center"/>
    </xf>
    <xf numFmtId="9" fontId="6" fillId="5" borderId="20" xfId="1" applyFont="1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11" fillId="6" borderId="21" xfId="1" applyNumberFormat="1" applyFont="1" applyFill="1" applyBorder="1" applyAlignment="1">
      <alignment horizontal="center"/>
    </xf>
    <xf numFmtId="164" fontId="6" fillId="6" borderId="44" xfId="1" applyNumberFormat="1" applyFont="1" applyFill="1" applyBorder="1" applyAlignment="1">
      <alignment horizontal="center"/>
    </xf>
    <xf numFmtId="3" fontId="12" fillId="6" borderId="25" xfId="1" applyNumberFormat="1" applyFont="1" applyFill="1" applyBorder="1" applyAlignment="1">
      <alignment horizontal="center"/>
    </xf>
    <xf numFmtId="9" fontId="0" fillId="6" borderId="22" xfId="1" applyFont="1" applyFill="1" applyBorder="1" applyAlignment="1">
      <alignment horizontal="center"/>
    </xf>
    <xf numFmtId="0" fontId="10" fillId="21" borderId="25" xfId="3" applyFont="1" applyFill="1" applyBorder="1" applyAlignment="1">
      <alignment vertical="center" wrapText="1"/>
    </xf>
    <xf numFmtId="3" fontId="10" fillId="21" borderId="21" xfId="3" applyNumberFormat="1" applyFont="1" applyFill="1" applyBorder="1" applyAlignment="1">
      <alignment vertical="center"/>
    </xf>
    <xf numFmtId="9" fontId="10" fillId="21" borderId="21" xfId="3" applyNumberFormat="1" applyFont="1" applyFill="1" applyBorder="1" applyAlignment="1">
      <alignment horizontal="center" vertical="center"/>
    </xf>
    <xf numFmtId="0" fontId="10" fillId="21" borderId="22" xfId="3" applyFont="1" applyFill="1" applyBorder="1" applyAlignment="1">
      <alignment vertical="center" wrapText="1"/>
    </xf>
    <xf numFmtId="0" fontId="23" fillId="14" borderId="0" xfId="0" applyFont="1" applyFill="1" applyBorder="1" applyAlignment="1">
      <alignment horizontal="center"/>
    </xf>
    <xf numFmtId="3" fontId="6" fillId="22" borderId="8" xfId="0" applyNumberFormat="1" applyFont="1" applyFill="1" applyBorder="1" applyAlignment="1">
      <alignment horizontal="center"/>
    </xf>
    <xf numFmtId="0" fontId="6" fillId="22" borderId="6" xfId="0" applyFont="1" applyFill="1" applyBorder="1" applyAlignment="1">
      <alignment horizontal="center" vertical="top" wrapText="1"/>
    </xf>
    <xf numFmtId="0" fontId="6" fillId="15" borderId="6" xfId="0" applyFont="1" applyFill="1" applyBorder="1" applyAlignment="1">
      <alignment horizontal="center" vertical="top" wrapText="1"/>
    </xf>
    <xf numFmtId="164" fontId="6" fillId="15" borderId="6" xfId="1" applyNumberFormat="1" applyFont="1" applyFill="1" applyBorder="1" applyAlignment="1">
      <alignment horizontal="center" vertical="top" wrapText="1"/>
    </xf>
    <xf numFmtId="0" fontId="6" fillId="10" borderId="6" xfId="0" applyFont="1" applyFill="1" applyBorder="1" applyAlignment="1">
      <alignment horizontal="center" vertical="top" wrapText="1"/>
    </xf>
    <xf numFmtId="0" fontId="6" fillId="21" borderId="7" xfId="0" applyFont="1" applyFill="1" applyBorder="1" applyAlignment="1">
      <alignment horizontal="center" vertical="top" wrapText="1"/>
    </xf>
    <xf numFmtId="0" fontId="6" fillId="13" borderId="14" xfId="0" applyFont="1" applyFill="1" applyBorder="1"/>
    <xf numFmtId="3" fontId="6" fillId="5" borderId="15" xfId="0" applyNumberFormat="1" applyFont="1" applyFill="1" applyBorder="1" applyAlignment="1">
      <alignment horizontal="center"/>
    </xf>
    <xf numFmtId="3" fontId="6" fillId="9" borderId="15" xfId="0" applyNumberFormat="1" applyFont="1" applyFill="1" applyBorder="1" applyAlignment="1">
      <alignment horizontal="center"/>
    </xf>
    <xf numFmtId="3" fontId="6" fillId="22" borderId="15" xfId="0" applyNumberFormat="1" applyFont="1" applyFill="1" applyBorder="1" applyAlignment="1">
      <alignment horizontal="center"/>
    </xf>
    <xf numFmtId="3" fontId="6" fillId="21" borderId="16" xfId="0" applyNumberFormat="1" applyFont="1" applyFill="1" applyBorder="1" applyAlignment="1">
      <alignment horizontal="center"/>
    </xf>
    <xf numFmtId="0" fontId="6" fillId="13" borderId="24" xfId="0" applyFont="1" applyFill="1" applyBorder="1"/>
    <xf numFmtId="3" fontId="6" fillId="21" borderId="17" xfId="0" applyNumberFormat="1" applyFont="1" applyFill="1" applyBorder="1" applyAlignment="1">
      <alignment horizontal="center"/>
    </xf>
    <xf numFmtId="0" fontId="10" fillId="12" borderId="24" xfId="0" applyFont="1" applyFill="1" applyBorder="1"/>
    <xf numFmtId="0" fontId="6" fillId="12" borderId="24" xfId="0" applyFont="1" applyFill="1" applyBorder="1"/>
    <xf numFmtId="0" fontId="11" fillId="13" borderId="24" xfId="0" applyFont="1" applyFill="1" applyBorder="1"/>
    <xf numFmtId="0" fontId="11" fillId="12" borderId="24" xfId="0" applyFont="1" applyFill="1" applyBorder="1"/>
    <xf numFmtId="0" fontId="11" fillId="12" borderId="25" xfId="0" applyFont="1" applyFill="1" applyBorder="1"/>
    <xf numFmtId="3" fontId="8" fillId="9" borderId="21" xfId="0" applyNumberFormat="1" applyFont="1" applyFill="1" applyBorder="1" applyAlignment="1">
      <alignment horizontal="center"/>
    </xf>
    <xf numFmtId="3" fontId="6" fillId="22" borderId="21" xfId="0" applyNumberFormat="1" applyFont="1" applyFill="1" applyBorder="1" applyAlignment="1">
      <alignment horizontal="center"/>
    </xf>
    <xf numFmtId="3" fontId="6" fillId="10" borderId="21" xfId="0" applyNumberFormat="1" applyFont="1" applyFill="1" applyBorder="1" applyAlignment="1">
      <alignment horizontal="center"/>
    </xf>
    <xf numFmtId="14" fontId="6" fillId="0" borderId="0" xfId="0" applyNumberFormat="1" applyFont="1" applyAlignment="1">
      <alignment horizontal="center"/>
    </xf>
    <xf numFmtId="164" fontId="10" fillId="10" borderId="8" xfId="3" applyNumberFormat="1" applyFont="1" applyFill="1" applyBorder="1" applyAlignment="1">
      <alignment horizontal="center"/>
    </xf>
    <xf numFmtId="164" fontId="21" fillId="6" borderId="8" xfId="1" applyNumberFormat="1" applyFont="1" applyFill="1" applyBorder="1" applyAlignment="1">
      <alignment horizontal="center"/>
    </xf>
    <xf numFmtId="0" fontId="10" fillId="9" borderId="22" xfId="3" applyFont="1" applyFill="1" applyBorder="1" applyAlignment="1">
      <alignment vertical="center" wrapText="1"/>
    </xf>
    <xf numFmtId="9" fontId="10" fillId="9" borderId="21" xfId="3" applyNumberFormat="1" applyFont="1" applyFill="1" applyBorder="1" applyAlignment="1">
      <alignment horizontal="center" vertical="center"/>
    </xf>
    <xf numFmtId="3" fontId="10" fillId="9" borderId="21" xfId="3" applyNumberFormat="1" applyFont="1" applyFill="1" applyBorder="1" applyAlignment="1">
      <alignment vertical="center"/>
    </xf>
    <xf numFmtId="0" fontId="10" fillId="9" borderId="25" xfId="3" applyFont="1" applyFill="1" applyBorder="1" applyAlignment="1">
      <alignment vertical="center" wrapText="1"/>
    </xf>
    <xf numFmtId="0" fontId="10" fillId="9" borderId="17" xfId="3" applyFont="1" applyFill="1" applyBorder="1" applyAlignment="1">
      <alignment vertical="center" wrapText="1"/>
    </xf>
    <xf numFmtId="164" fontId="10" fillId="9" borderId="8" xfId="3" applyNumberFormat="1" applyFont="1" applyFill="1" applyBorder="1" applyAlignment="1">
      <alignment horizontal="center" vertical="center"/>
    </xf>
    <xf numFmtId="3" fontId="10" fillId="9" borderId="8" xfId="3" applyNumberFormat="1" applyFont="1" applyFill="1" applyBorder="1" applyAlignment="1">
      <alignment vertical="center"/>
    </xf>
    <xf numFmtId="0" fontId="10" fillId="9" borderId="24" xfId="3" applyFont="1" applyFill="1" applyBorder="1" applyAlignment="1">
      <alignment vertical="center"/>
    </xf>
    <xf numFmtId="0" fontId="10" fillId="9" borderId="17" xfId="3" applyFont="1" applyFill="1" applyBorder="1"/>
    <xf numFmtId="164" fontId="10" fillId="9" borderId="8" xfId="3" applyNumberFormat="1" applyFont="1" applyFill="1" applyBorder="1" applyAlignment="1">
      <alignment horizontal="center"/>
    </xf>
    <xf numFmtId="3" fontId="10" fillId="9" borderId="8" xfId="3" applyNumberFormat="1" applyFont="1" applyFill="1" applyBorder="1"/>
    <xf numFmtId="0" fontId="10" fillId="9" borderId="24" xfId="3" applyFont="1" applyFill="1" applyBorder="1"/>
    <xf numFmtId="0" fontId="6" fillId="9" borderId="17" xfId="4" applyFont="1" applyFill="1" applyBorder="1"/>
    <xf numFmtId="164" fontId="17" fillId="9" borderId="8" xfId="4" applyNumberFormat="1" applyFont="1" applyFill="1" applyBorder="1" applyAlignment="1">
      <alignment horizontal="center"/>
    </xf>
    <xf numFmtId="3" fontId="17" fillId="9" borderId="8" xfId="4" applyNumberFormat="1" applyFont="1" applyFill="1" applyBorder="1"/>
    <xf numFmtId="0" fontId="17" fillId="9" borderId="24" xfId="4" applyFont="1" applyFill="1" applyBorder="1"/>
    <xf numFmtId="164" fontId="6" fillId="9" borderId="11" xfId="1" applyNumberFormat="1" applyFont="1" applyFill="1" applyBorder="1" applyAlignment="1">
      <alignment horizontal="center"/>
    </xf>
    <xf numFmtId="3" fontId="6" fillId="9" borderId="11" xfId="0" applyNumberFormat="1" applyFont="1" applyFill="1" applyBorder="1" applyAlignment="1">
      <alignment horizontal="right"/>
    </xf>
    <xf numFmtId="164" fontId="6" fillId="9" borderId="15" xfId="1" applyNumberFormat="1" applyFont="1" applyFill="1" applyBorder="1" applyAlignment="1">
      <alignment horizontal="center"/>
    </xf>
    <xf numFmtId="0" fontId="11" fillId="9" borderId="14" xfId="0" applyFont="1" applyFill="1" applyBorder="1"/>
    <xf numFmtId="0" fontId="6" fillId="0" borderId="0" xfId="0" applyFont="1" applyFill="1" applyAlignment="1">
      <alignment horizontal="center"/>
    </xf>
    <xf numFmtId="164" fontId="31" fillId="5" borderId="22" xfId="1" applyNumberFormat="1" applyFont="1" applyFill="1" applyBorder="1" applyAlignment="1">
      <alignment horizontal="center"/>
    </xf>
    <xf numFmtId="164" fontId="31" fillId="5" borderId="21" xfId="1" applyNumberFormat="1" applyFont="1" applyFill="1" applyBorder="1" applyAlignment="1">
      <alignment horizontal="center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0" fontId="0" fillId="0" borderId="0" xfId="0" applyFill="1" applyAlignment="1">
      <alignment horizontal="center"/>
    </xf>
    <xf numFmtId="164" fontId="6" fillId="8" borderId="22" xfId="1" applyNumberFormat="1" applyFont="1" applyFill="1" applyBorder="1" applyAlignment="1">
      <alignment horizontal="center" vertical="center"/>
    </xf>
    <xf numFmtId="164" fontId="6" fillId="8" borderId="21" xfId="1" applyNumberFormat="1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164" fontId="6" fillId="8" borderId="21" xfId="1" applyNumberFormat="1" applyFont="1" applyFill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39" xfId="0" applyFont="1" applyBorder="1" applyAlignment="1">
      <alignment horizontal="center" wrapText="1"/>
    </xf>
    <xf numFmtId="9" fontId="20" fillId="5" borderId="22" xfId="1" applyFont="1" applyFill="1" applyBorder="1" applyAlignment="1">
      <alignment horizontal="center" vertical="center"/>
    </xf>
    <xf numFmtId="9" fontId="20" fillId="5" borderId="21" xfId="1" applyFont="1" applyFill="1" applyBorder="1" applyAlignment="1">
      <alignment horizontal="center" vertical="center"/>
    </xf>
    <xf numFmtId="9" fontId="20" fillId="5" borderId="22" xfId="1" applyNumberFormat="1" applyFont="1" applyFill="1" applyBorder="1" applyAlignment="1">
      <alignment horizontal="center"/>
    </xf>
    <xf numFmtId="9" fontId="20" fillId="5" borderId="21" xfId="1" applyNumberFormat="1" applyFont="1" applyFill="1" applyBorder="1" applyAlignment="1">
      <alignment horizontal="center"/>
    </xf>
    <xf numFmtId="164" fontId="20" fillId="6" borderId="22" xfId="1" applyNumberFormat="1" applyFont="1" applyFill="1" applyBorder="1" applyAlignment="1">
      <alignment horizontal="center" vertical="center"/>
    </xf>
    <xf numFmtId="164" fontId="20" fillId="6" borderId="21" xfId="1" applyNumberFormat="1" applyFont="1" applyFill="1" applyBorder="1" applyAlignment="1">
      <alignment horizontal="center" vertical="center"/>
    </xf>
    <xf numFmtId="3" fontId="12" fillId="6" borderId="22" xfId="1" applyNumberFormat="1" applyFont="1" applyFill="1" applyBorder="1" applyAlignment="1">
      <alignment horizontal="center"/>
    </xf>
    <xf numFmtId="3" fontId="12" fillId="6" borderId="21" xfId="1" applyNumberFormat="1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3" fontId="20" fillId="6" borderId="22" xfId="0" applyNumberFormat="1" applyFont="1" applyFill="1" applyBorder="1" applyAlignment="1">
      <alignment horizontal="center"/>
    </xf>
    <xf numFmtId="3" fontId="20" fillId="6" borderId="21" xfId="0" applyNumberFormat="1" applyFont="1" applyFill="1" applyBorder="1" applyAlignment="1">
      <alignment horizontal="center"/>
    </xf>
    <xf numFmtId="0" fontId="33" fillId="19" borderId="16" xfId="0" applyFont="1" applyFill="1" applyBorder="1" applyAlignment="1">
      <alignment horizontal="center"/>
    </xf>
    <xf numFmtId="0" fontId="33" fillId="19" borderId="15" xfId="0" applyFont="1" applyFill="1" applyBorder="1" applyAlignment="1">
      <alignment horizontal="center"/>
    </xf>
    <xf numFmtId="0" fontId="33" fillId="19" borderId="14" xfId="0" applyFont="1" applyFill="1" applyBorder="1" applyAlignment="1">
      <alignment horizontal="center" wrapText="1"/>
    </xf>
    <xf numFmtId="164" fontId="15" fillId="24" borderId="8" xfId="1" applyNumberFormat="1" applyFont="1" applyFill="1" applyBorder="1" applyAlignment="1">
      <alignment horizontal="center"/>
    </xf>
    <xf numFmtId="3" fontId="15" fillId="24" borderId="8" xfId="0" applyNumberFormat="1" applyFont="1" applyFill="1" applyBorder="1" applyAlignment="1">
      <alignment horizontal="center"/>
    </xf>
    <xf numFmtId="164" fontId="15" fillId="25" borderId="8" xfId="1" applyNumberFormat="1" applyFont="1" applyFill="1" applyBorder="1" applyAlignment="1">
      <alignment horizontal="center"/>
    </xf>
    <xf numFmtId="3" fontId="15" fillId="25" borderId="8" xfId="0" applyNumberFormat="1" applyFont="1" applyFill="1" applyBorder="1" applyAlignment="1">
      <alignment horizontal="center"/>
    </xf>
    <xf numFmtId="9" fontId="15" fillId="10" borderId="8" xfId="1" applyFont="1" applyFill="1" applyBorder="1" applyAlignment="1">
      <alignment horizontal="center"/>
    </xf>
    <xf numFmtId="3" fontId="15" fillId="10" borderId="8" xfId="0" applyNumberFormat="1" applyFont="1" applyFill="1" applyBorder="1" applyAlignment="1">
      <alignment horizontal="center"/>
    </xf>
    <xf numFmtId="164" fontId="16" fillId="24" borderId="8" xfId="1" applyNumberFormat="1" applyFont="1" applyFill="1" applyBorder="1" applyAlignment="1">
      <alignment horizontal="center"/>
    </xf>
    <xf numFmtId="164" fontId="16" fillId="25" borderId="8" xfId="1" applyNumberFormat="1" applyFont="1" applyFill="1" applyBorder="1" applyAlignment="1">
      <alignment horizontal="center"/>
    </xf>
    <xf numFmtId="164" fontId="16" fillId="10" borderId="8" xfId="1" applyNumberFormat="1" applyFont="1" applyFill="1" applyBorder="1" applyAlignment="1">
      <alignment horizontal="center"/>
    </xf>
    <xf numFmtId="164" fontId="11" fillId="24" borderId="17" xfId="1" applyNumberFormat="1" applyFont="1" applyFill="1" applyBorder="1" applyAlignment="1">
      <alignment horizontal="center"/>
    </xf>
    <xf numFmtId="0" fontId="6" fillId="24" borderId="37" xfId="0" applyFont="1" applyFill="1" applyBorder="1" applyAlignment="1">
      <alignment horizontal="center"/>
    </xf>
    <xf numFmtId="164" fontId="6" fillId="25" borderId="22" xfId="1" applyNumberFormat="1" applyFont="1" applyFill="1" applyBorder="1" applyAlignment="1">
      <alignment horizontal="center"/>
    </xf>
    <xf numFmtId="3" fontId="6" fillId="25" borderId="21" xfId="0" applyNumberFormat="1" applyFont="1" applyFill="1" applyBorder="1" applyAlignment="1">
      <alignment horizontal="center"/>
    </xf>
    <xf numFmtId="3" fontId="12" fillId="25" borderId="25" xfId="1" applyNumberFormat="1" applyFont="1" applyFill="1" applyBorder="1" applyAlignment="1">
      <alignment horizontal="center"/>
    </xf>
    <xf numFmtId="164" fontId="6" fillId="10" borderId="44" xfId="1" applyNumberFormat="1" applyFont="1" applyFill="1" applyBorder="1" applyAlignment="1">
      <alignment horizontal="center"/>
    </xf>
    <xf numFmtId="0" fontId="6" fillId="10" borderId="25" xfId="0" applyFont="1" applyFill="1" applyBorder="1" applyAlignment="1">
      <alignment horizontal="center"/>
    </xf>
    <xf numFmtId="164" fontId="21" fillId="6" borderId="21" xfId="1" applyNumberFormat="1" applyFont="1" applyFill="1" applyBorder="1" applyAlignment="1">
      <alignment horizontal="center"/>
    </xf>
    <xf numFmtId="164" fontId="6" fillId="25" borderId="17" xfId="1" applyNumberFormat="1" applyFont="1" applyFill="1" applyBorder="1" applyAlignment="1">
      <alignment horizontal="center"/>
    </xf>
    <xf numFmtId="3" fontId="6" fillId="25" borderId="8" xfId="0" applyNumberFormat="1" applyFont="1" applyFill="1" applyBorder="1" applyAlignment="1">
      <alignment horizontal="center"/>
    </xf>
    <xf numFmtId="3" fontId="12" fillId="25" borderId="24" xfId="1" applyNumberFormat="1" applyFont="1" applyFill="1" applyBorder="1" applyAlignment="1">
      <alignment horizontal="center"/>
    </xf>
    <xf numFmtId="164" fontId="6" fillId="10" borderId="43" xfId="1" applyNumberFormat="1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164" fontId="6" fillId="25" borderId="12" xfId="1" applyNumberFormat="1" applyFont="1" applyFill="1" applyBorder="1" applyAlignment="1">
      <alignment horizontal="center"/>
    </xf>
    <xf numFmtId="3" fontId="6" fillId="25" borderId="11" xfId="0" applyNumberFormat="1" applyFont="1" applyFill="1" applyBorder="1" applyAlignment="1">
      <alignment horizontal="center"/>
    </xf>
    <xf numFmtId="3" fontId="12" fillId="25" borderId="10" xfId="1" applyNumberFormat="1" applyFont="1" applyFill="1" applyBorder="1" applyAlignment="1">
      <alignment horizontal="center"/>
    </xf>
    <xf numFmtId="164" fontId="6" fillId="10" borderId="13" xfId="1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164" fontId="6" fillId="24" borderId="7" xfId="1" applyNumberFormat="1" applyFont="1" applyFill="1" applyBorder="1" applyAlignment="1">
      <alignment horizontal="center" vertical="top" wrapText="1"/>
    </xf>
    <xf numFmtId="0" fontId="6" fillId="24" borderId="26" xfId="0" applyFont="1" applyFill="1" applyBorder="1" applyAlignment="1">
      <alignment horizontal="center" vertical="top" wrapText="1"/>
    </xf>
    <xf numFmtId="164" fontId="6" fillId="25" borderId="7" xfId="1" applyNumberFormat="1" applyFont="1" applyFill="1" applyBorder="1" applyAlignment="1">
      <alignment horizontal="center" vertical="top" wrapText="1"/>
    </xf>
    <xf numFmtId="3" fontId="6" fillId="25" borderId="6" xfId="0" applyNumberFormat="1" applyFont="1" applyFill="1" applyBorder="1" applyAlignment="1">
      <alignment horizontal="center" vertical="top" wrapText="1"/>
    </xf>
    <xf numFmtId="3" fontId="6" fillId="25" borderId="5" xfId="0" applyNumberFormat="1" applyFont="1" applyFill="1" applyBorder="1" applyAlignment="1">
      <alignment horizontal="center" vertical="top" wrapText="1"/>
    </xf>
    <xf numFmtId="164" fontId="6" fillId="10" borderId="9" xfId="1" applyNumberFormat="1" applyFont="1" applyFill="1" applyBorder="1" applyAlignment="1">
      <alignment horizontal="center" vertical="top" wrapText="1"/>
    </xf>
    <xf numFmtId="0" fontId="6" fillId="10" borderId="5" xfId="0" applyFont="1" applyFill="1" applyBorder="1" applyAlignment="1">
      <alignment horizontal="center" vertical="top" wrapText="1"/>
    </xf>
    <xf numFmtId="0" fontId="6" fillId="5" borderId="26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164" fontId="30" fillId="24" borderId="22" xfId="1" applyNumberFormat="1" applyFont="1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8" fillId="9" borderId="18" xfId="0" applyFont="1" applyFill="1" applyBorder="1"/>
    <xf numFmtId="164" fontId="0" fillId="24" borderId="17" xfId="1" applyNumberFormat="1" applyFont="1" applyFill="1" applyBorder="1" applyAlignment="1">
      <alignment horizontal="center"/>
    </xf>
    <xf numFmtId="0" fontId="0" fillId="24" borderId="24" xfId="0" applyFill="1" applyBorder="1" applyAlignment="1">
      <alignment horizontal="center"/>
    </xf>
    <xf numFmtId="164" fontId="30" fillId="24" borderId="17" xfId="1" applyNumberFormat="1" applyFont="1" applyFill="1" applyBorder="1" applyAlignment="1">
      <alignment horizontal="center"/>
    </xf>
    <xf numFmtId="0" fontId="8" fillId="9" borderId="10" xfId="0" applyFont="1" applyFill="1" applyBorder="1"/>
    <xf numFmtId="164" fontId="0" fillId="24" borderId="12" xfId="1" applyNumberFormat="1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164" fontId="0" fillId="24" borderId="7" xfId="1" applyNumberFormat="1" applyFont="1" applyFill="1" applyBorder="1" applyAlignment="1">
      <alignment horizontal="center" vertical="top" wrapText="1"/>
    </xf>
    <xf numFmtId="0" fontId="0" fillId="24" borderId="5" xfId="0" applyFill="1" applyBorder="1" applyAlignment="1">
      <alignment horizontal="center" vertical="top" wrapText="1"/>
    </xf>
    <xf numFmtId="164" fontId="6" fillId="5" borderId="39" xfId="1" applyNumberFormat="1" applyFont="1" applyFill="1" applyBorder="1" applyAlignment="1">
      <alignment horizontal="left" vertical="top" wrapText="1"/>
    </xf>
    <xf numFmtId="0" fontId="6" fillId="5" borderId="40" xfId="0" applyFont="1" applyFill="1" applyBorder="1" applyAlignment="1">
      <alignment vertical="top" wrapText="1"/>
    </xf>
    <xf numFmtId="0" fontId="6" fillId="0" borderId="8" xfId="0" applyFont="1" applyBorder="1"/>
    <xf numFmtId="0" fontId="6" fillId="6" borderId="8" xfId="0" applyFont="1" applyFill="1" applyBorder="1" applyAlignment="1">
      <alignment vertical="top"/>
    </xf>
    <xf numFmtId="0" fontId="6" fillId="6" borderId="8" xfId="0" applyFont="1" applyFill="1" applyBorder="1" applyAlignment="1">
      <alignment vertical="top" wrapText="1"/>
    </xf>
    <xf numFmtId="0" fontId="6" fillId="8" borderId="8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left" vertical="center" wrapText="1"/>
    </xf>
    <xf numFmtId="3" fontId="6" fillId="8" borderId="8" xfId="0" applyNumberFormat="1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vertical="top"/>
    </xf>
    <xf numFmtId="164" fontId="6" fillId="8" borderId="8" xfId="1" applyNumberFormat="1" applyFont="1" applyFill="1" applyBorder="1" applyAlignment="1">
      <alignment horizontal="left" vertical="top" wrapText="1"/>
    </xf>
    <xf numFmtId="0" fontId="6" fillId="24" borderId="8" xfId="0" applyFont="1" applyFill="1" applyBorder="1" applyAlignment="1">
      <alignment vertical="top"/>
    </xf>
    <xf numFmtId="0" fontId="6" fillId="24" borderId="8" xfId="0" applyFont="1" applyFill="1" applyBorder="1"/>
    <xf numFmtId="0" fontId="6" fillId="24" borderId="8" xfId="0" applyFont="1" applyFill="1" applyBorder="1" applyAlignment="1">
      <alignment horizontal="left" vertical="top" wrapText="1"/>
    </xf>
    <xf numFmtId="164" fontId="6" fillId="24" borderId="8" xfId="1" applyNumberFormat="1" applyFont="1" applyFill="1" applyBorder="1" applyAlignment="1">
      <alignment horizontal="left" vertical="top" wrapText="1"/>
    </xf>
    <xf numFmtId="0" fontId="34" fillId="0" borderId="29" xfId="0" applyFont="1" applyBorder="1" applyAlignment="1">
      <alignment wrapText="1"/>
    </xf>
    <xf numFmtId="0" fontId="34" fillId="0" borderId="0" xfId="0" applyFont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8" xfId="0" applyFont="1" applyBorder="1" applyAlignment="1">
      <alignment horizontal="center"/>
    </xf>
    <xf numFmtId="0" fontId="6" fillId="0" borderId="29" xfId="0" applyFont="1" applyBorder="1"/>
    <xf numFmtId="0" fontId="32" fillId="0" borderId="0" xfId="0" applyFont="1" applyBorder="1" applyAlignment="1">
      <alignment horizontal="center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0" fillId="12" borderId="22" xfId="1" applyNumberFormat="1" applyFont="1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164" fontId="11" fillId="13" borderId="22" xfId="1" applyNumberFormat="1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164" fontId="0" fillId="12" borderId="17" xfId="1" applyNumberFormat="1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164" fontId="11" fillId="13" borderId="17" xfId="1" applyNumberFormat="1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164" fontId="0" fillId="12" borderId="16" xfId="1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164" fontId="6" fillId="12" borderId="46" xfId="1" applyNumberFormat="1" applyFont="1" applyFill="1" applyBorder="1" applyAlignment="1">
      <alignment horizontal="center" vertical="top" wrapText="1"/>
    </xf>
    <xf numFmtId="0" fontId="6" fillId="12" borderId="47" xfId="0" applyFont="1" applyFill="1" applyBorder="1" applyAlignment="1">
      <alignment horizontal="center" vertical="top" wrapText="1"/>
    </xf>
    <xf numFmtId="164" fontId="6" fillId="13" borderId="7" xfId="1" applyNumberFormat="1" applyFont="1" applyFill="1" applyBorder="1" applyAlignment="1">
      <alignment horizontal="center" vertical="top" wrapText="1"/>
    </xf>
    <xf numFmtId="0" fontId="6" fillId="13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20" fillId="8" borderId="21" xfId="1" applyNumberFormat="1" applyFont="1" applyFill="1" applyBorder="1" applyAlignment="1">
      <alignment horizontal="center" vertical="center"/>
    </xf>
    <xf numFmtId="164" fontId="20" fillId="8" borderId="22" xfId="1" applyNumberFormat="1" applyFont="1" applyFill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164" fontId="0" fillId="21" borderId="21" xfId="1" applyNumberFormat="1" applyFont="1" applyFill="1" applyBorder="1" applyAlignment="1">
      <alignment horizontal="center" vertical="center"/>
    </xf>
    <xf numFmtId="164" fontId="0" fillId="21" borderId="2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5" fillId="12" borderId="0" xfId="0" applyFont="1" applyFill="1"/>
    <xf numFmtId="0" fontId="11" fillId="9" borderId="15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6" borderId="34" xfId="0" applyNumberFormat="1" applyFont="1" applyFill="1" applyBorder="1" applyAlignment="1">
      <alignment horizontal="center" vertical="center" wrapText="1"/>
    </xf>
    <xf numFmtId="3" fontId="6" fillId="6" borderId="33" xfId="0" applyNumberFormat="1" applyFont="1" applyFill="1" applyBorder="1" applyAlignment="1">
      <alignment horizontal="center" vertical="center" wrapText="1"/>
    </xf>
    <xf numFmtId="3" fontId="6" fillId="6" borderId="32" xfId="0" applyNumberFormat="1" applyFont="1" applyFill="1" applyBorder="1" applyAlignment="1">
      <alignment horizontal="center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6" xfId="0" applyNumberFormat="1" applyFont="1" applyFill="1" applyBorder="1" applyAlignment="1">
      <alignment horizontal="center" vertical="center" wrapText="1"/>
    </xf>
    <xf numFmtId="3" fontId="6" fillId="25" borderId="34" xfId="0" applyNumberFormat="1" applyFont="1" applyFill="1" applyBorder="1" applyAlignment="1">
      <alignment horizontal="center" vertical="center" wrapText="1"/>
    </xf>
    <xf numFmtId="3" fontId="6" fillId="25" borderId="33" xfId="0" applyNumberFormat="1" applyFont="1" applyFill="1" applyBorder="1" applyAlignment="1">
      <alignment horizontal="center" vertical="center" wrapText="1"/>
    </xf>
    <xf numFmtId="3" fontId="6" fillId="25" borderId="32" xfId="0" applyNumberFormat="1" applyFont="1" applyFill="1" applyBorder="1" applyAlignment="1">
      <alignment horizontal="center" vertical="center" wrapText="1"/>
    </xf>
    <xf numFmtId="3" fontId="6" fillId="26" borderId="34" xfId="0" applyNumberFormat="1" applyFont="1" applyFill="1" applyBorder="1" applyAlignment="1">
      <alignment horizontal="center" vertical="center" wrapText="1"/>
    </xf>
    <xf numFmtId="3" fontId="6" fillId="26" borderId="32" xfId="0" applyNumberFormat="1" applyFont="1" applyFill="1" applyBorder="1" applyAlignment="1">
      <alignment horizontal="center" vertical="center" wrapText="1"/>
    </xf>
    <xf numFmtId="3" fontId="6" fillId="12" borderId="34" xfId="0" applyNumberFormat="1" applyFont="1" applyFill="1" applyBorder="1" applyAlignment="1">
      <alignment horizontal="center" vertical="center" wrapText="1"/>
    </xf>
    <xf numFmtId="3" fontId="6" fillId="12" borderId="32" xfId="0" applyNumberFormat="1" applyFont="1" applyFill="1" applyBorder="1" applyAlignment="1">
      <alignment horizontal="center" vertical="center" wrapText="1"/>
    </xf>
    <xf numFmtId="3" fontId="6" fillId="13" borderId="34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center" vertical="center" wrapText="1"/>
    </xf>
    <xf numFmtId="0" fontId="32" fillId="20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horizontal="left" vertical="center" wrapText="1"/>
    </xf>
    <xf numFmtId="0" fontId="32" fillId="20" borderId="25" xfId="0" applyFont="1" applyFill="1" applyBorder="1" applyAlignment="1">
      <alignment horizontal="left" vertical="center" wrapText="1"/>
    </xf>
    <xf numFmtId="0" fontId="26" fillId="20" borderId="14" xfId="0" applyFont="1" applyFill="1" applyBorder="1" applyAlignment="1">
      <alignment horizontal="left" vertical="center" wrapText="1"/>
    </xf>
    <xf numFmtId="0" fontId="26" fillId="20" borderId="25" xfId="0" applyFont="1" applyFill="1" applyBorder="1" applyAlignment="1">
      <alignment horizontal="left" vertical="center" wrapText="1"/>
    </xf>
    <xf numFmtId="0" fontId="32" fillId="27" borderId="14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center" vertical="center" wrapText="1"/>
    </xf>
    <xf numFmtId="0" fontId="26" fillId="18" borderId="14" xfId="0" applyFont="1" applyFill="1" applyBorder="1" applyAlignment="1">
      <alignment horizontal="center" vertical="center" wrapText="1"/>
    </xf>
    <xf numFmtId="0" fontId="26" fillId="18" borderId="25" xfId="0" applyFont="1" applyFill="1" applyBorder="1" applyAlignment="1">
      <alignment horizontal="center" vertical="center" wrapText="1"/>
    </xf>
    <xf numFmtId="0" fontId="32" fillId="20" borderId="45" xfId="0" applyFont="1" applyFill="1" applyBorder="1" applyAlignment="1">
      <alignment horizontal="center" vertical="center" wrapText="1"/>
    </xf>
    <xf numFmtId="0" fontId="32" fillId="23" borderId="14" xfId="0" applyFont="1" applyFill="1" applyBorder="1" applyAlignment="1">
      <alignment horizontal="center" vertical="center" wrapText="1"/>
    </xf>
    <xf numFmtId="0" fontId="32" fillId="23" borderId="25" xfId="0" applyFont="1" applyFill="1" applyBorder="1" applyAlignment="1">
      <alignment horizontal="center" vertical="center" wrapText="1"/>
    </xf>
    <xf numFmtId="0" fontId="32" fillId="20" borderId="14" xfId="0" applyFont="1" applyFill="1" applyBorder="1" applyAlignment="1">
      <alignment vertical="center" wrapText="1"/>
    </xf>
    <xf numFmtId="0" fontId="32" fillId="20" borderId="25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/>
    </xf>
    <xf numFmtId="3" fontId="6" fillId="5" borderId="6" xfId="0" applyNumberFormat="1" applyFont="1" applyFill="1" applyBorder="1" applyAlignment="1">
      <alignment horizontal="center"/>
    </xf>
    <xf numFmtId="3" fontId="6" fillId="5" borderId="7" xfId="0" applyNumberFormat="1" applyFont="1" applyFill="1" applyBorder="1" applyAlignment="1">
      <alignment horizontal="center"/>
    </xf>
    <xf numFmtId="3" fontId="6" fillId="6" borderId="34" xfId="0" applyNumberFormat="1" applyFont="1" applyFill="1" applyBorder="1" applyAlignment="1">
      <alignment horizontal="center"/>
    </xf>
    <xf numFmtId="3" fontId="6" fillId="6" borderId="33" xfId="0" applyNumberFormat="1" applyFont="1" applyFill="1" applyBorder="1" applyAlignment="1">
      <alignment horizontal="center"/>
    </xf>
    <xf numFmtId="3" fontId="6" fillId="6" borderId="32" xfId="0" applyNumberFormat="1" applyFont="1" applyFill="1" applyBorder="1" applyAlignment="1">
      <alignment horizontal="center"/>
    </xf>
    <xf numFmtId="3" fontId="6" fillId="6" borderId="3" xfId="0" applyNumberFormat="1" applyFont="1" applyFill="1" applyBorder="1" applyAlignment="1">
      <alignment horizontal="center"/>
    </xf>
    <xf numFmtId="3" fontId="6" fillId="6" borderId="4" xfId="0" applyNumberFormat="1" applyFont="1" applyFill="1" applyBorder="1" applyAlignment="1">
      <alignment horizontal="center"/>
    </xf>
    <xf numFmtId="0" fontId="23" fillId="14" borderId="27" xfId="0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3" fontId="6" fillId="5" borderId="2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6" fillId="5" borderId="34" xfId="0" applyNumberFormat="1" applyFont="1" applyFill="1" applyBorder="1" applyAlignment="1">
      <alignment horizontal="center"/>
    </xf>
    <xf numFmtId="3" fontId="6" fillId="5" borderId="33" xfId="0" applyNumberFormat="1" applyFont="1" applyFill="1" applyBorder="1" applyAlignment="1">
      <alignment horizontal="center"/>
    </xf>
    <xf numFmtId="3" fontId="6" fillId="5" borderId="32" xfId="0" applyNumberFormat="1" applyFont="1" applyFill="1" applyBorder="1" applyAlignment="1">
      <alignment horizontal="center"/>
    </xf>
  </cellXfs>
  <cellStyles count="5">
    <cellStyle name="Bad" xfId="3" builtinId="27"/>
    <cellStyle name="Calculation" xfId="4" builtinId="22"/>
    <cellStyle name="Good" xfId="2" builtinId="26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16384" width="9.140625" style="136"/>
  </cols>
  <sheetData>
    <row r="1" spans="1:33" s="7" customFormat="1" ht="12.75" x14ac:dyDescent="0.2">
      <c r="A1" s="259" t="s">
        <v>315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s="7" customFormat="1" ht="12.75" x14ac:dyDescent="0.2">
      <c r="A2" s="4" t="s">
        <v>314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278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32.25" customHeight="1" thickBot="1" x14ac:dyDescent="0.25">
      <c r="A6" s="9"/>
      <c r="B6" s="10"/>
      <c r="C6" s="19"/>
      <c r="D6" s="19"/>
      <c r="E6" s="19"/>
      <c r="F6" s="19"/>
      <c r="G6" s="526" t="s">
        <v>89</v>
      </c>
      <c r="H6" s="527"/>
      <c r="I6" s="527"/>
      <c r="J6" s="527"/>
      <c r="K6" s="527"/>
      <c r="L6" s="527"/>
      <c r="M6" s="527"/>
      <c r="N6" s="528"/>
      <c r="O6" s="529" t="s">
        <v>276</v>
      </c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1"/>
      <c r="AA6" s="532" t="s">
        <v>275</v>
      </c>
      <c r="AB6" s="533"/>
      <c r="AC6" s="534" t="s">
        <v>274</v>
      </c>
      <c r="AD6" s="535"/>
      <c r="AE6" s="536"/>
      <c r="AF6" s="537" t="s">
        <v>273</v>
      </c>
      <c r="AG6" s="538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272</v>
      </c>
      <c r="AG7" s="445" t="s">
        <v>271</v>
      </c>
    </row>
    <row r="8" spans="1:33" x14ac:dyDescent="0.25">
      <c r="A8" s="36" t="s">
        <v>28</v>
      </c>
      <c r="B8" s="37">
        <v>9480</v>
      </c>
      <c r="C8" s="38">
        <v>13</v>
      </c>
      <c r="D8" s="38">
        <v>0</v>
      </c>
      <c r="E8" s="38">
        <v>3</v>
      </c>
      <c r="F8" s="39">
        <v>3</v>
      </c>
      <c r="G8" s="207">
        <v>8895</v>
      </c>
      <c r="H8" s="282">
        <v>0.93799999999999994</v>
      </c>
      <c r="I8" s="146">
        <v>544</v>
      </c>
      <c r="J8" s="205">
        <v>5.7000000000000002E-2</v>
      </c>
      <c r="K8" s="204">
        <v>41</v>
      </c>
      <c r="L8" s="205">
        <v>4.0000000000000001E-3</v>
      </c>
      <c r="M8" s="204">
        <v>0</v>
      </c>
      <c r="N8" s="283">
        <v>0</v>
      </c>
      <c r="O8" s="142">
        <v>106</v>
      </c>
      <c r="P8" s="366">
        <v>1.0999999999999999E-2</v>
      </c>
      <c r="Q8" s="49">
        <v>31</v>
      </c>
      <c r="R8" s="51">
        <v>3.0000000000000001E-3</v>
      </c>
      <c r="S8" s="49">
        <v>492</v>
      </c>
      <c r="T8" s="51">
        <v>5.1999999999999998E-2</v>
      </c>
      <c r="U8" s="49">
        <v>10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39">
        <v>7</v>
      </c>
      <c r="AB8" s="438">
        <v>1E-3</v>
      </c>
      <c r="AC8" s="437">
        <v>639</v>
      </c>
      <c r="AD8" s="436">
        <v>8889</v>
      </c>
      <c r="AE8" s="435">
        <v>0.93799999999999994</v>
      </c>
      <c r="AF8" s="428">
        <v>147</v>
      </c>
      <c r="AG8" s="427">
        <v>1.6E-2</v>
      </c>
    </row>
    <row r="9" spans="1:33" x14ac:dyDescent="0.25">
      <c r="A9" s="36" t="s">
        <v>29</v>
      </c>
      <c r="B9" s="37">
        <v>82282</v>
      </c>
      <c r="C9" s="38">
        <v>80</v>
      </c>
      <c r="D9" s="38">
        <v>0</v>
      </c>
      <c r="E9" s="38">
        <v>74</v>
      </c>
      <c r="F9" s="39">
        <v>6</v>
      </c>
      <c r="G9" s="207">
        <v>81069</v>
      </c>
      <c r="H9" s="282">
        <v>0.98499999999999999</v>
      </c>
      <c r="I9" s="146">
        <v>941</v>
      </c>
      <c r="J9" s="205">
        <v>1.0999999999999999E-2</v>
      </c>
      <c r="K9" s="204">
        <v>267</v>
      </c>
      <c r="L9" s="205">
        <v>3.0000000000000001E-3</v>
      </c>
      <c r="M9" s="204">
        <v>5</v>
      </c>
      <c r="N9" s="283">
        <v>0</v>
      </c>
      <c r="O9" s="142">
        <v>437</v>
      </c>
      <c r="P9" s="366">
        <v>5.0000000000000001E-3</v>
      </c>
      <c r="Q9" s="49">
        <v>421</v>
      </c>
      <c r="R9" s="51">
        <v>5.0000000000000001E-3</v>
      </c>
      <c r="S9" s="49">
        <v>314</v>
      </c>
      <c r="T9" s="51">
        <v>4.0000000000000001E-3</v>
      </c>
      <c r="U9" s="49">
        <v>1469</v>
      </c>
      <c r="V9" s="51">
        <v>1.7999999999999999E-2</v>
      </c>
      <c r="W9" s="49">
        <v>70</v>
      </c>
      <c r="X9" s="53">
        <v>1E-3</v>
      </c>
      <c r="Y9" s="52">
        <v>15</v>
      </c>
      <c r="Z9" s="201">
        <v>0</v>
      </c>
      <c r="AA9" s="439">
        <v>11</v>
      </c>
      <c r="AB9" s="438">
        <v>0</v>
      </c>
      <c r="AC9" s="437">
        <v>2319</v>
      </c>
      <c r="AD9" s="436">
        <v>80301</v>
      </c>
      <c r="AE9" s="435">
        <v>0.97599999999999998</v>
      </c>
      <c r="AF9" s="428">
        <v>704</v>
      </c>
      <c r="AG9" s="427">
        <v>8.9999999999999993E-3</v>
      </c>
    </row>
    <row r="10" spans="1:33" x14ac:dyDescent="0.25">
      <c r="A10" s="36" t="s">
        <v>30</v>
      </c>
      <c r="B10" s="37">
        <v>14116</v>
      </c>
      <c r="C10" s="38">
        <v>26</v>
      </c>
      <c r="D10" s="38">
        <v>0</v>
      </c>
      <c r="E10" s="38">
        <v>5</v>
      </c>
      <c r="F10" s="39">
        <v>3</v>
      </c>
      <c r="G10" s="207">
        <v>13458</v>
      </c>
      <c r="H10" s="282">
        <v>0.95299999999999996</v>
      </c>
      <c r="I10" s="146">
        <v>531</v>
      </c>
      <c r="J10" s="205">
        <v>3.7999999999999999E-2</v>
      </c>
      <c r="K10" s="204">
        <v>104</v>
      </c>
      <c r="L10" s="205">
        <v>7.0000000000000001E-3</v>
      </c>
      <c r="M10" s="204">
        <v>23</v>
      </c>
      <c r="N10" s="283">
        <v>2E-3</v>
      </c>
      <c r="O10" s="142">
        <v>71</v>
      </c>
      <c r="P10" s="366">
        <v>5.0000000000000001E-3</v>
      </c>
      <c r="Q10" s="49">
        <v>42</v>
      </c>
      <c r="R10" s="51">
        <v>3.0000000000000001E-3</v>
      </c>
      <c r="S10" s="49">
        <v>90</v>
      </c>
      <c r="T10" s="51">
        <v>6.0000000000000001E-3</v>
      </c>
      <c r="U10" s="49">
        <v>12201</v>
      </c>
      <c r="V10" s="51">
        <v>0.86399999999999999</v>
      </c>
      <c r="W10" s="49">
        <v>1</v>
      </c>
      <c r="X10" s="53">
        <v>0</v>
      </c>
      <c r="Y10" s="52">
        <v>0</v>
      </c>
      <c r="Z10" s="201">
        <v>0</v>
      </c>
      <c r="AA10" s="439">
        <v>46</v>
      </c>
      <c r="AB10" s="438">
        <v>3.0000000000000001E-3</v>
      </c>
      <c r="AC10" s="437">
        <v>12417</v>
      </c>
      <c r="AD10" s="436">
        <v>1811</v>
      </c>
      <c r="AE10" s="435">
        <v>0.128</v>
      </c>
      <c r="AF10" s="428">
        <v>175</v>
      </c>
      <c r="AG10" s="427">
        <v>1.2E-2</v>
      </c>
    </row>
    <row r="11" spans="1:33" x14ac:dyDescent="0.25">
      <c r="A11" s="36" t="s">
        <v>31</v>
      </c>
      <c r="B11" s="37">
        <v>7998</v>
      </c>
      <c r="C11" s="38">
        <v>18</v>
      </c>
      <c r="D11" s="38">
        <v>0</v>
      </c>
      <c r="E11" s="38">
        <v>0</v>
      </c>
      <c r="F11" s="39">
        <v>4</v>
      </c>
      <c r="G11" s="207">
        <v>6556</v>
      </c>
      <c r="H11" s="282">
        <v>0.82</v>
      </c>
      <c r="I11" s="146">
        <v>1252</v>
      </c>
      <c r="J11" s="205">
        <v>0.157</v>
      </c>
      <c r="K11" s="204">
        <v>189</v>
      </c>
      <c r="L11" s="205">
        <v>2.4E-2</v>
      </c>
      <c r="M11" s="204">
        <v>1</v>
      </c>
      <c r="N11" s="283">
        <v>0</v>
      </c>
      <c r="O11" s="142">
        <v>2194</v>
      </c>
      <c r="P11" s="366">
        <v>0.27400000000000002</v>
      </c>
      <c r="Q11" s="49">
        <v>5</v>
      </c>
      <c r="R11" s="51">
        <v>1E-3</v>
      </c>
      <c r="S11" s="49">
        <v>605</v>
      </c>
      <c r="T11" s="51">
        <v>7.5999999999999998E-2</v>
      </c>
      <c r="U11" s="49">
        <v>60</v>
      </c>
      <c r="V11" s="51">
        <v>8.0000000000000002E-3</v>
      </c>
      <c r="W11" s="49">
        <v>61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2993</v>
      </c>
      <c r="AD11" s="436">
        <v>5600</v>
      </c>
      <c r="AE11" s="435">
        <v>0.7</v>
      </c>
      <c r="AF11" s="428">
        <v>2383</v>
      </c>
      <c r="AG11" s="427">
        <v>0.29799999999999999</v>
      </c>
    </row>
    <row r="12" spans="1:33" x14ac:dyDescent="0.25">
      <c r="A12" s="36" t="s">
        <v>311</v>
      </c>
      <c r="B12" s="37">
        <v>14501</v>
      </c>
      <c r="C12" s="38">
        <v>19</v>
      </c>
      <c r="D12" s="38">
        <v>0</v>
      </c>
      <c r="E12" s="38">
        <v>11</v>
      </c>
      <c r="F12" s="39">
        <v>3</v>
      </c>
      <c r="G12" s="207">
        <v>14215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182</v>
      </c>
      <c r="P12" s="366">
        <v>1.2999999999999999E-2</v>
      </c>
      <c r="Q12" s="49">
        <v>112</v>
      </c>
      <c r="R12" s="51">
        <v>8.0000000000000002E-3</v>
      </c>
      <c r="S12" s="49">
        <v>114</v>
      </c>
      <c r="T12" s="51">
        <v>8.0000000000000002E-3</v>
      </c>
      <c r="U12" s="49">
        <v>93</v>
      </c>
      <c r="V12" s="51">
        <v>6.0000000000000001E-3</v>
      </c>
      <c r="W12" s="49">
        <v>4</v>
      </c>
      <c r="X12" s="53">
        <v>0</v>
      </c>
      <c r="Y12" s="52">
        <v>3</v>
      </c>
      <c r="Z12" s="201">
        <v>0</v>
      </c>
      <c r="AA12" s="439">
        <v>25</v>
      </c>
      <c r="AB12" s="438">
        <v>2E-3</v>
      </c>
      <c r="AC12" s="437">
        <v>429</v>
      </c>
      <c r="AD12" s="436">
        <v>14273</v>
      </c>
      <c r="AE12" s="435">
        <v>0.98399999999999999</v>
      </c>
      <c r="AF12" s="428">
        <v>216</v>
      </c>
      <c r="AG12" s="427">
        <v>1.4999999999999999E-2</v>
      </c>
    </row>
    <row r="13" spans="1:33" x14ac:dyDescent="0.25">
      <c r="A13" s="36" t="s">
        <v>307</v>
      </c>
      <c r="B13" s="37">
        <v>54681</v>
      </c>
      <c r="C13" s="38">
        <v>69</v>
      </c>
      <c r="D13" s="38">
        <v>5</v>
      </c>
      <c r="E13" s="38">
        <v>54</v>
      </c>
      <c r="F13" s="39">
        <v>3</v>
      </c>
      <c r="G13" s="207">
        <v>51872</v>
      </c>
      <c r="H13" s="282">
        <v>0.94899999999999995</v>
      </c>
      <c r="I13" s="146">
        <v>2700</v>
      </c>
      <c r="J13" s="205">
        <v>4.9000000000000002E-2</v>
      </c>
      <c r="K13" s="204">
        <v>109</v>
      </c>
      <c r="L13" s="205">
        <v>2E-3</v>
      </c>
      <c r="M13" s="204">
        <v>0</v>
      </c>
      <c r="N13" s="283">
        <v>0</v>
      </c>
      <c r="O13" s="142">
        <v>1319</v>
      </c>
      <c r="P13" s="366">
        <v>2.4E-2</v>
      </c>
      <c r="Q13" s="49">
        <v>771</v>
      </c>
      <c r="R13" s="51">
        <v>1.4E-2</v>
      </c>
      <c r="S13" s="49">
        <v>44014</v>
      </c>
      <c r="T13" s="51">
        <v>0.80500000000000005</v>
      </c>
      <c r="U13" s="49">
        <v>302</v>
      </c>
      <c r="V13" s="51">
        <v>6.0000000000000001E-3</v>
      </c>
      <c r="W13" s="49">
        <v>1959</v>
      </c>
      <c r="X13" s="53">
        <v>3.5999999999999997E-2</v>
      </c>
      <c r="Y13" s="52">
        <v>8</v>
      </c>
      <c r="Z13" s="201">
        <v>0</v>
      </c>
      <c r="AA13" s="439">
        <v>18</v>
      </c>
      <c r="AB13" s="438">
        <v>0</v>
      </c>
      <c r="AC13" s="437">
        <v>47703</v>
      </c>
      <c r="AD13" s="436">
        <v>8739</v>
      </c>
      <c r="AE13" s="435">
        <v>0.16</v>
      </c>
      <c r="AF13" s="428">
        <v>1428</v>
      </c>
      <c r="AG13" s="427">
        <v>2.5999999999999999E-2</v>
      </c>
    </row>
    <row r="14" spans="1:33" x14ac:dyDescent="0.25">
      <c r="A14" s="36" t="s">
        <v>34</v>
      </c>
      <c r="B14" s="37">
        <v>4188</v>
      </c>
      <c r="C14" s="38">
        <v>10</v>
      </c>
      <c r="D14" s="38">
        <v>0</v>
      </c>
      <c r="E14" s="38">
        <v>0</v>
      </c>
      <c r="F14" s="39">
        <v>5</v>
      </c>
      <c r="G14" s="207">
        <v>3633</v>
      </c>
      <c r="H14" s="282">
        <v>0.86699999999999999</v>
      </c>
      <c r="I14" s="146">
        <v>540</v>
      </c>
      <c r="J14" s="205">
        <v>0.129</v>
      </c>
      <c r="K14" s="204">
        <v>15</v>
      </c>
      <c r="L14" s="205">
        <v>4.0000000000000001E-3</v>
      </c>
      <c r="M14" s="204">
        <v>0</v>
      </c>
      <c r="N14" s="283">
        <v>0</v>
      </c>
      <c r="O14" s="142">
        <v>219</v>
      </c>
      <c r="P14" s="366">
        <v>5.1999999999999998E-2</v>
      </c>
      <c r="Q14" s="49">
        <v>11</v>
      </c>
      <c r="R14" s="51">
        <v>3.0000000000000001E-3</v>
      </c>
      <c r="S14" s="49">
        <v>178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563</v>
      </c>
      <c r="AD14" s="436">
        <v>3948</v>
      </c>
      <c r="AE14" s="435">
        <v>0.94299999999999995</v>
      </c>
      <c r="AF14" s="428">
        <v>234</v>
      </c>
      <c r="AG14" s="427">
        <v>5.6000000000000001E-2</v>
      </c>
    </row>
    <row r="15" spans="1:33" x14ac:dyDescent="0.25">
      <c r="A15" s="36" t="s">
        <v>35</v>
      </c>
      <c r="B15" s="37">
        <v>5089</v>
      </c>
      <c r="C15" s="38">
        <v>11</v>
      </c>
      <c r="D15" s="38">
        <v>0</v>
      </c>
      <c r="E15" s="38">
        <v>0</v>
      </c>
      <c r="F15" s="39">
        <v>3</v>
      </c>
      <c r="G15" s="207">
        <v>4726</v>
      </c>
      <c r="H15" s="282">
        <v>0.92900000000000005</v>
      </c>
      <c r="I15" s="146">
        <v>345</v>
      </c>
      <c r="J15" s="205">
        <v>6.8000000000000005E-2</v>
      </c>
      <c r="K15" s="204">
        <v>18</v>
      </c>
      <c r="L15" s="205">
        <v>4.0000000000000001E-3</v>
      </c>
      <c r="M15" s="204">
        <v>0</v>
      </c>
      <c r="N15" s="283">
        <v>0</v>
      </c>
      <c r="O15" s="142">
        <v>69</v>
      </c>
      <c r="P15" s="366">
        <v>1.4E-2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263</v>
      </c>
      <c r="AD15" s="436">
        <v>5002</v>
      </c>
      <c r="AE15" s="435">
        <v>0.98299999999999998</v>
      </c>
      <c r="AF15" s="428">
        <v>87</v>
      </c>
      <c r="AG15" s="427">
        <v>1.7000000000000001E-2</v>
      </c>
    </row>
    <row r="16" spans="1:33" x14ac:dyDescent="0.25">
      <c r="A16" s="36" t="s">
        <v>36</v>
      </c>
      <c r="B16" s="37">
        <v>4233</v>
      </c>
      <c r="C16" s="38">
        <v>12</v>
      </c>
      <c r="D16" s="38">
        <v>0</v>
      </c>
      <c r="E16" s="38">
        <v>0</v>
      </c>
      <c r="F16" s="39">
        <v>4</v>
      </c>
      <c r="G16" s="207">
        <v>3856</v>
      </c>
      <c r="H16" s="282">
        <v>0.91100000000000003</v>
      </c>
      <c r="I16" s="146">
        <v>340</v>
      </c>
      <c r="J16" s="205">
        <v>0.08</v>
      </c>
      <c r="K16" s="204">
        <v>37</v>
      </c>
      <c r="L16" s="205">
        <v>8.9999999999999993E-3</v>
      </c>
      <c r="M16" s="204">
        <v>0</v>
      </c>
      <c r="N16" s="283">
        <v>0</v>
      </c>
      <c r="O16" s="142">
        <v>656</v>
      </c>
      <c r="P16" s="366">
        <v>0.155</v>
      </c>
      <c r="Q16" s="49">
        <v>27</v>
      </c>
      <c r="R16" s="51">
        <v>6.0000000000000001E-3</v>
      </c>
      <c r="S16" s="49">
        <v>351</v>
      </c>
      <c r="T16" s="51">
        <v>8.3000000000000004E-2</v>
      </c>
      <c r="U16" s="49">
        <v>4196</v>
      </c>
      <c r="V16" s="51">
        <v>0.99099999999999999</v>
      </c>
      <c r="W16" s="49">
        <v>39</v>
      </c>
      <c r="X16" s="53">
        <v>8.9999999999999993E-3</v>
      </c>
      <c r="Y16" s="52">
        <v>13</v>
      </c>
      <c r="Z16" s="201">
        <v>3.0000000000000001E-3</v>
      </c>
      <c r="AA16" s="439">
        <v>14</v>
      </c>
      <c r="AB16" s="438">
        <v>3.0000000000000001E-3</v>
      </c>
      <c r="AC16" s="437">
        <v>5293</v>
      </c>
      <c r="AD16" s="436">
        <v>0</v>
      </c>
      <c r="AE16" s="435">
        <v>0</v>
      </c>
      <c r="AF16" s="428">
        <v>693</v>
      </c>
      <c r="AG16" s="427">
        <v>0.16400000000000001</v>
      </c>
    </row>
    <row r="17" spans="1:33" x14ac:dyDescent="0.25">
      <c r="A17" s="36" t="s">
        <v>37</v>
      </c>
      <c r="B17" s="37">
        <v>25074</v>
      </c>
      <c r="C17" s="38">
        <v>39</v>
      </c>
      <c r="D17" s="38">
        <v>0</v>
      </c>
      <c r="E17" s="38">
        <v>29</v>
      </c>
      <c r="F17" s="39">
        <v>3</v>
      </c>
      <c r="G17" s="207">
        <v>22192</v>
      </c>
      <c r="H17" s="282">
        <v>0.88500000000000001</v>
      </c>
      <c r="I17" s="146">
        <v>2407</v>
      </c>
      <c r="J17" s="205">
        <v>9.6000000000000002E-2</v>
      </c>
      <c r="K17" s="204">
        <v>412</v>
      </c>
      <c r="L17" s="205">
        <v>1.6E-2</v>
      </c>
      <c r="M17" s="204">
        <v>63</v>
      </c>
      <c r="N17" s="283">
        <v>3.0000000000000001E-3</v>
      </c>
      <c r="O17" s="142">
        <v>457</v>
      </c>
      <c r="P17" s="366">
        <v>1.7999999999999999E-2</v>
      </c>
      <c r="Q17" s="49">
        <v>305</v>
      </c>
      <c r="R17" s="51">
        <v>1.2E-2</v>
      </c>
      <c r="S17" s="49">
        <v>2839</v>
      </c>
      <c r="T17" s="51">
        <v>0.113</v>
      </c>
      <c r="U17" s="49">
        <v>6328</v>
      </c>
      <c r="V17" s="51">
        <v>0.252</v>
      </c>
      <c r="W17" s="49">
        <v>1423</v>
      </c>
      <c r="X17" s="53">
        <v>5.7000000000000002E-2</v>
      </c>
      <c r="Y17" s="52">
        <v>2</v>
      </c>
      <c r="Z17" s="201">
        <v>0</v>
      </c>
      <c r="AA17" s="439">
        <v>21</v>
      </c>
      <c r="AB17" s="438">
        <v>1E-3</v>
      </c>
      <c r="AC17" s="437">
        <v>11141</v>
      </c>
      <c r="AD17" s="436">
        <v>18113</v>
      </c>
      <c r="AE17" s="435">
        <v>0.72199999999999998</v>
      </c>
      <c r="AF17" s="428">
        <v>869</v>
      </c>
      <c r="AG17" s="427">
        <v>3.5000000000000003E-2</v>
      </c>
    </row>
    <row r="18" spans="1:33" x14ac:dyDescent="0.25">
      <c r="A18" s="36" t="s">
        <v>302</v>
      </c>
      <c r="B18" s="37">
        <v>3657</v>
      </c>
      <c r="C18" s="38">
        <v>10</v>
      </c>
      <c r="D18" s="38">
        <v>0</v>
      </c>
      <c r="E18" s="38">
        <v>7</v>
      </c>
      <c r="F18" s="39">
        <v>4</v>
      </c>
      <c r="G18" s="207">
        <v>2772</v>
      </c>
      <c r="H18" s="282">
        <v>0.75800000000000001</v>
      </c>
      <c r="I18" s="146">
        <v>590</v>
      </c>
      <c r="J18" s="205">
        <v>0.161</v>
      </c>
      <c r="K18" s="204">
        <v>295</v>
      </c>
      <c r="L18" s="205">
        <v>8.1000000000000003E-2</v>
      </c>
      <c r="M18" s="204">
        <v>0</v>
      </c>
      <c r="N18" s="283">
        <v>0</v>
      </c>
      <c r="O18" s="142">
        <v>163</v>
      </c>
      <c r="P18" s="366">
        <v>4.4999999999999998E-2</v>
      </c>
      <c r="Q18" s="49">
        <v>110</v>
      </c>
      <c r="R18" s="51">
        <v>0.03</v>
      </c>
      <c r="S18" s="49">
        <v>100</v>
      </c>
      <c r="T18" s="51">
        <v>2.7E-2</v>
      </c>
      <c r="U18" s="49">
        <v>75</v>
      </c>
      <c r="V18" s="51">
        <v>2.1000000000000001E-2</v>
      </c>
      <c r="W18" s="49">
        <v>15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384</v>
      </c>
      <c r="AD18" s="436">
        <v>3196</v>
      </c>
      <c r="AE18" s="435">
        <v>0.874</v>
      </c>
      <c r="AF18" s="428">
        <v>458</v>
      </c>
      <c r="AG18" s="427">
        <v>0.125</v>
      </c>
    </row>
    <row r="19" spans="1:33" x14ac:dyDescent="0.25">
      <c r="A19" s="36" t="s">
        <v>39</v>
      </c>
      <c r="B19" s="37">
        <v>7316</v>
      </c>
      <c r="C19" s="38">
        <v>14</v>
      </c>
      <c r="D19" s="38">
        <v>0</v>
      </c>
      <c r="E19" s="38">
        <v>0</v>
      </c>
      <c r="F19" s="39">
        <v>3</v>
      </c>
      <c r="G19" s="207">
        <v>7266</v>
      </c>
      <c r="H19" s="282">
        <v>0.99299999999999999</v>
      </c>
      <c r="I19" s="146">
        <v>41</v>
      </c>
      <c r="J19" s="205">
        <v>6.0000000000000001E-3</v>
      </c>
      <c r="K19" s="204">
        <v>9</v>
      </c>
      <c r="L19" s="205">
        <v>1E-3</v>
      </c>
      <c r="M19" s="204">
        <v>0</v>
      </c>
      <c r="N19" s="283">
        <v>0</v>
      </c>
      <c r="O19" s="142">
        <v>28</v>
      </c>
      <c r="P19" s="366">
        <v>4.0000000000000001E-3</v>
      </c>
      <c r="Q19" s="49">
        <v>1</v>
      </c>
      <c r="R19" s="51">
        <v>0</v>
      </c>
      <c r="S19" s="49">
        <v>17</v>
      </c>
      <c r="T19" s="51">
        <v>2E-3</v>
      </c>
      <c r="U19" s="49">
        <v>2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50</v>
      </c>
      <c r="AD19" s="436">
        <v>7279</v>
      </c>
      <c r="AE19" s="435">
        <v>0.995</v>
      </c>
      <c r="AF19" s="428">
        <v>37</v>
      </c>
      <c r="AG19" s="427">
        <v>5.0000000000000001E-3</v>
      </c>
    </row>
    <row r="20" spans="1:33" x14ac:dyDescent="0.25">
      <c r="A20" s="36" t="s">
        <v>40</v>
      </c>
      <c r="B20" s="37">
        <v>21801</v>
      </c>
      <c r="C20" s="38">
        <v>28</v>
      </c>
      <c r="D20" s="38">
        <v>0</v>
      </c>
      <c r="E20" s="38">
        <v>18</v>
      </c>
      <c r="F20" s="39">
        <v>3</v>
      </c>
      <c r="G20" s="207">
        <v>18810</v>
      </c>
      <c r="H20" s="282">
        <v>0.86299999999999999</v>
      </c>
      <c r="I20" s="146">
        <v>2175</v>
      </c>
      <c r="J20" s="205">
        <v>0.1</v>
      </c>
      <c r="K20" s="204">
        <v>816</v>
      </c>
      <c r="L20" s="205">
        <v>3.6999999999999998E-2</v>
      </c>
      <c r="M20" s="204">
        <v>0</v>
      </c>
      <c r="N20" s="283">
        <v>0</v>
      </c>
      <c r="O20" s="142">
        <v>1411</v>
      </c>
      <c r="P20" s="366">
        <v>6.5000000000000002E-2</v>
      </c>
      <c r="Q20" s="49">
        <v>1153</v>
      </c>
      <c r="R20" s="51">
        <v>5.2999999999999999E-2</v>
      </c>
      <c r="S20" s="49">
        <v>579</v>
      </c>
      <c r="T20" s="51">
        <v>2.7E-2</v>
      </c>
      <c r="U20" s="49">
        <v>638</v>
      </c>
      <c r="V20" s="51">
        <v>2.9000000000000001E-2</v>
      </c>
      <c r="W20" s="49">
        <v>12</v>
      </c>
      <c r="X20" s="53">
        <v>1E-3</v>
      </c>
      <c r="Y20" s="52">
        <v>4</v>
      </c>
      <c r="Z20" s="201">
        <v>0</v>
      </c>
      <c r="AA20" s="439">
        <v>63</v>
      </c>
      <c r="AB20" s="438">
        <v>3.0000000000000001E-3</v>
      </c>
      <c r="AC20" s="437">
        <v>2821</v>
      </c>
      <c r="AD20" s="436">
        <v>19563</v>
      </c>
      <c r="AE20" s="435">
        <v>0.89700000000000002</v>
      </c>
      <c r="AF20" s="428">
        <v>2227</v>
      </c>
      <c r="AG20" s="427">
        <v>0.10199999999999999</v>
      </c>
    </row>
    <row r="21" spans="1:33" x14ac:dyDescent="0.25">
      <c r="A21" s="36" t="s">
        <v>41</v>
      </c>
      <c r="B21" s="37">
        <v>13933</v>
      </c>
      <c r="C21" s="38">
        <v>25</v>
      </c>
      <c r="D21" s="38">
        <v>0</v>
      </c>
      <c r="E21" s="38">
        <v>16</v>
      </c>
      <c r="F21" s="39">
        <v>8</v>
      </c>
      <c r="G21" s="207">
        <v>13309</v>
      </c>
      <c r="H21" s="282">
        <v>0.95499999999999996</v>
      </c>
      <c r="I21" s="146">
        <v>462</v>
      </c>
      <c r="J21" s="205">
        <v>3.3000000000000002E-2</v>
      </c>
      <c r="K21" s="204">
        <v>154</v>
      </c>
      <c r="L21" s="205">
        <v>1.0999999999999999E-2</v>
      </c>
      <c r="M21" s="204">
        <v>8</v>
      </c>
      <c r="N21" s="283">
        <v>1E-3</v>
      </c>
      <c r="O21" s="142">
        <v>150</v>
      </c>
      <c r="P21" s="366">
        <v>1.0999999999999999E-2</v>
      </c>
      <c r="Q21" s="49">
        <v>103</v>
      </c>
      <c r="R21" s="51">
        <v>7.0000000000000001E-3</v>
      </c>
      <c r="S21" s="49">
        <v>108</v>
      </c>
      <c r="T21" s="51">
        <v>8.0000000000000002E-3</v>
      </c>
      <c r="U21" s="49">
        <v>58</v>
      </c>
      <c r="V21" s="51">
        <v>4.0000000000000001E-3</v>
      </c>
      <c r="W21" s="49">
        <v>40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410</v>
      </c>
      <c r="AD21" s="436">
        <v>13614</v>
      </c>
      <c r="AE21" s="435">
        <v>0.97699999999999998</v>
      </c>
      <c r="AF21" s="428">
        <v>304</v>
      </c>
      <c r="AG21" s="427">
        <v>2.1999999999999999E-2</v>
      </c>
    </row>
    <row r="22" spans="1:33" x14ac:dyDescent="0.25">
      <c r="A22" s="36" t="s">
        <v>42</v>
      </c>
      <c r="B22" s="37">
        <v>18597</v>
      </c>
      <c r="C22" s="38">
        <v>24</v>
      </c>
      <c r="D22" s="38">
        <v>0</v>
      </c>
      <c r="E22" s="38">
        <v>9</v>
      </c>
      <c r="F22" s="39">
        <v>3</v>
      </c>
      <c r="G22" s="207">
        <v>18332</v>
      </c>
      <c r="H22" s="282">
        <v>0.98599999999999999</v>
      </c>
      <c r="I22" s="146">
        <v>257</v>
      </c>
      <c r="J22" s="205">
        <v>1.4E-2</v>
      </c>
      <c r="K22" s="204">
        <v>8</v>
      </c>
      <c r="L22" s="205">
        <v>0</v>
      </c>
      <c r="M22" s="204">
        <v>0</v>
      </c>
      <c r="N22" s="283">
        <v>0</v>
      </c>
      <c r="O22" s="142">
        <v>44</v>
      </c>
      <c r="P22" s="366">
        <v>2E-3</v>
      </c>
      <c r="Q22" s="49">
        <v>8</v>
      </c>
      <c r="R22" s="51">
        <v>0</v>
      </c>
      <c r="S22" s="49">
        <v>294</v>
      </c>
      <c r="T22" s="51">
        <v>1.6E-2</v>
      </c>
      <c r="U22" s="49">
        <v>10</v>
      </c>
      <c r="V22" s="51">
        <v>1E-3</v>
      </c>
      <c r="W22" s="49">
        <v>3</v>
      </c>
      <c r="X22" s="53">
        <v>0</v>
      </c>
      <c r="Y22" s="52">
        <v>3</v>
      </c>
      <c r="Z22" s="201">
        <v>0</v>
      </c>
      <c r="AA22" s="439">
        <v>16</v>
      </c>
      <c r="AB22" s="438">
        <v>1E-3</v>
      </c>
      <c r="AC22" s="437">
        <v>373</v>
      </c>
      <c r="AD22" s="436">
        <v>18284</v>
      </c>
      <c r="AE22" s="435">
        <v>0.98299999999999998</v>
      </c>
      <c r="AF22" s="428">
        <v>52</v>
      </c>
      <c r="AG22" s="427">
        <v>3.0000000000000001E-3</v>
      </c>
    </row>
    <row r="23" spans="1:33" x14ac:dyDescent="0.25">
      <c r="A23" s="36" t="s">
        <v>43</v>
      </c>
      <c r="B23" s="37">
        <v>8672</v>
      </c>
      <c r="C23" s="38">
        <v>14</v>
      </c>
      <c r="D23" s="38">
        <v>5</v>
      </c>
      <c r="E23" s="38">
        <v>0</v>
      </c>
      <c r="F23" s="39">
        <v>5</v>
      </c>
      <c r="G23" s="207">
        <v>8212</v>
      </c>
      <c r="H23" s="282">
        <v>0.94699999999999995</v>
      </c>
      <c r="I23" s="146">
        <v>416</v>
      </c>
      <c r="J23" s="205">
        <v>4.8000000000000001E-2</v>
      </c>
      <c r="K23" s="204">
        <v>44</v>
      </c>
      <c r="L23" s="205">
        <v>5.0000000000000001E-3</v>
      </c>
      <c r="M23" s="204">
        <v>0</v>
      </c>
      <c r="N23" s="283">
        <v>0</v>
      </c>
      <c r="O23" s="142">
        <v>73</v>
      </c>
      <c r="P23" s="366">
        <v>8.0000000000000002E-3</v>
      </c>
      <c r="Q23" s="49">
        <v>0</v>
      </c>
      <c r="R23" s="51">
        <v>0</v>
      </c>
      <c r="S23" s="49">
        <v>97</v>
      </c>
      <c r="T23" s="51">
        <v>1.0999999999999999E-2</v>
      </c>
      <c r="U23" s="49">
        <v>8628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8860</v>
      </c>
      <c r="AD23" s="436">
        <v>0</v>
      </c>
      <c r="AE23" s="435">
        <v>0</v>
      </c>
      <c r="AF23" s="428">
        <v>117</v>
      </c>
      <c r="AG23" s="427">
        <v>1.2999999999999999E-2</v>
      </c>
    </row>
    <row r="24" spans="1:33" x14ac:dyDescent="0.25">
      <c r="A24" s="36" t="s">
        <v>44</v>
      </c>
      <c r="B24" s="37">
        <v>43641</v>
      </c>
      <c r="C24" s="38">
        <v>64</v>
      </c>
      <c r="D24" s="38">
        <v>0</v>
      </c>
      <c r="E24" s="38">
        <v>32</v>
      </c>
      <c r="F24" s="39">
        <v>6</v>
      </c>
      <c r="G24" s="207">
        <v>40750</v>
      </c>
      <c r="H24" s="282">
        <v>0.93400000000000005</v>
      </c>
      <c r="I24" s="146">
        <v>2632</v>
      </c>
      <c r="J24" s="205">
        <v>0.06</v>
      </c>
      <c r="K24" s="204">
        <v>255</v>
      </c>
      <c r="L24" s="205">
        <v>6.0000000000000001E-3</v>
      </c>
      <c r="M24" s="204">
        <v>4</v>
      </c>
      <c r="N24" s="283">
        <v>0</v>
      </c>
      <c r="O24" s="142">
        <v>782</v>
      </c>
      <c r="P24" s="366">
        <v>1.7999999999999999E-2</v>
      </c>
      <c r="Q24" s="49">
        <v>268</v>
      </c>
      <c r="R24" s="51">
        <v>6.0000000000000001E-3</v>
      </c>
      <c r="S24" s="49">
        <v>478</v>
      </c>
      <c r="T24" s="51">
        <v>1.0999999999999999E-2</v>
      </c>
      <c r="U24" s="49">
        <v>356</v>
      </c>
      <c r="V24" s="51">
        <v>8.0000000000000002E-3</v>
      </c>
      <c r="W24" s="49">
        <v>54</v>
      </c>
      <c r="X24" s="53">
        <v>1E-3</v>
      </c>
      <c r="Y24" s="52">
        <v>0</v>
      </c>
      <c r="Z24" s="201">
        <v>0</v>
      </c>
      <c r="AA24" s="439">
        <v>110</v>
      </c>
      <c r="AB24" s="438">
        <v>3.0000000000000001E-3</v>
      </c>
      <c r="AC24" s="437">
        <v>1846</v>
      </c>
      <c r="AD24" s="436">
        <v>42585</v>
      </c>
      <c r="AE24" s="435">
        <v>0.97599999999999998</v>
      </c>
      <c r="AF24" s="428">
        <v>1037</v>
      </c>
      <c r="AG24" s="427">
        <v>2.4E-2</v>
      </c>
    </row>
    <row r="25" spans="1:33" x14ac:dyDescent="0.25">
      <c r="A25" s="36" t="s">
        <v>45</v>
      </c>
      <c r="B25" s="37">
        <v>18630</v>
      </c>
      <c r="C25" s="38">
        <v>30</v>
      </c>
      <c r="D25" s="38">
        <v>0</v>
      </c>
      <c r="E25" s="38">
        <v>13</v>
      </c>
      <c r="F25" s="39">
        <v>3</v>
      </c>
      <c r="G25" s="207">
        <v>18116</v>
      </c>
      <c r="H25" s="282">
        <v>0.97199999999999998</v>
      </c>
      <c r="I25" s="146">
        <v>393</v>
      </c>
      <c r="J25" s="205">
        <v>2.1000000000000001E-2</v>
      </c>
      <c r="K25" s="204">
        <v>87</v>
      </c>
      <c r="L25" s="205">
        <v>5.0000000000000001E-3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69</v>
      </c>
      <c r="R25" s="51">
        <v>4.0000000000000001E-3</v>
      </c>
      <c r="S25" s="49">
        <v>91</v>
      </c>
      <c r="T25" s="51">
        <v>5.0000000000000001E-3</v>
      </c>
      <c r="U25" s="49">
        <v>50</v>
      </c>
      <c r="V25" s="51">
        <v>3.0000000000000001E-3</v>
      </c>
      <c r="W25" s="49">
        <v>33</v>
      </c>
      <c r="X25" s="53">
        <v>2E-3</v>
      </c>
      <c r="Y25" s="52">
        <v>4</v>
      </c>
      <c r="Z25" s="201">
        <v>0</v>
      </c>
      <c r="AA25" s="439">
        <v>32</v>
      </c>
      <c r="AB25" s="438">
        <v>2E-3</v>
      </c>
      <c r="AC25" s="437">
        <v>385</v>
      </c>
      <c r="AD25" s="436">
        <v>18373</v>
      </c>
      <c r="AE25" s="435">
        <v>0.98599999999999999</v>
      </c>
      <c r="AF25" s="428">
        <v>249</v>
      </c>
      <c r="AG25" s="427">
        <v>1.2999999999999999E-2</v>
      </c>
    </row>
    <row r="26" spans="1:33" x14ac:dyDescent="0.25">
      <c r="A26" s="36" t="s">
        <v>46</v>
      </c>
      <c r="B26" s="37">
        <v>40575</v>
      </c>
      <c r="C26" s="38">
        <v>28</v>
      </c>
      <c r="D26" s="38">
        <v>4</v>
      </c>
      <c r="E26" s="38">
        <v>23</v>
      </c>
      <c r="F26" s="39">
        <v>5</v>
      </c>
      <c r="G26" s="207">
        <v>40354</v>
      </c>
      <c r="H26" s="282">
        <v>0.995</v>
      </c>
      <c r="I26" s="146">
        <v>213</v>
      </c>
      <c r="J26" s="205">
        <v>5.0000000000000001E-3</v>
      </c>
      <c r="K26" s="204">
        <v>8</v>
      </c>
      <c r="L26" s="205">
        <v>0</v>
      </c>
      <c r="M26" s="204">
        <v>0</v>
      </c>
      <c r="N26" s="283">
        <v>0</v>
      </c>
      <c r="O26" s="142">
        <v>55</v>
      </c>
      <c r="P26" s="366">
        <v>1E-3</v>
      </c>
      <c r="Q26" s="49">
        <v>51</v>
      </c>
      <c r="R26" s="51">
        <v>1E-3</v>
      </c>
      <c r="S26" s="49">
        <v>59</v>
      </c>
      <c r="T26" s="51">
        <v>1E-3</v>
      </c>
      <c r="U26" s="49">
        <v>58</v>
      </c>
      <c r="V26" s="51">
        <v>1E-3</v>
      </c>
      <c r="W26" s="49">
        <v>3</v>
      </c>
      <c r="X26" s="53">
        <v>0</v>
      </c>
      <c r="Y26" s="52">
        <v>1</v>
      </c>
      <c r="Z26" s="201">
        <v>0</v>
      </c>
      <c r="AA26" s="439">
        <v>34</v>
      </c>
      <c r="AB26" s="438">
        <v>1E-3</v>
      </c>
      <c r="AC26" s="437">
        <v>210</v>
      </c>
      <c r="AD26" s="436">
        <v>40480</v>
      </c>
      <c r="AE26" s="435">
        <v>0.998</v>
      </c>
      <c r="AF26" s="428">
        <v>63</v>
      </c>
      <c r="AG26" s="427">
        <v>2E-3</v>
      </c>
    </row>
    <row r="27" spans="1:33" x14ac:dyDescent="0.25">
      <c r="A27" s="36" t="s">
        <v>47</v>
      </c>
      <c r="B27" s="37">
        <v>117208</v>
      </c>
      <c r="C27" s="38">
        <v>189</v>
      </c>
      <c r="D27" s="38">
        <v>0</v>
      </c>
      <c r="E27" s="38">
        <v>165</v>
      </c>
      <c r="F27" s="39">
        <v>4</v>
      </c>
      <c r="G27" s="207">
        <v>113958</v>
      </c>
      <c r="H27" s="282">
        <v>0.97199999999999998</v>
      </c>
      <c r="I27" s="146">
        <v>2898</v>
      </c>
      <c r="J27" s="205">
        <v>2.5000000000000001E-2</v>
      </c>
      <c r="K27" s="204">
        <v>351</v>
      </c>
      <c r="L27" s="205">
        <v>3.0000000000000001E-3</v>
      </c>
      <c r="M27" s="204">
        <v>1</v>
      </c>
      <c r="N27" s="283">
        <v>0</v>
      </c>
      <c r="O27" s="142">
        <v>1073</v>
      </c>
      <c r="P27" s="366">
        <v>8.9999999999999993E-3</v>
      </c>
      <c r="Q27" s="49">
        <v>818</v>
      </c>
      <c r="R27" s="51">
        <v>7.0000000000000001E-3</v>
      </c>
      <c r="S27" s="49">
        <v>559</v>
      </c>
      <c r="T27" s="51">
        <v>5.0000000000000001E-3</v>
      </c>
      <c r="U27" s="49">
        <v>746</v>
      </c>
      <c r="V27" s="51">
        <v>6.0000000000000001E-3</v>
      </c>
      <c r="W27" s="49">
        <v>384</v>
      </c>
      <c r="X27" s="53">
        <v>3.0000000000000001E-3</v>
      </c>
      <c r="Y27" s="52">
        <v>12</v>
      </c>
      <c r="Z27" s="201">
        <v>0</v>
      </c>
      <c r="AA27" s="439">
        <v>93</v>
      </c>
      <c r="AB27" s="438">
        <v>1E-3</v>
      </c>
      <c r="AC27" s="437">
        <v>2937</v>
      </c>
      <c r="AD27" s="436">
        <v>115636</v>
      </c>
      <c r="AE27" s="435">
        <v>0.98699999999999999</v>
      </c>
      <c r="AF27" s="428">
        <v>1424</v>
      </c>
      <c r="AG27" s="427">
        <v>1.2E-2</v>
      </c>
    </row>
    <row r="28" spans="1:33" x14ac:dyDescent="0.25">
      <c r="A28" s="36" t="s">
        <v>48</v>
      </c>
      <c r="B28" s="37">
        <v>10147</v>
      </c>
      <c r="C28" s="38">
        <v>24</v>
      </c>
      <c r="D28" s="38">
        <v>0</v>
      </c>
      <c r="E28" s="38">
        <v>7</v>
      </c>
      <c r="F28" s="39">
        <v>3</v>
      </c>
      <c r="G28" s="207">
        <v>9653</v>
      </c>
      <c r="H28" s="282">
        <v>0.95099999999999996</v>
      </c>
      <c r="I28" s="146">
        <v>447</v>
      </c>
      <c r="J28" s="205">
        <v>4.3999999999999997E-2</v>
      </c>
      <c r="K28" s="204">
        <v>23</v>
      </c>
      <c r="L28" s="205">
        <v>2E-3</v>
      </c>
      <c r="M28" s="204">
        <v>24</v>
      </c>
      <c r="N28" s="283">
        <v>2E-3</v>
      </c>
      <c r="O28" s="142">
        <v>46</v>
      </c>
      <c r="P28" s="366">
        <v>5.0000000000000001E-3</v>
      </c>
      <c r="Q28" s="49">
        <v>19</v>
      </c>
      <c r="R28" s="51">
        <v>2E-3</v>
      </c>
      <c r="S28" s="49">
        <v>37</v>
      </c>
      <c r="T28" s="51">
        <v>4.0000000000000001E-3</v>
      </c>
      <c r="U28" s="49">
        <v>36</v>
      </c>
      <c r="V28" s="51">
        <v>4.0000000000000001E-3</v>
      </c>
      <c r="W28" s="49">
        <v>10</v>
      </c>
      <c r="X28" s="53">
        <v>1E-3</v>
      </c>
      <c r="Y28" s="52">
        <v>14</v>
      </c>
      <c r="Z28" s="201">
        <v>1E-3</v>
      </c>
      <c r="AA28" s="439">
        <v>13</v>
      </c>
      <c r="AB28" s="438">
        <v>1E-3</v>
      </c>
      <c r="AC28" s="437">
        <v>189</v>
      </c>
      <c r="AD28" s="436">
        <v>10058</v>
      </c>
      <c r="AE28" s="435">
        <v>0.99099999999999999</v>
      </c>
      <c r="AF28" s="428">
        <v>69</v>
      </c>
      <c r="AG28" s="427">
        <v>7.0000000000000001E-3</v>
      </c>
    </row>
    <row r="29" spans="1:33" x14ac:dyDescent="0.25">
      <c r="A29" s="36" t="s">
        <v>49</v>
      </c>
      <c r="B29" s="37">
        <v>11812</v>
      </c>
      <c r="C29" s="38">
        <v>14</v>
      </c>
      <c r="D29" s="38">
        <v>0</v>
      </c>
      <c r="E29" s="38">
        <v>0</v>
      </c>
      <c r="F29" s="39">
        <v>3</v>
      </c>
      <c r="G29" s="207">
        <v>10496</v>
      </c>
      <c r="H29" s="282">
        <v>0.88900000000000001</v>
      </c>
      <c r="I29" s="146">
        <v>1269</v>
      </c>
      <c r="J29" s="205">
        <v>0.107</v>
      </c>
      <c r="K29" s="204">
        <v>47</v>
      </c>
      <c r="L29" s="205">
        <v>4.0000000000000001E-3</v>
      </c>
      <c r="M29" s="204">
        <v>0</v>
      </c>
      <c r="N29" s="283">
        <v>0</v>
      </c>
      <c r="O29" s="142">
        <v>406</v>
      </c>
      <c r="P29" s="366">
        <v>3.4000000000000002E-2</v>
      </c>
      <c r="Q29" s="49">
        <v>26</v>
      </c>
      <c r="R29" s="51">
        <v>2E-3</v>
      </c>
      <c r="S29" s="49">
        <v>773</v>
      </c>
      <c r="T29" s="51">
        <v>6.5000000000000002E-2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1366</v>
      </c>
      <c r="AD29" s="436">
        <v>10884</v>
      </c>
      <c r="AE29" s="435">
        <v>0.92100000000000004</v>
      </c>
      <c r="AF29" s="428">
        <v>453</v>
      </c>
      <c r="AG29" s="427">
        <v>3.7999999999999999E-2</v>
      </c>
    </row>
    <row r="30" spans="1:33" x14ac:dyDescent="0.25">
      <c r="A30" s="36" t="s">
        <v>50</v>
      </c>
      <c r="B30" s="37">
        <v>22117</v>
      </c>
      <c r="C30" s="38">
        <v>35</v>
      </c>
      <c r="D30" s="38">
        <v>0</v>
      </c>
      <c r="E30" s="38">
        <v>21</v>
      </c>
      <c r="F30" s="39">
        <v>4</v>
      </c>
      <c r="G30" s="207">
        <v>18111</v>
      </c>
      <c r="H30" s="282">
        <v>0.81899999999999995</v>
      </c>
      <c r="I30" s="146">
        <v>3150</v>
      </c>
      <c r="J30" s="205">
        <v>0.14199999999999999</v>
      </c>
      <c r="K30" s="204">
        <v>844</v>
      </c>
      <c r="L30" s="205">
        <v>3.7999999999999999E-2</v>
      </c>
      <c r="M30" s="204">
        <v>12</v>
      </c>
      <c r="N30" s="283">
        <v>1E-3</v>
      </c>
      <c r="O30" s="142">
        <v>584</v>
      </c>
      <c r="P30" s="366">
        <v>2.5999999999999999E-2</v>
      </c>
      <c r="Q30" s="49">
        <v>308</v>
      </c>
      <c r="R30" s="51">
        <v>1.4E-2</v>
      </c>
      <c r="S30" s="49">
        <v>400</v>
      </c>
      <c r="T30" s="51">
        <v>1.7999999999999999E-2</v>
      </c>
      <c r="U30" s="49">
        <v>220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30</v>
      </c>
      <c r="AB30" s="438">
        <v>1E-3</v>
      </c>
      <c r="AC30" s="437">
        <v>1292</v>
      </c>
      <c r="AD30" s="436">
        <v>20646</v>
      </c>
      <c r="AE30" s="435">
        <v>0.93300000000000005</v>
      </c>
      <c r="AF30" s="428">
        <v>1428</v>
      </c>
      <c r="AG30" s="427">
        <v>6.5000000000000002E-2</v>
      </c>
    </row>
    <row r="31" spans="1:33" x14ac:dyDescent="0.25">
      <c r="A31" s="36" t="s">
        <v>305</v>
      </c>
      <c r="B31" s="37">
        <v>36096</v>
      </c>
      <c r="C31" s="38">
        <v>77</v>
      </c>
      <c r="D31" s="38">
        <v>0</v>
      </c>
      <c r="E31" s="38">
        <v>59</v>
      </c>
      <c r="F31" s="39">
        <v>3</v>
      </c>
      <c r="G31" s="207">
        <v>31958</v>
      </c>
      <c r="H31" s="282">
        <v>0.88500000000000001</v>
      </c>
      <c r="I31" s="146">
        <v>3472</v>
      </c>
      <c r="J31" s="205">
        <v>9.6000000000000002E-2</v>
      </c>
      <c r="K31" s="204">
        <v>666</v>
      </c>
      <c r="L31" s="205">
        <v>1.7999999999999999E-2</v>
      </c>
      <c r="M31" s="204">
        <v>0</v>
      </c>
      <c r="N31" s="283">
        <v>0</v>
      </c>
      <c r="O31" s="142">
        <v>1344</v>
      </c>
      <c r="P31" s="366">
        <v>3.6999999999999998E-2</v>
      </c>
      <c r="Q31" s="49">
        <v>923</v>
      </c>
      <c r="R31" s="51">
        <v>2.5999999999999999E-2</v>
      </c>
      <c r="S31" s="49">
        <v>657</v>
      </c>
      <c r="T31" s="51">
        <v>1.7999999999999999E-2</v>
      </c>
      <c r="U31" s="49">
        <v>929</v>
      </c>
      <c r="V31" s="51">
        <v>2.5999999999999999E-2</v>
      </c>
      <c r="W31" s="49">
        <v>418</v>
      </c>
      <c r="X31" s="53">
        <v>1.2E-2</v>
      </c>
      <c r="Y31" s="52">
        <v>60</v>
      </c>
      <c r="Z31" s="201">
        <v>2E-3</v>
      </c>
      <c r="AA31" s="439">
        <v>9</v>
      </c>
      <c r="AB31" s="438">
        <v>0</v>
      </c>
      <c r="AC31" s="437">
        <v>3579</v>
      </c>
      <c r="AD31" s="436">
        <v>34005</v>
      </c>
      <c r="AE31" s="435">
        <v>0.94199999999999995</v>
      </c>
      <c r="AF31" s="428">
        <v>2010</v>
      </c>
      <c r="AG31" s="427">
        <v>5.6000000000000001E-2</v>
      </c>
    </row>
    <row r="32" spans="1:33" x14ac:dyDescent="0.25">
      <c r="A32" s="36" t="s">
        <v>52</v>
      </c>
      <c r="B32" s="37">
        <v>19593</v>
      </c>
      <c r="C32" s="38">
        <v>35</v>
      </c>
      <c r="D32" s="38">
        <v>0</v>
      </c>
      <c r="E32" s="38">
        <v>23</v>
      </c>
      <c r="F32" s="39">
        <v>3</v>
      </c>
      <c r="G32" s="207">
        <v>19170</v>
      </c>
      <c r="H32" s="282">
        <v>0.97799999999999998</v>
      </c>
      <c r="I32" s="146">
        <v>402</v>
      </c>
      <c r="J32" s="205">
        <v>2.1000000000000001E-2</v>
      </c>
      <c r="K32" s="204">
        <v>20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98</v>
      </c>
      <c r="R32" s="51">
        <v>5.0000000000000001E-3</v>
      </c>
      <c r="S32" s="49">
        <v>172</v>
      </c>
      <c r="T32" s="51">
        <v>8.9999999999999993E-3</v>
      </c>
      <c r="U32" s="49">
        <v>70</v>
      </c>
      <c r="V32" s="51">
        <v>4.0000000000000001E-3</v>
      </c>
      <c r="W32" s="49">
        <v>152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605</v>
      </c>
      <c r="AD32" s="436">
        <v>19288</v>
      </c>
      <c r="AE32" s="435">
        <v>0.98399999999999999</v>
      </c>
      <c r="AF32" s="428">
        <v>186</v>
      </c>
      <c r="AG32" s="427">
        <v>8.9999999999999993E-3</v>
      </c>
    </row>
    <row r="33" spans="1:33" x14ac:dyDescent="0.25">
      <c r="A33" s="36" t="s">
        <v>53</v>
      </c>
      <c r="B33" s="37">
        <v>15850</v>
      </c>
      <c r="C33" s="38">
        <v>31</v>
      </c>
      <c r="D33" s="38">
        <v>0</v>
      </c>
      <c r="E33" s="38">
        <v>10</v>
      </c>
      <c r="F33" s="39">
        <v>4</v>
      </c>
      <c r="G33" s="207">
        <v>15405</v>
      </c>
      <c r="H33" s="282">
        <v>0.97199999999999998</v>
      </c>
      <c r="I33" s="146">
        <v>440</v>
      </c>
      <c r="J33" s="205">
        <v>2.8000000000000001E-2</v>
      </c>
      <c r="K33" s="204">
        <v>5</v>
      </c>
      <c r="L33" s="205">
        <v>0</v>
      </c>
      <c r="M33" s="204">
        <v>0</v>
      </c>
      <c r="N33" s="283">
        <v>0</v>
      </c>
      <c r="O33" s="142">
        <v>111</v>
      </c>
      <c r="P33" s="366">
        <v>7.0000000000000001E-3</v>
      </c>
      <c r="Q33" s="49">
        <v>38</v>
      </c>
      <c r="R33" s="51">
        <v>2E-3</v>
      </c>
      <c r="S33" s="49">
        <v>53</v>
      </c>
      <c r="T33" s="51">
        <v>3.0000000000000001E-3</v>
      </c>
      <c r="U33" s="49">
        <v>43</v>
      </c>
      <c r="V33" s="51">
        <v>3.0000000000000001E-3</v>
      </c>
      <c r="W33" s="49">
        <v>17</v>
      </c>
      <c r="X33" s="53">
        <v>1E-3</v>
      </c>
      <c r="Y33" s="52">
        <v>11</v>
      </c>
      <c r="Z33" s="201">
        <v>1E-3</v>
      </c>
      <c r="AA33" s="439">
        <v>6</v>
      </c>
      <c r="AB33" s="438">
        <v>0</v>
      </c>
      <c r="AC33" s="437">
        <v>264</v>
      </c>
      <c r="AD33" s="436">
        <v>15732</v>
      </c>
      <c r="AE33" s="435">
        <v>0.99299999999999999</v>
      </c>
      <c r="AF33" s="428">
        <v>116</v>
      </c>
      <c r="AG33" s="427">
        <v>7.0000000000000001E-3</v>
      </c>
    </row>
    <row r="34" spans="1:33" x14ac:dyDescent="0.25">
      <c r="A34" s="36" t="s">
        <v>54</v>
      </c>
      <c r="B34" s="37">
        <v>11588</v>
      </c>
      <c r="C34" s="38">
        <v>38</v>
      </c>
      <c r="D34" s="38">
        <v>0</v>
      </c>
      <c r="E34" s="38">
        <v>3</v>
      </c>
      <c r="F34" s="39">
        <v>4</v>
      </c>
      <c r="G34" s="207">
        <v>8960</v>
      </c>
      <c r="H34" s="282">
        <v>0.77300000000000002</v>
      </c>
      <c r="I34" s="146">
        <v>1945</v>
      </c>
      <c r="J34" s="205">
        <v>0.16800000000000001</v>
      </c>
      <c r="K34" s="204">
        <v>683</v>
      </c>
      <c r="L34" s="205">
        <v>5.8999999999999997E-2</v>
      </c>
      <c r="M34" s="204">
        <v>0</v>
      </c>
      <c r="N34" s="283">
        <v>0</v>
      </c>
      <c r="O34" s="142">
        <v>2621</v>
      </c>
      <c r="P34" s="366">
        <v>0.22600000000000001</v>
      </c>
      <c r="Q34" s="49">
        <v>241</v>
      </c>
      <c r="R34" s="51">
        <v>2.1000000000000001E-2</v>
      </c>
      <c r="S34" s="49">
        <v>3270</v>
      </c>
      <c r="T34" s="51">
        <v>0.28199999999999997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34</v>
      </c>
      <c r="Z34" s="201">
        <v>3.0000000000000001E-3</v>
      </c>
      <c r="AA34" s="439">
        <v>37</v>
      </c>
      <c r="AB34" s="438">
        <v>3.0000000000000001E-3</v>
      </c>
      <c r="AC34" s="437">
        <v>6312</v>
      </c>
      <c r="AD34" s="436">
        <v>6025</v>
      </c>
      <c r="AE34" s="435">
        <v>0.52</v>
      </c>
      <c r="AF34" s="428">
        <v>3304</v>
      </c>
      <c r="AG34" s="427">
        <v>0.28499999999999998</v>
      </c>
    </row>
    <row r="35" spans="1:33" x14ac:dyDescent="0.25">
      <c r="A35" s="36" t="s">
        <v>310</v>
      </c>
      <c r="B35" s="37">
        <v>35948</v>
      </c>
      <c r="C35" s="38">
        <v>45</v>
      </c>
      <c r="D35" s="38">
        <v>0</v>
      </c>
      <c r="E35" s="38">
        <v>30</v>
      </c>
      <c r="F35" s="39">
        <v>3</v>
      </c>
      <c r="G35" s="207">
        <v>33643</v>
      </c>
      <c r="H35" s="282">
        <v>0.93600000000000005</v>
      </c>
      <c r="I35" s="146">
        <v>1999</v>
      </c>
      <c r="J35" s="205">
        <v>5.6000000000000001E-2</v>
      </c>
      <c r="K35" s="204">
        <v>306</v>
      </c>
      <c r="L35" s="205">
        <v>8.9999999999999993E-3</v>
      </c>
      <c r="M35" s="204">
        <v>0</v>
      </c>
      <c r="N35" s="283">
        <v>0</v>
      </c>
      <c r="O35" s="142">
        <v>223</v>
      </c>
      <c r="P35" s="366">
        <v>6.0000000000000001E-3</v>
      </c>
      <c r="Q35" s="49">
        <v>132</v>
      </c>
      <c r="R35" s="51">
        <v>4.0000000000000001E-3</v>
      </c>
      <c r="S35" s="49">
        <v>100</v>
      </c>
      <c r="T35" s="51">
        <v>3.0000000000000001E-3</v>
      </c>
      <c r="U35" s="49">
        <v>145</v>
      </c>
      <c r="V35" s="51">
        <v>4.0000000000000001E-3</v>
      </c>
      <c r="W35" s="49">
        <v>52</v>
      </c>
      <c r="X35" s="53">
        <v>1E-3</v>
      </c>
      <c r="Y35" s="52">
        <v>11</v>
      </c>
      <c r="Z35" s="201">
        <v>0</v>
      </c>
      <c r="AA35" s="439">
        <v>60</v>
      </c>
      <c r="AB35" s="438">
        <v>2E-3</v>
      </c>
      <c r="AC35" s="437">
        <v>609</v>
      </c>
      <c r="AD35" s="436">
        <v>35392</v>
      </c>
      <c r="AE35" s="435">
        <v>0.98499999999999999</v>
      </c>
      <c r="AF35" s="428">
        <v>529</v>
      </c>
      <c r="AG35" s="427">
        <v>1.4999999999999999E-2</v>
      </c>
    </row>
    <row r="36" spans="1:33" x14ac:dyDescent="0.25">
      <c r="A36" s="36" t="s">
        <v>56</v>
      </c>
      <c r="B36" s="37">
        <v>17418</v>
      </c>
      <c r="C36" s="38">
        <v>24</v>
      </c>
      <c r="D36" s="38">
        <v>0</v>
      </c>
      <c r="E36" s="38">
        <v>19</v>
      </c>
      <c r="F36" s="39">
        <v>3</v>
      </c>
      <c r="G36" s="207">
        <v>16374</v>
      </c>
      <c r="H36" s="282">
        <v>0.94</v>
      </c>
      <c r="I36" s="146">
        <v>847</v>
      </c>
      <c r="J36" s="205">
        <v>4.9000000000000002E-2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207</v>
      </c>
      <c r="P36" s="366">
        <v>1.2E-2</v>
      </c>
      <c r="Q36" s="49">
        <v>123</v>
      </c>
      <c r="R36" s="51">
        <v>7.0000000000000001E-3</v>
      </c>
      <c r="S36" s="49">
        <v>158</v>
      </c>
      <c r="T36" s="51">
        <v>8.9999999999999993E-3</v>
      </c>
      <c r="U36" s="49">
        <v>98</v>
      </c>
      <c r="V36" s="51">
        <v>6.0000000000000001E-3</v>
      </c>
      <c r="W36" s="49">
        <v>26</v>
      </c>
      <c r="X36" s="53">
        <v>1E-3</v>
      </c>
      <c r="Y36" s="52">
        <v>8</v>
      </c>
      <c r="Z36" s="201">
        <v>0</v>
      </c>
      <c r="AA36" s="439">
        <v>20</v>
      </c>
      <c r="AB36" s="438">
        <v>1E-3</v>
      </c>
      <c r="AC36" s="437">
        <v>563</v>
      </c>
      <c r="AD36" s="436">
        <v>17014</v>
      </c>
      <c r="AE36" s="435">
        <v>0.97699999999999998</v>
      </c>
      <c r="AF36" s="428">
        <v>404</v>
      </c>
      <c r="AG36" s="427">
        <v>2.3E-2</v>
      </c>
    </row>
    <row r="37" spans="1:33" x14ac:dyDescent="0.25">
      <c r="A37" s="36" t="s">
        <v>57</v>
      </c>
      <c r="B37" s="37">
        <v>16546</v>
      </c>
      <c r="C37" s="38">
        <v>28</v>
      </c>
      <c r="D37" s="38">
        <v>7</v>
      </c>
      <c r="E37" s="38">
        <v>4</v>
      </c>
      <c r="F37" s="39">
        <v>5</v>
      </c>
      <c r="G37" s="207">
        <v>8822</v>
      </c>
      <c r="H37" s="282">
        <v>0.53300000000000003</v>
      </c>
      <c r="I37" s="146">
        <v>5564</v>
      </c>
      <c r="J37" s="205">
        <v>0.33600000000000002</v>
      </c>
      <c r="K37" s="204">
        <v>2160</v>
      </c>
      <c r="L37" s="205">
        <v>0.13100000000000001</v>
      </c>
      <c r="M37" s="204">
        <v>0</v>
      </c>
      <c r="N37" s="283">
        <v>0</v>
      </c>
      <c r="O37" s="142">
        <v>1186</v>
      </c>
      <c r="P37" s="366">
        <v>7.1999999999999995E-2</v>
      </c>
      <c r="Q37" s="49">
        <v>278</v>
      </c>
      <c r="R37" s="51">
        <v>1.7000000000000001E-2</v>
      </c>
      <c r="S37" s="49">
        <v>527</v>
      </c>
      <c r="T37" s="51">
        <v>3.2000000000000001E-2</v>
      </c>
      <c r="U37" s="49">
        <v>183</v>
      </c>
      <c r="V37" s="51">
        <v>1.0999999999999999E-2</v>
      </c>
      <c r="W37" s="49">
        <v>92</v>
      </c>
      <c r="X37" s="53">
        <v>6.0000000000000001E-3</v>
      </c>
      <c r="Y37" s="52">
        <v>50</v>
      </c>
      <c r="Z37" s="201">
        <v>3.0000000000000001E-3</v>
      </c>
      <c r="AA37" s="439">
        <v>62</v>
      </c>
      <c r="AB37" s="438">
        <v>4.0000000000000001E-3</v>
      </c>
      <c r="AC37" s="437">
        <v>2234</v>
      </c>
      <c r="AD37" s="436">
        <v>13195</v>
      </c>
      <c r="AE37" s="435">
        <v>0.79700000000000004</v>
      </c>
      <c r="AF37" s="428">
        <v>3346</v>
      </c>
      <c r="AG37" s="427">
        <v>0.20200000000000001</v>
      </c>
    </row>
    <row r="38" spans="1:33" x14ac:dyDescent="0.25">
      <c r="A38" s="36" t="s">
        <v>58</v>
      </c>
      <c r="B38" s="37">
        <v>60695</v>
      </c>
      <c r="C38" s="38">
        <v>45</v>
      </c>
      <c r="D38" s="38">
        <v>1</v>
      </c>
      <c r="E38" s="38">
        <v>33</v>
      </c>
      <c r="F38" s="39">
        <v>3</v>
      </c>
      <c r="G38" s="207">
        <v>57833</v>
      </c>
      <c r="H38" s="282">
        <v>0.95299999999999996</v>
      </c>
      <c r="I38" s="146">
        <v>2749</v>
      </c>
      <c r="J38" s="205">
        <v>4.4999999999999998E-2</v>
      </c>
      <c r="K38" s="204">
        <v>113</v>
      </c>
      <c r="L38" s="205">
        <v>2E-3</v>
      </c>
      <c r="M38" s="204">
        <v>0</v>
      </c>
      <c r="N38" s="283">
        <v>0</v>
      </c>
      <c r="O38" s="142">
        <v>607</v>
      </c>
      <c r="P38" s="366">
        <v>0.01</v>
      </c>
      <c r="Q38" s="49">
        <v>531</v>
      </c>
      <c r="R38" s="51">
        <v>8.9999999999999993E-3</v>
      </c>
      <c r="S38" s="49">
        <v>389</v>
      </c>
      <c r="T38" s="51">
        <v>6.0000000000000001E-3</v>
      </c>
      <c r="U38" s="49">
        <v>498</v>
      </c>
      <c r="V38" s="51">
        <v>8.0000000000000002E-3</v>
      </c>
      <c r="W38" s="49">
        <v>242</v>
      </c>
      <c r="X38" s="53">
        <v>4.0000000000000001E-3</v>
      </c>
      <c r="Y38" s="52">
        <v>28</v>
      </c>
      <c r="Z38" s="201">
        <v>0</v>
      </c>
      <c r="AA38" s="439">
        <v>18</v>
      </c>
      <c r="AB38" s="438">
        <v>0</v>
      </c>
      <c r="AC38" s="437">
        <v>1809</v>
      </c>
      <c r="AD38" s="436">
        <v>59900</v>
      </c>
      <c r="AE38" s="435">
        <v>0.98699999999999999</v>
      </c>
      <c r="AF38" s="428">
        <v>720</v>
      </c>
      <c r="AG38" s="427">
        <v>1.2E-2</v>
      </c>
    </row>
    <row r="39" spans="1:33" x14ac:dyDescent="0.25">
      <c r="A39" s="36" t="s">
        <v>308</v>
      </c>
      <c r="B39" s="37">
        <v>8870</v>
      </c>
      <c r="C39" s="38">
        <v>11</v>
      </c>
      <c r="D39" s="38">
        <v>0</v>
      </c>
      <c r="E39" s="38">
        <v>2</v>
      </c>
      <c r="F39" s="39">
        <v>3</v>
      </c>
      <c r="G39" s="207">
        <v>8043</v>
      </c>
      <c r="H39" s="282">
        <v>0.90700000000000003</v>
      </c>
      <c r="I39" s="146">
        <v>731</v>
      </c>
      <c r="J39" s="205">
        <v>8.2000000000000003E-2</v>
      </c>
      <c r="K39" s="204">
        <v>96</v>
      </c>
      <c r="L39" s="205">
        <v>1.0999999999999999E-2</v>
      </c>
      <c r="M39" s="204">
        <v>0</v>
      </c>
      <c r="N39" s="283">
        <v>0</v>
      </c>
      <c r="O39" s="142">
        <v>75</v>
      </c>
      <c r="P39" s="366">
        <v>8.0000000000000002E-3</v>
      </c>
      <c r="Q39" s="49">
        <v>38</v>
      </c>
      <c r="R39" s="51">
        <v>4.0000000000000001E-3</v>
      </c>
      <c r="S39" s="49">
        <v>48</v>
      </c>
      <c r="T39" s="51">
        <v>5.0000000000000001E-3</v>
      </c>
      <c r="U39" s="49">
        <v>33</v>
      </c>
      <c r="V39" s="51">
        <v>4.0000000000000001E-3</v>
      </c>
      <c r="W39" s="49">
        <v>12</v>
      </c>
      <c r="X39" s="53">
        <v>1E-3</v>
      </c>
      <c r="Y39" s="52">
        <v>12</v>
      </c>
      <c r="Z39" s="201">
        <v>1E-3</v>
      </c>
      <c r="AA39" s="439">
        <v>20</v>
      </c>
      <c r="AB39" s="438">
        <v>2E-3</v>
      </c>
      <c r="AC39" s="437">
        <v>210</v>
      </c>
      <c r="AD39" s="436">
        <v>8696</v>
      </c>
      <c r="AE39" s="435">
        <v>0.98</v>
      </c>
      <c r="AF39" s="428">
        <v>171</v>
      </c>
      <c r="AG39" s="427">
        <v>1.9E-2</v>
      </c>
    </row>
    <row r="40" spans="1:33" x14ac:dyDescent="0.25">
      <c r="A40" s="36" t="s">
        <v>304</v>
      </c>
      <c r="B40" s="37">
        <v>12598</v>
      </c>
      <c r="C40" s="38">
        <v>13</v>
      </c>
      <c r="D40" s="38">
        <v>0</v>
      </c>
      <c r="E40" s="38">
        <v>5</v>
      </c>
      <c r="F40" s="39">
        <v>5</v>
      </c>
      <c r="G40" s="207">
        <v>12026</v>
      </c>
      <c r="H40" s="282">
        <v>0.95499999999999996</v>
      </c>
      <c r="I40" s="146">
        <v>533</v>
      </c>
      <c r="J40" s="205">
        <v>4.2000000000000003E-2</v>
      </c>
      <c r="K40" s="204">
        <v>32</v>
      </c>
      <c r="L40" s="205">
        <v>3.0000000000000001E-3</v>
      </c>
      <c r="M40" s="204">
        <v>7</v>
      </c>
      <c r="N40" s="283">
        <v>1E-3</v>
      </c>
      <c r="O40" s="142">
        <v>770</v>
      </c>
      <c r="P40" s="366">
        <v>6.0999999999999999E-2</v>
      </c>
      <c r="Q40" s="49">
        <v>86</v>
      </c>
      <c r="R40" s="51">
        <v>7.0000000000000001E-3</v>
      </c>
      <c r="S40" s="49">
        <v>2756</v>
      </c>
      <c r="T40" s="51">
        <v>0.219</v>
      </c>
      <c r="U40" s="49">
        <v>72</v>
      </c>
      <c r="V40" s="51">
        <v>6.0000000000000001E-3</v>
      </c>
      <c r="W40" s="49">
        <v>36</v>
      </c>
      <c r="X40" s="53">
        <v>3.0000000000000001E-3</v>
      </c>
      <c r="Y40" s="52">
        <v>36</v>
      </c>
      <c r="Z40" s="201">
        <v>3.0000000000000001E-3</v>
      </c>
      <c r="AA40" s="439">
        <v>21</v>
      </c>
      <c r="AB40" s="438">
        <v>2E-3</v>
      </c>
      <c r="AC40" s="437">
        <v>3703</v>
      </c>
      <c r="AD40" s="436">
        <v>9621</v>
      </c>
      <c r="AE40" s="435">
        <v>0.76400000000000001</v>
      </c>
      <c r="AF40" s="428">
        <v>802</v>
      </c>
      <c r="AG40" s="427">
        <v>6.4000000000000001E-2</v>
      </c>
    </row>
    <row r="41" spans="1:33" x14ac:dyDescent="0.25">
      <c r="A41" s="36" t="s">
        <v>61</v>
      </c>
      <c r="B41" s="37">
        <v>15519</v>
      </c>
      <c r="C41" s="38">
        <v>28</v>
      </c>
      <c r="D41" s="38">
        <v>2</v>
      </c>
      <c r="E41" s="38">
        <v>7</v>
      </c>
      <c r="F41" s="39">
        <v>3</v>
      </c>
      <c r="G41" s="207">
        <v>9742</v>
      </c>
      <c r="H41" s="282">
        <v>0.628</v>
      </c>
      <c r="I41" s="146">
        <v>5668</v>
      </c>
      <c r="J41" s="205">
        <v>0.36499999999999999</v>
      </c>
      <c r="K41" s="204">
        <v>109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48</v>
      </c>
      <c r="R41" s="51">
        <v>3.0000000000000001E-3</v>
      </c>
      <c r="S41" s="49">
        <v>102</v>
      </c>
      <c r="T41" s="51">
        <v>7.0000000000000001E-3</v>
      </c>
      <c r="U41" s="49">
        <v>54</v>
      </c>
      <c r="V41" s="51">
        <v>3.0000000000000001E-3</v>
      </c>
      <c r="W41" s="49">
        <v>34</v>
      </c>
      <c r="X41" s="53">
        <v>2E-3</v>
      </c>
      <c r="Y41" s="52">
        <v>8</v>
      </c>
      <c r="Z41" s="201">
        <v>1E-3</v>
      </c>
      <c r="AA41" s="439">
        <v>3</v>
      </c>
      <c r="AB41" s="438">
        <v>0</v>
      </c>
      <c r="AC41" s="437">
        <v>425</v>
      </c>
      <c r="AD41" s="436">
        <v>15214</v>
      </c>
      <c r="AE41" s="435">
        <v>0.98</v>
      </c>
      <c r="AF41" s="428">
        <v>301</v>
      </c>
      <c r="AG41" s="427">
        <v>1.9E-2</v>
      </c>
    </row>
    <row r="42" spans="1:33" x14ac:dyDescent="0.25">
      <c r="A42" s="36" t="s">
        <v>62</v>
      </c>
      <c r="B42" s="37">
        <v>26772</v>
      </c>
      <c r="C42" s="38">
        <v>36</v>
      </c>
      <c r="D42" s="38">
        <v>6</v>
      </c>
      <c r="E42" s="38">
        <v>24</v>
      </c>
      <c r="F42" s="39">
        <v>3</v>
      </c>
      <c r="G42" s="207">
        <v>26070</v>
      </c>
      <c r="H42" s="282">
        <v>0.97399999999999998</v>
      </c>
      <c r="I42" s="146">
        <v>670</v>
      </c>
      <c r="J42" s="205">
        <v>2.5000000000000001E-2</v>
      </c>
      <c r="K42" s="204">
        <v>20</v>
      </c>
      <c r="L42" s="205">
        <v>1E-3</v>
      </c>
      <c r="M42" s="204">
        <v>12</v>
      </c>
      <c r="N42" s="283">
        <v>0</v>
      </c>
      <c r="O42" s="142">
        <v>2307</v>
      </c>
      <c r="P42" s="366">
        <v>8.5999999999999993E-2</v>
      </c>
      <c r="Q42" s="49">
        <v>1698</v>
      </c>
      <c r="R42" s="51">
        <v>6.3E-2</v>
      </c>
      <c r="S42" s="49">
        <v>235</v>
      </c>
      <c r="T42" s="51">
        <v>8.9999999999999993E-3</v>
      </c>
      <c r="U42" s="49">
        <v>344</v>
      </c>
      <c r="V42" s="51">
        <v>1.2999999999999999E-2</v>
      </c>
      <c r="W42" s="49">
        <v>30</v>
      </c>
      <c r="X42" s="53">
        <v>1E-3</v>
      </c>
      <c r="Y42" s="52">
        <v>0</v>
      </c>
      <c r="Z42" s="201">
        <v>0</v>
      </c>
      <c r="AA42" s="439">
        <v>27</v>
      </c>
      <c r="AB42" s="438">
        <v>1E-3</v>
      </c>
      <c r="AC42" s="437">
        <v>2959</v>
      </c>
      <c r="AD42" s="436">
        <v>24211</v>
      </c>
      <c r="AE42" s="435">
        <v>0.90400000000000003</v>
      </c>
      <c r="AF42" s="428">
        <v>2327</v>
      </c>
      <c r="AG42" s="427">
        <v>8.6999999999999994E-2</v>
      </c>
    </row>
    <row r="43" spans="1:33" x14ac:dyDescent="0.25">
      <c r="A43" s="36" t="s">
        <v>63</v>
      </c>
      <c r="B43" s="37">
        <v>4888</v>
      </c>
      <c r="C43" s="38">
        <v>9</v>
      </c>
      <c r="D43" s="38">
        <v>0</v>
      </c>
      <c r="E43" s="38">
        <v>4</v>
      </c>
      <c r="F43" s="39">
        <v>3</v>
      </c>
      <c r="G43" s="207">
        <v>4648</v>
      </c>
      <c r="H43" s="282">
        <v>0.95099999999999996</v>
      </c>
      <c r="I43" s="146">
        <v>217</v>
      </c>
      <c r="J43" s="205">
        <v>4.3999999999999997E-2</v>
      </c>
      <c r="K43" s="204">
        <v>23</v>
      </c>
      <c r="L43" s="205">
        <v>5.0000000000000001E-3</v>
      </c>
      <c r="M43" s="204">
        <v>0</v>
      </c>
      <c r="N43" s="283">
        <v>0</v>
      </c>
      <c r="O43" s="142">
        <v>171</v>
      </c>
      <c r="P43" s="366">
        <v>3.5000000000000003E-2</v>
      </c>
      <c r="Q43" s="49">
        <v>26</v>
      </c>
      <c r="R43" s="51">
        <v>5.0000000000000001E-3</v>
      </c>
      <c r="S43" s="49">
        <v>32</v>
      </c>
      <c r="T43" s="51">
        <v>7.0000000000000001E-3</v>
      </c>
      <c r="U43" s="49">
        <v>9</v>
      </c>
      <c r="V43" s="51">
        <v>2E-3</v>
      </c>
      <c r="W43" s="49">
        <v>6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230</v>
      </c>
      <c r="AD43" s="436">
        <v>4693</v>
      </c>
      <c r="AE43" s="435">
        <v>0.96</v>
      </c>
      <c r="AF43" s="428">
        <v>194</v>
      </c>
      <c r="AG43" s="427">
        <v>0.04</v>
      </c>
    </row>
    <row r="44" spans="1:33" x14ac:dyDescent="0.25">
      <c r="A44" s="36" t="s">
        <v>64</v>
      </c>
      <c r="B44" s="37">
        <v>4730</v>
      </c>
      <c r="C44" s="38">
        <v>10</v>
      </c>
      <c r="D44" s="38">
        <v>0</v>
      </c>
      <c r="E44" s="38">
        <v>0</v>
      </c>
      <c r="F44" s="39">
        <v>3</v>
      </c>
      <c r="G44" s="207">
        <v>4556</v>
      </c>
      <c r="H44" s="282">
        <v>0.96299999999999997</v>
      </c>
      <c r="I44" s="146">
        <v>166</v>
      </c>
      <c r="J44" s="205">
        <v>3.5000000000000003E-2</v>
      </c>
      <c r="K44" s="204">
        <v>8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48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137</v>
      </c>
      <c r="AD44" s="436">
        <v>4641</v>
      </c>
      <c r="AE44" s="435">
        <v>0.98099999999999998</v>
      </c>
      <c r="AF44" s="428">
        <v>43</v>
      </c>
      <c r="AG44" s="427">
        <v>8.9999999999999993E-3</v>
      </c>
    </row>
    <row r="45" spans="1:33" x14ac:dyDescent="0.25">
      <c r="A45" s="36" t="s">
        <v>65</v>
      </c>
      <c r="B45" s="37">
        <v>5440</v>
      </c>
      <c r="C45" s="38">
        <v>16</v>
      </c>
      <c r="D45" s="38">
        <v>0</v>
      </c>
      <c r="E45" s="38">
        <v>7</v>
      </c>
      <c r="F45" s="39">
        <v>3</v>
      </c>
      <c r="G45" s="207">
        <v>5021</v>
      </c>
      <c r="H45" s="282">
        <v>0.92300000000000004</v>
      </c>
      <c r="I45" s="146">
        <v>369</v>
      </c>
      <c r="J45" s="205">
        <v>6.8000000000000005E-2</v>
      </c>
      <c r="K45" s="204">
        <v>39</v>
      </c>
      <c r="L45" s="205">
        <v>7.0000000000000001E-3</v>
      </c>
      <c r="M45" s="204">
        <v>11</v>
      </c>
      <c r="N45" s="283">
        <v>2E-3</v>
      </c>
      <c r="O45" s="142">
        <v>47</v>
      </c>
      <c r="P45" s="366">
        <v>8.9999999999999993E-3</v>
      </c>
      <c r="Q45" s="49">
        <v>24</v>
      </c>
      <c r="R45" s="51">
        <v>4.0000000000000001E-3</v>
      </c>
      <c r="S45" s="49">
        <v>230</v>
      </c>
      <c r="T45" s="51">
        <v>4.2000000000000003E-2</v>
      </c>
      <c r="U45" s="49">
        <v>28</v>
      </c>
      <c r="V45" s="51">
        <v>5.0000000000000001E-3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356</v>
      </c>
      <c r="AD45" s="436">
        <v>5143</v>
      </c>
      <c r="AE45" s="435">
        <v>0.94499999999999995</v>
      </c>
      <c r="AF45" s="428">
        <v>86</v>
      </c>
      <c r="AG45" s="427">
        <v>1.6E-2</v>
      </c>
    </row>
    <row r="46" spans="1:33" x14ac:dyDescent="0.25">
      <c r="A46" s="36" t="s">
        <v>66</v>
      </c>
      <c r="B46" s="37">
        <v>19124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0.98699999999999999</v>
      </c>
      <c r="I46" s="146">
        <v>152</v>
      </c>
      <c r="J46" s="205">
        <v>8.0000000000000002E-3</v>
      </c>
      <c r="K46" s="204">
        <v>35</v>
      </c>
      <c r="L46" s="205">
        <v>2E-3</v>
      </c>
      <c r="M46" s="204">
        <v>66</v>
      </c>
      <c r="N46" s="283">
        <v>3.0000000000000001E-3</v>
      </c>
      <c r="O46" s="142">
        <v>38</v>
      </c>
      <c r="P46" s="366">
        <v>2E-3</v>
      </c>
      <c r="Q46" s="49">
        <v>15</v>
      </c>
      <c r="R46" s="51">
        <v>1E-3</v>
      </c>
      <c r="S46" s="49">
        <v>494</v>
      </c>
      <c r="T46" s="51">
        <v>2.5999999999999999E-2</v>
      </c>
      <c r="U46" s="49">
        <v>579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0</v>
      </c>
      <c r="AB46" s="438">
        <v>0</v>
      </c>
      <c r="AC46" s="437">
        <v>1195</v>
      </c>
      <c r="AD46" s="436">
        <v>17948</v>
      </c>
      <c r="AE46" s="435">
        <v>0.93899999999999995</v>
      </c>
      <c r="AF46" s="428">
        <v>73</v>
      </c>
      <c r="AG46" s="427">
        <v>4.0000000000000001E-3</v>
      </c>
    </row>
    <row r="47" spans="1:33" x14ac:dyDescent="0.25">
      <c r="A47" s="36" t="s">
        <v>309</v>
      </c>
      <c r="B47" s="37">
        <v>38469</v>
      </c>
      <c r="C47" s="38">
        <v>39</v>
      </c>
      <c r="D47" s="38">
        <v>7</v>
      </c>
      <c r="E47" s="38">
        <v>27</v>
      </c>
      <c r="F47" s="39">
        <v>3</v>
      </c>
      <c r="G47" s="207">
        <v>35908</v>
      </c>
      <c r="H47" s="282">
        <v>0.93300000000000005</v>
      </c>
      <c r="I47" s="146">
        <v>2364</v>
      </c>
      <c r="J47" s="205">
        <v>6.0999999999999999E-2</v>
      </c>
      <c r="K47" s="204">
        <v>82</v>
      </c>
      <c r="L47" s="205">
        <v>2E-3</v>
      </c>
      <c r="M47" s="204">
        <v>115</v>
      </c>
      <c r="N47" s="283">
        <v>3.0000000000000001E-3</v>
      </c>
      <c r="O47" s="142">
        <v>486</v>
      </c>
      <c r="P47" s="366">
        <v>1.2999999999999999E-2</v>
      </c>
      <c r="Q47" s="49">
        <v>281</v>
      </c>
      <c r="R47" s="51">
        <v>7.0000000000000001E-3</v>
      </c>
      <c r="S47" s="49">
        <v>218</v>
      </c>
      <c r="T47" s="51">
        <v>6.0000000000000001E-3</v>
      </c>
      <c r="U47" s="49">
        <v>227</v>
      </c>
      <c r="V47" s="51">
        <v>6.0000000000000001E-3</v>
      </c>
      <c r="W47" s="49">
        <v>53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1159</v>
      </c>
      <c r="AD47" s="436">
        <v>37817</v>
      </c>
      <c r="AE47" s="435">
        <v>0.98299999999999998</v>
      </c>
      <c r="AF47" s="428">
        <v>568</v>
      </c>
      <c r="AG47" s="427">
        <v>1.4999999999999999E-2</v>
      </c>
    </row>
    <row r="48" spans="1:33" x14ac:dyDescent="0.25">
      <c r="A48" s="36" t="s">
        <v>68</v>
      </c>
      <c r="B48" s="37">
        <v>46855</v>
      </c>
      <c r="C48" s="38">
        <v>60</v>
      </c>
      <c r="D48" s="38">
        <v>0</v>
      </c>
      <c r="E48" s="38">
        <v>44</v>
      </c>
      <c r="F48" s="39">
        <v>3</v>
      </c>
      <c r="G48" s="207">
        <v>45329</v>
      </c>
      <c r="H48" s="282">
        <v>0.96699999999999997</v>
      </c>
      <c r="I48" s="146">
        <v>1251</v>
      </c>
      <c r="J48" s="205">
        <v>2.7E-2</v>
      </c>
      <c r="K48" s="204">
        <v>173</v>
      </c>
      <c r="L48" s="205">
        <v>4.0000000000000001E-3</v>
      </c>
      <c r="M48" s="204">
        <v>102</v>
      </c>
      <c r="N48" s="283">
        <v>2E-3</v>
      </c>
      <c r="O48" s="142">
        <v>990</v>
      </c>
      <c r="P48" s="366">
        <v>2.1000000000000001E-2</v>
      </c>
      <c r="Q48" s="49">
        <v>831</v>
      </c>
      <c r="R48" s="51">
        <v>1.7999999999999999E-2</v>
      </c>
      <c r="S48" s="49">
        <v>699</v>
      </c>
      <c r="T48" s="51">
        <v>1.4999999999999999E-2</v>
      </c>
      <c r="U48" s="49">
        <v>582</v>
      </c>
      <c r="V48" s="51">
        <v>1.2E-2</v>
      </c>
      <c r="W48" s="49">
        <v>107</v>
      </c>
      <c r="X48" s="53">
        <v>2E-3</v>
      </c>
      <c r="Y48" s="52">
        <v>42</v>
      </c>
      <c r="Z48" s="201">
        <v>1E-3</v>
      </c>
      <c r="AA48" s="439">
        <v>51</v>
      </c>
      <c r="AB48" s="438">
        <v>1E-3</v>
      </c>
      <c r="AC48" s="437">
        <v>2589</v>
      </c>
      <c r="AD48" s="436">
        <v>45197</v>
      </c>
      <c r="AE48" s="435">
        <v>0.96499999999999997</v>
      </c>
      <c r="AF48" s="428">
        <v>1163</v>
      </c>
      <c r="AG48" s="427">
        <v>2.5000000000000001E-2</v>
      </c>
    </row>
    <row r="49" spans="1:33" x14ac:dyDescent="0.25">
      <c r="A49" s="36" t="s">
        <v>69</v>
      </c>
      <c r="B49" s="37">
        <v>17337</v>
      </c>
      <c r="C49" s="38">
        <v>27</v>
      </c>
      <c r="D49" s="38">
        <v>0</v>
      </c>
      <c r="E49" s="38">
        <v>16</v>
      </c>
      <c r="F49" s="39">
        <v>3</v>
      </c>
      <c r="G49" s="207">
        <v>14422</v>
      </c>
      <c r="H49" s="282">
        <v>0.83199999999999996</v>
      </c>
      <c r="I49" s="146">
        <v>2430</v>
      </c>
      <c r="J49" s="205">
        <v>0.14000000000000001</v>
      </c>
      <c r="K49" s="204">
        <v>485</v>
      </c>
      <c r="L49" s="205">
        <v>2.8000000000000001E-2</v>
      </c>
      <c r="M49" s="204">
        <v>0</v>
      </c>
      <c r="N49" s="283">
        <v>0</v>
      </c>
      <c r="O49" s="142">
        <v>649</v>
      </c>
      <c r="P49" s="366">
        <v>3.6999999999999998E-2</v>
      </c>
      <c r="Q49" s="49">
        <v>400</v>
      </c>
      <c r="R49" s="51">
        <v>2.3E-2</v>
      </c>
      <c r="S49" s="49">
        <v>359</v>
      </c>
      <c r="T49" s="51">
        <v>2.1000000000000001E-2</v>
      </c>
      <c r="U49" s="49">
        <v>255</v>
      </c>
      <c r="V49" s="51">
        <v>1.4999999999999999E-2</v>
      </c>
      <c r="W49" s="49">
        <v>32</v>
      </c>
      <c r="X49" s="53">
        <v>2E-3</v>
      </c>
      <c r="Y49" s="52">
        <v>8</v>
      </c>
      <c r="Z49" s="201">
        <v>0</v>
      </c>
      <c r="AA49" s="439">
        <v>18</v>
      </c>
      <c r="AB49" s="438">
        <v>1E-3</v>
      </c>
      <c r="AC49" s="437">
        <v>1358</v>
      </c>
      <c r="AD49" s="436">
        <v>16082</v>
      </c>
      <c r="AE49" s="435">
        <v>0.92800000000000005</v>
      </c>
      <c r="AF49" s="428">
        <v>1134</v>
      </c>
      <c r="AG49" s="427">
        <v>6.5000000000000002E-2</v>
      </c>
    </row>
    <row r="50" spans="1:33" x14ac:dyDescent="0.25">
      <c r="A50" s="36" t="s">
        <v>70</v>
      </c>
      <c r="B50" s="37">
        <v>5789</v>
      </c>
      <c r="C50" s="38">
        <v>9</v>
      </c>
      <c r="D50" s="38">
        <v>0</v>
      </c>
      <c r="E50" s="38">
        <v>0</v>
      </c>
      <c r="F50" s="39">
        <v>3</v>
      </c>
      <c r="G50" s="207">
        <v>5024</v>
      </c>
      <c r="H50" s="282">
        <v>0.86799999999999999</v>
      </c>
      <c r="I50" s="146">
        <v>720</v>
      </c>
      <c r="J50" s="205">
        <v>0.124</v>
      </c>
      <c r="K50" s="204">
        <v>45</v>
      </c>
      <c r="L50" s="205">
        <v>8.0000000000000002E-3</v>
      </c>
      <c r="M50" s="204">
        <v>0</v>
      </c>
      <c r="N50" s="283">
        <v>0</v>
      </c>
      <c r="O50" s="142">
        <v>329</v>
      </c>
      <c r="P50" s="366">
        <v>5.7000000000000002E-2</v>
      </c>
      <c r="Q50" s="49">
        <v>7</v>
      </c>
      <c r="R50" s="51">
        <v>1E-3</v>
      </c>
      <c r="S50" s="49">
        <v>160</v>
      </c>
      <c r="T50" s="51">
        <v>2.8000000000000001E-2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600</v>
      </c>
      <c r="AD50" s="436">
        <v>5378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5">
      <c r="A51" s="36" t="s">
        <v>71</v>
      </c>
      <c r="B51" s="37">
        <v>8445</v>
      </c>
      <c r="C51" s="38">
        <v>18</v>
      </c>
      <c r="D51" s="38">
        <v>0</v>
      </c>
      <c r="E51" s="38">
        <v>0</v>
      </c>
      <c r="F51" s="39">
        <v>3</v>
      </c>
      <c r="G51" s="207">
        <v>5971</v>
      </c>
      <c r="H51" s="282">
        <v>0.70699999999999996</v>
      </c>
      <c r="I51" s="146">
        <v>2468</v>
      </c>
      <c r="J51" s="205">
        <v>0.29199999999999998</v>
      </c>
      <c r="K51" s="204">
        <v>6</v>
      </c>
      <c r="L51" s="205">
        <v>1E-3</v>
      </c>
      <c r="M51" s="204">
        <v>0</v>
      </c>
      <c r="N51" s="283">
        <v>0</v>
      </c>
      <c r="O51" s="142">
        <v>466</v>
      </c>
      <c r="P51" s="366">
        <v>5.5E-2</v>
      </c>
      <c r="Q51" s="49">
        <v>11</v>
      </c>
      <c r="R51" s="51">
        <v>1E-3</v>
      </c>
      <c r="S51" s="49">
        <v>202</v>
      </c>
      <c r="T51" s="51">
        <v>2.4E-2</v>
      </c>
      <c r="U51" s="49">
        <v>39</v>
      </c>
      <c r="V51" s="51">
        <v>5.0000000000000001E-3</v>
      </c>
      <c r="W51" s="49">
        <v>32</v>
      </c>
      <c r="X51" s="53">
        <v>4.0000000000000001E-3</v>
      </c>
      <c r="Y51" s="52">
        <v>1</v>
      </c>
      <c r="Z51" s="201">
        <v>0</v>
      </c>
      <c r="AA51" s="439">
        <v>11</v>
      </c>
      <c r="AB51" s="438">
        <v>1E-3</v>
      </c>
      <c r="AC51" s="437">
        <v>778</v>
      </c>
      <c r="AD51" s="436">
        <v>7962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5">
      <c r="A52" s="36" t="s">
        <v>72</v>
      </c>
      <c r="B52" s="37">
        <v>8012</v>
      </c>
      <c r="C52" s="38">
        <v>15</v>
      </c>
      <c r="D52" s="38">
        <v>0</v>
      </c>
      <c r="E52" s="38">
        <v>13</v>
      </c>
      <c r="F52" s="39">
        <v>3</v>
      </c>
      <c r="G52" s="207">
        <v>7473</v>
      </c>
      <c r="H52" s="282">
        <v>0.93300000000000005</v>
      </c>
      <c r="I52" s="146">
        <v>420</v>
      </c>
      <c r="J52" s="205">
        <v>5.1999999999999998E-2</v>
      </c>
      <c r="K52" s="204">
        <v>119</v>
      </c>
      <c r="L52" s="205">
        <v>1.4999999999999999E-2</v>
      </c>
      <c r="M52" s="204">
        <v>0</v>
      </c>
      <c r="N52" s="283">
        <v>0</v>
      </c>
      <c r="O52" s="142">
        <v>118</v>
      </c>
      <c r="P52" s="366">
        <v>1.4999999999999999E-2</v>
      </c>
      <c r="Q52" s="49">
        <v>101</v>
      </c>
      <c r="R52" s="51">
        <v>1.2999999999999999E-2</v>
      </c>
      <c r="S52" s="49">
        <v>72</v>
      </c>
      <c r="T52" s="51">
        <v>8.9999999999999993E-3</v>
      </c>
      <c r="U52" s="49">
        <v>61</v>
      </c>
      <c r="V52" s="51">
        <v>8.0000000000000002E-3</v>
      </c>
      <c r="W52" s="49">
        <v>14</v>
      </c>
      <c r="X52" s="53">
        <v>2E-3</v>
      </c>
      <c r="Y52" s="52">
        <v>1</v>
      </c>
      <c r="Z52" s="201">
        <v>0</v>
      </c>
      <c r="AA52" s="439">
        <v>26</v>
      </c>
      <c r="AB52" s="438">
        <v>3.0000000000000001E-3</v>
      </c>
      <c r="AC52" s="437">
        <v>318</v>
      </c>
      <c r="AD52" s="436">
        <v>7773</v>
      </c>
      <c r="AE52" s="435">
        <v>0.97</v>
      </c>
      <c r="AF52" s="428">
        <v>237</v>
      </c>
      <c r="AG52" s="427">
        <v>0.03</v>
      </c>
    </row>
    <row r="53" spans="1:33" x14ac:dyDescent="0.25">
      <c r="A53" s="36" t="s">
        <v>306</v>
      </c>
      <c r="B53" s="37">
        <v>9906</v>
      </c>
      <c r="C53" s="38">
        <v>17</v>
      </c>
      <c r="D53" s="38">
        <v>0</v>
      </c>
      <c r="E53" s="38">
        <v>8</v>
      </c>
      <c r="F53" s="39">
        <v>3</v>
      </c>
      <c r="G53" s="207">
        <v>9216</v>
      </c>
      <c r="H53" s="282">
        <v>0.93</v>
      </c>
      <c r="I53" s="146">
        <v>520</v>
      </c>
      <c r="J53" s="205">
        <v>5.1999999999999998E-2</v>
      </c>
      <c r="K53" s="204">
        <v>151</v>
      </c>
      <c r="L53" s="205">
        <v>1.4999999999999999E-2</v>
      </c>
      <c r="M53" s="204">
        <v>19</v>
      </c>
      <c r="N53" s="283">
        <v>2E-3</v>
      </c>
      <c r="O53" s="142">
        <v>150</v>
      </c>
      <c r="P53" s="366">
        <v>1.4999999999999999E-2</v>
      </c>
      <c r="Q53" s="49">
        <v>68</v>
      </c>
      <c r="R53" s="51">
        <v>7.0000000000000001E-3</v>
      </c>
      <c r="S53" s="49">
        <v>223</v>
      </c>
      <c r="T53" s="51">
        <v>2.3E-2</v>
      </c>
      <c r="U53" s="49">
        <v>50</v>
      </c>
      <c r="V53" s="51">
        <v>5.0000000000000001E-3</v>
      </c>
      <c r="W53" s="49">
        <v>1627</v>
      </c>
      <c r="X53" s="53">
        <v>0.16400000000000001</v>
      </c>
      <c r="Y53" s="52">
        <v>5541</v>
      </c>
      <c r="Z53" s="201">
        <v>0.55900000000000005</v>
      </c>
      <c r="AA53" s="439">
        <v>20</v>
      </c>
      <c r="AB53" s="438">
        <v>2E-3</v>
      </c>
      <c r="AC53" s="437">
        <v>7653</v>
      </c>
      <c r="AD53" s="436">
        <v>4099</v>
      </c>
      <c r="AE53" s="435">
        <v>0.41399999999999998</v>
      </c>
      <c r="AF53" s="428">
        <v>301</v>
      </c>
      <c r="AG53" s="427">
        <v>0.03</v>
      </c>
    </row>
    <row r="54" spans="1:33" x14ac:dyDescent="0.25">
      <c r="A54" s="36" t="s">
        <v>313</v>
      </c>
      <c r="B54" s="37">
        <v>5025</v>
      </c>
      <c r="C54" s="38">
        <v>11</v>
      </c>
      <c r="D54" s="38">
        <v>0</v>
      </c>
      <c r="E54" s="38">
        <v>0</v>
      </c>
      <c r="F54" s="39">
        <v>3</v>
      </c>
      <c r="G54" s="207">
        <v>4702</v>
      </c>
      <c r="H54" s="282">
        <v>0.93600000000000005</v>
      </c>
      <c r="I54" s="146">
        <v>292</v>
      </c>
      <c r="J54" s="205">
        <v>5.8000000000000003E-2</v>
      </c>
      <c r="K54" s="204">
        <v>10</v>
      </c>
      <c r="L54" s="205">
        <v>2E-3</v>
      </c>
      <c r="M54" s="204">
        <v>21</v>
      </c>
      <c r="N54" s="283">
        <v>4.0000000000000001E-3</v>
      </c>
      <c r="O54" s="142">
        <v>11</v>
      </c>
      <c r="P54" s="366">
        <v>2E-3</v>
      </c>
      <c r="Q54" s="49">
        <v>2</v>
      </c>
      <c r="R54" s="51">
        <v>0</v>
      </c>
      <c r="S54" s="49">
        <v>98</v>
      </c>
      <c r="T54" s="51">
        <v>0.02</v>
      </c>
      <c r="U54" s="49">
        <v>7</v>
      </c>
      <c r="V54" s="51">
        <v>1E-3</v>
      </c>
      <c r="W54" s="49">
        <v>6</v>
      </c>
      <c r="X54" s="53">
        <v>1E-3</v>
      </c>
      <c r="Y54" s="52">
        <v>0</v>
      </c>
      <c r="Z54" s="201">
        <v>0</v>
      </c>
      <c r="AA54" s="439">
        <v>1</v>
      </c>
      <c r="AB54" s="438">
        <v>0</v>
      </c>
      <c r="AC54" s="437">
        <v>150</v>
      </c>
      <c r="AD54" s="436">
        <v>4897</v>
      </c>
      <c r="AE54" s="435">
        <v>0.97499999999999998</v>
      </c>
      <c r="AF54" s="428">
        <v>21</v>
      </c>
      <c r="AG54" s="427">
        <v>4.0000000000000001E-3</v>
      </c>
    </row>
    <row r="55" spans="1:33" x14ac:dyDescent="0.25">
      <c r="A55" s="36" t="s">
        <v>75</v>
      </c>
      <c r="B55" s="37">
        <v>5509</v>
      </c>
      <c r="C55" s="38">
        <v>10</v>
      </c>
      <c r="D55" s="38">
        <v>0</v>
      </c>
      <c r="E55" s="38">
        <v>7</v>
      </c>
      <c r="F55" s="39">
        <v>4</v>
      </c>
      <c r="G55" s="207">
        <v>4831</v>
      </c>
      <c r="H55" s="282">
        <v>0.877</v>
      </c>
      <c r="I55" s="146">
        <v>621</v>
      </c>
      <c r="J55" s="205">
        <v>0.113</v>
      </c>
      <c r="K55" s="204">
        <v>57</v>
      </c>
      <c r="L55" s="205">
        <v>0.01</v>
      </c>
      <c r="M55" s="204">
        <v>0</v>
      </c>
      <c r="N55" s="283">
        <v>0</v>
      </c>
      <c r="O55" s="142">
        <v>161</v>
      </c>
      <c r="P55" s="366">
        <v>2.9000000000000001E-2</v>
      </c>
      <c r="Q55" s="49">
        <v>78</v>
      </c>
      <c r="R55" s="51">
        <v>1.4E-2</v>
      </c>
      <c r="S55" s="49">
        <v>115</v>
      </c>
      <c r="T55" s="51">
        <v>2.1000000000000001E-2</v>
      </c>
      <c r="U55" s="49">
        <v>60</v>
      </c>
      <c r="V55" s="51">
        <v>1.0999999999999999E-2</v>
      </c>
      <c r="W55" s="49">
        <v>23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408</v>
      </c>
      <c r="AD55" s="436">
        <v>5289</v>
      </c>
      <c r="AE55" s="435">
        <v>0.96</v>
      </c>
      <c r="AF55" s="428">
        <v>218</v>
      </c>
      <c r="AG55" s="427">
        <v>0.04</v>
      </c>
    </row>
    <row r="56" spans="1:33" x14ac:dyDescent="0.25">
      <c r="A56" s="36" t="s">
        <v>312</v>
      </c>
      <c r="B56" s="37">
        <v>14025</v>
      </c>
      <c r="C56" s="38">
        <v>20</v>
      </c>
      <c r="D56" s="38">
        <v>0</v>
      </c>
      <c r="E56" s="38">
        <v>14</v>
      </c>
      <c r="F56" s="39">
        <v>3</v>
      </c>
      <c r="G56" s="207">
        <v>13579</v>
      </c>
      <c r="H56" s="282">
        <v>0.96799999999999997</v>
      </c>
      <c r="I56" s="146">
        <v>442</v>
      </c>
      <c r="J56" s="205">
        <v>3.2000000000000001E-2</v>
      </c>
      <c r="K56" s="204">
        <v>4</v>
      </c>
      <c r="L56" s="205">
        <v>0</v>
      </c>
      <c r="M56" s="204">
        <v>0</v>
      </c>
      <c r="N56" s="283">
        <v>0</v>
      </c>
      <c r="O56" s="142">
        <v>65</v>
      </c>
      <c r="P56" s="366">
        <v>5.0000000000000001E-3</v>
      </c>
      <c r="Q56" s="49">
        <v>12</v>
      </c>
      <c r="R56" s="51">
        <v>1E-3</v>
      </c>
      <c r="S56" s="49">
        <v>35</v>
      </c>
      <c r="T56" s="51">
        <v>2E-3</v>
      </c>
      <c r="U56" s="49">
        <v>15</v>
      </c>
      <c r="V56" s="51">
        <v>1E-3</v>
      </c>
      <c r="W56" s="49">
        <v>4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122</v>
      </c>
      <c r="AD56" s="436">
        <v>13956</v>
      </c>
      <c r="AE56" s="435">
        <v>0.995</v>
      </c>
      <c r="AF56" s="428">
        <v>69</v>
      </c>
      <c r="AG56" s="427">
        <v>5.0000000000000001E-3</v>
      </c>
    </row>
    <row r="57" spans="1:33" x14ac:dyDescent="0.25">
      <c r="A57" s="36" t="s">
        <v>77</v>
      </c>
      <c r="B57" s="37">
        <v>24700</v>
      </c>
      <c r="C57" s="38">
        <v>38</v>
      </c>
      <c r="D57" s="38">
        <v>0</v>
      </c>
      <c r="E57" s="38">
        <v>22</v>
      </c>
      <c r="F57" s="39">
        <v>4</v>
      </c>
      <c r="G57" s="207">
        <v>22359</v>
      </c>
      <c r="H57" s="282">
        <v>0.90500000000000003</v>
      </c>
      <c r="I57" s="146">
        <v>2134</v>
      </c>
      <c r="J57" s="205">
        <v>8.5999999999999993E-2</v>
      </c>
      <c r="K57" s="204">
        <v>207</v>
      </c>
      <c r="L57" s="205">
        <v>8.0000000000000002E-3</v>
      </c>
      <c r="M57" s="204">
        <v>0</v>
      </c>
      <c r="N57" s="283">
        <v>0</v>
      </c>
      <c r="O57" s="142">
        <v>859</v>
      </c>
      <c r="P57" s="366">
        <v>3.5000000000000003E-2</v>
      </c>
      <c r="Q57" s="49">
        <v>557</v>
      </c>
      <c r="R57" s="51">
        <v>2.3E-2</v>
      </c>
      <c r="S57" s="49">
        <v>6652</v>
      </c>
      <c r="T57" s="51">
        <v>0.26900000000000002</v>
      </c>
      <c r="U57" s="49">
        <v>225</v>
      </c>
      <c r="V57" s="51">
        <v>8.9999999999999993E-3</v>
      </c>
      <c r="W57" s="49">
        <v>186</v>
      </c>
      <c r="X57" s="53">
        <v>8.0000000000000002E-3</v>
      </c>
      <c r="Y57" s="52">
        <v>12</v>
      </c>
      <c r="Z57" s="201">
        <v>0</v>
      </c>
      <c r="AA57" s="439">
        <v>43</v>
      </c>
      <c r="AB57" s="438">
        <v>2E-3</v>
      </c>
      <c r="AC57" s="437">
        <v>8034</v>
      </c>
      <c r="AD57" s="436">
        <v>17414</v>
      </c>
      <c r="AE57" s="435">
        <v>0.70499999999999996</v>
      </c>
      <c r="AF57" s="428">
        <v>1066</v>
      </c>
      <c r="AG57" s="427">
        <v>4.2999999999999997E-2</v>
      </c>
    </row>
    <row r="58" spans="1:33" x14ac:dyDescent="0.25">
      <c r="A58" s="36" t="s">
        <v>78</v>
      </c>
      <c r="B58" s="37">
        <v>4923</v>
      </c>
      <c r="C58" s="38">
        <v>12</v>
      </c>
      <c r="D58" s="38">
        <v>0</v>
      </c>
      <c r="E58" s="38">
        <v>0</v>
      </c>
      <c r="F58" s="39">
        <v>3</v>
      </c>
      <c r="G58" s="207">
        <v>4198</v>
      </c>
      <c r="H58" s="282">
        <v>0.85299999999999998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793</v>
      </c>
      <c r="T58" s="51">
        <v>0.161</v>
      </c>
      <c r="U58" s="49">
        <v>4891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6003</v>
      </c>
      <c r="AD58" s="436">
        <v>0</v>
      </c>
      <c r="AE58" s="435">
        <v>0</v>
      </c>
      <c r="AF58" s="428">
        <v>302</v>
      </c>
      <c r="AG58" s="427">
        <v>6.0999999999999999E-2</v>
      </c>
    </row>
    <row r="59" spans="1:33" x14ac:dyDescent="0.25">
      <c r="A59" s="36" t="s">
        <v>303</v>
      </c>
      <c r="B59" s="37">
        <v>9662</v>
      </c>
      <c r="C59" s="38">
        <v>21</v>
      </c>
      <c r="D59" s="38">
        <v>0</v>
      </c>
      <c r="E59" s="38">
        <v>10</v>
      </c>
      <c r="F59" s="39">
        <v>3</v>
      </c>
      <c r="G59" s="207">
        <v>9179</v>
      </c>
      <c r="H59" s="282">
        <v>0.95</v>
      </c>
      <c r="I59" s="146">
        <v>389</v>
      </c>
      <c r="J59" s="205">
        <v>0.04</v>
      </c>
      <c r="K59" s="204">
        <v>94</v>
      </c>
      <c r="L59" s="205">
        <v>0.01</v>
      </c>
      <c r="M59" s="204">
        <v>0</v>
      </c>
      <c r="N59" s="283">
        <v>0</v>
      </c>
      <c r="O59" s="142">
        <v>770</v>
      </c>
      <c r="P59" s="366">
        <v>0.08</v>
      </c>
      <c r="Q59" s="49">
        <v>246</v>
      </c>
      <c r="R59" s="51">
        <v>2.5000000000000001E-2</v>
      </c>
      <c r="S59" s="49">
        <v>261</v>
      </c>
      <c r="T59" s="51">
        <v>2.7E-2</v>
      </c>
      <c r="U59" s="49">
        <v>126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43</v>
      </c>
      <c r="AB59" s="438">
        <v>4.0000000000000001E-3</v>
      </c>
      <c r="AC59" s="437">
        <v>1208</v>
      </c>
      <c r="AD59" s="436">
        <v>8629</v>
      </c>
      <c r="AE59" s="435">
        <v>0.89300000000000002</v>
      </c>
      <c r="AF59" s="428">
        <v>864</v>
      </c>
      <c r="AG59" s="427">
        <v>8.8999999999999996E-2</v>
      </c>
    </row>
    <row r="60" spans="1:33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8</v>
      </c>
      <c r="F60" s="39">
        <v>3</v>
      </c>
      <c r="G60" s="207">
        <v>1770</v>
      </c>
      <c r="H60" s="282">
        <v>0.497</v>
      </c>
      <c r="I60" s="146">
        <v>1787</v>
      </c>
      <c r="J60" s="205">
        <v>0.502</v>
      </c>
      <c r="K60" s="204">
        <v>1</v>
      </c>
      <c r="L60" s="205">
        <v>0</v>
      </c>
      <c r="M60" s="204">
        <v>0</v>
      </c>
      <c r="N60" s="283">
        <v>0</v>
      </c>
      <c r="O60" s="142">
        <v>235</v>
      </c>
      <c r="P60" s="366">
        <v>6.6000000000000003E-2</v>
      </c>
      <c r="Q60" s="49">
        <v>177</v>
      </c>
      <c r="R60" s="51">
        <v>0.05</v>
      </c>
      <c r="S60" s="49">
        <v>191</v>
      </c>
      <c r="T60" s="51">
        <v>5.3999999999999999E-2</v>
      </c>
      <c r="U60" s="49">
        <v>84</v>
      </c>
      <c r="V60" s="51">
        <v>2.4E-2</v>
      </c>
      <c r="W60" s="49">
        <v>21</v>
      </c>
      <c r="X60" s="53">
        <v>6.0000000000000001E-3</v>
      </c>
      <c r="Y60" s="52">
        <v>20</v>
      </c>
      <c r="Z60" s="201">
        <v>6.0000000000000001E-3</v>
      </c>
      <c r="AA60" s="439">
        <v>18</v>
      </c>
      <c r="AB60" s="438">
        <v>5.0000000000000001E-3</v>
      </c>
      <c r="AC60" s="437">
        <v>596</v>
      </c>
      <c r="AD60" s="436">
        <v>3316</v>
      </c>
      <c r="AE60" s="435">
        <v>0.93200000000000005</v>
      </c>
      <c r="AF60" s="428">
        <v>236</v>
      </c>
      <c r="AG60" s="427">
        <v>6.6000000000000003E-2</v>
      </c>
    </row>
    <row r="61" spans="1:33" x14ac:dyDescent="0.25">
      <c r="A61" s="36" t="s">
        <v>81</v>
      </c>
      <c r="B61" s="37">
        <v>53138</v>
      </c>
      <c r="C61" s="38">
        <v>70</v>
      </c>
      <c r="D61" s="38">
        <v>0</v>
      </c>
      <c r="E61" s="38">
        <v>46</v>
      </c>
      <c r="F61" s="39">
        <v>3</v>
      </c>
      <c r="G61" s="207">
        <v>52651</v>
      </c>
      <c r="H61" s="282">
        <v>0.99099999999999999</v>
      </c>
      <c r="I61" s="146">
        <v>455</v>
      </c>
      <c r="J61" s="205">
        <v>8.9999999999999993E-3</v>
      </c>
      <c r="K61" s="204">
        <v>31</v>
      </c>
      <c r="L61" s="205">
        <v>1E-3</v>
      </c>
      <c r="M61" s="204">
        <v>1</v>
      </c>
      <c r="N61" s="283">
        <v>0</v>
      </c>
      <c r="O61" s="142">
        <v>185</v>
      </c>
      <c r="P61" s="366">
        <v>3.0000000000000001E-3</v>
      </c>
      <c r="Q61" s="49">
        <v>163</v>
      </c>
      <c r="R61" s="51">
        <v>3.0000000000000001E-3</v>
      </c>
      <c r="S61" s="49">
        <v>406</v>
      </c>
      <c r="T61" s="51">
        <v>8.0000000000000002E-3</v>
      </c>
      <c r="U61" s="49">
        <v>172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9</v>
      </c>
      <c r="AB61" s="438">
        <v>0</v>
      </c>
      <c r="AC61" s="437">
        <v>794</v>
      </c>
      <c r="AD61" s="436">
        <v>52441</v>
      </c>
      <c r="AE61" s="435">
        <v>0.98699999999999999</v>
      </c>
      <c r="AF61" s="428">
        <v>216</v>
      </c>
      <c r="AG61" s="427">
        <v>4.0000000000000001E-3</v>
      </c>
    </row>
    <row r="62" spans="1:33" x14ac:dyDescent="0.25">
      <c r="A62" s="36" t="s">
        <v>82</v>
      </c>
      <c r="B62" s="37">
        <v>13727</v>
      </c>
      <c r="C62" s="38">
        <v>26</v>
      </c>
      <c r="D62" s="38">
        <v>0</v>
      </c>
      <c r="E62" s="38">
        <v>11</v>
      </c>
      <c r="F62" s="39">
        <v>3</v>
      </c>
      <c r="G62" s="207">
        <v>11277</v>
      </c>
      <c r="H62" s="282">
        <v>0.82199999999999995</v>
      </c>
      <c r="I62" s="146">
        <v>2269</v>
      </c>
      <c r="J62" s="205">
        <v>0.16500000000000001</v>
      </c>
      <c r="K62" s="204">
        <v>181</v>
      </c>
      <c r="L62" s="205">
        <v>1.2999999999999999E-2</v>
      </c>
      <c r="M62" s="204">
        <v>0</v>
      </c>
      <c r="N62" s="283">
        <v>0</v>
      </c>
      <c r="O62" s="142">
        <v>1068</v>
      </c>
      <c r="P62" s="366">
        <v>7.8E-2</v>
      </c>
      <c r="Q62" s="49">
        <v>508</v>
      </c>
      <c r="R62" s="51">
        <v>3.6999999999999998E-2</v>
      </c>
      <c r="S62" s="49">
        <v>162</v>
      </c>
      <c r="T62" s="51">
        <v>1.2E-2</v>
      </c>
      <c r="U62" s="49">
        <v>131</v>
      </c>
      <c r="V62" s="51">
        <v>0.01</v>
      </c>
      <c r="W62" s="49">
        <v>15</v>
      </c>
      <c r="X62" s="53">
        <v>1E-3</v>
      </c>
      <c r="Y62" s="52">
        <v>1</v>
      </c>
      <c r="Z62" s="201">
        <v>0</v>
      </c>
      <c r="AA62" s="439">
        <v>8</v>
      </c>
      <c r="AB62" s="438">
        <v>1E-3</v>
      </c>
      <c r="AC62" s="437">
        <v>1402</v>
      </c>
      <c r="AD62" s="436">
        <v>12476</v>
      </c>
      <c r="AE62" s="435">
        <v>0.90900000000000003</v>
      </c>
      <c r="AF62" s="428">
        <v>1249</v>
      </c>
      <c r="AG62" s="427">
        <v>9.0999999999999998E-2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1140503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1059642</v>
      </c>
      <c r="H65" s="64">
        <f xml:space="preserve"> G65 / B65</f>
        <v>0.92910058105940974</v>
      </c>
      <c r="I65" s="63">
        <f>SUM(I8:I62)</f>
        <v>69973</v>
      </c>
      <c r="J65" s="65">
        <f xml:space="preserve"> I65 / B65</f>
        <v>6.1352754004154304E-2</v>
      </c>
      <c r="K65" s="63">
        <f>SUM(K8:K62)</f>
        <v>10357</v>
      </c>
      <c r="L65" s="65">
        <f xml:space="preserve"> K65 / B65</f>
        <v>9.0810808915013815E-3</v>
      </c>
      <c r="M65" s="63">
        <f>SUM(M8:M62)</f>
        <v>531</v>
      </c>
      <c r="N65" s="64">
        <f xml:space="preserve"> M65 / B65</f>
        <v>4.6558404493455955E-4</v>
      </c>
      <c r="O65" s="66">
        <f>SUM(O8:O62)</f>
        <v>27599</v>
      </c>
      <c r="P65" s="67">
        <f xml:space="preserve"> O65 / ($G$65 + $I$65)</f>
        <v>2.4432218056594502E-2</v>
      </c>
      <c r="Q65" s="66">
        <f>SUM(Q8:Q62)</f>
        <v>12405</v>
      </c>
      <c r="R65" s="67">
        <f xml:space="preserve"> Q65 / ($G$65 + $I$65)</f>
        <v>1.0981617630785711E-2</v>
      </c>
      <c r="S65" s="66">
        <f>SUM(S8:S62)</f>
        <v>72552</v>
      </c>
      <c r="T65" s="67">
        <f xml:space="preserve"> S65 /  ($G$65 + $I$65)</f>
        <v>6.4227192450525175E-2</v>
      </c>
      <c r="U65" s="66">
        <f>SUM(U8:U62)</f>
        <v>46037</v>
      </c>
      <c r="V65" s="67">
        <f xml:space="preserve"> U65 /  ($G$65 + $I$65)</f>
        <v>4.0754593379160153E-2</v>
      </c>
      <c r="W65" s="66">
        <f>SUM(W8:W62)</f>
        <v>7680</v>
      </c>
      <c r="X65" s="67">
        <f xml:space="preserve"> W65 / ($G$65 + $I$65)</f>
        <v>6.7987765743195688E-3</v>
      </c>
      <c r="Y65" s="66">
        <f>SUM(Y8:Y62)</f>
        <v>6065</v>
      </c>
      <c r="Z65" s="67">
        <f xml:space="preserve"> Y65 /  ($G$65 + $I$65)</f>
        <v>5.369085927506274E-3</v>
      </c>
      <c r="AA65" s="423">
        <f>SUM(AA8:AA62)</f>
        <v>1357</v>
      </c>
      <c r="AB65" s="426">
        <f xml:space="preserve"> AA65 /  ($G$65 + $I$65)</f>
        <v>1.2012942462697467E-3</v>
      </c>
      <c r="AC65" s="421">
        <f>SUM(AC8:AC62)</f>
        <v>163245</v>
      </c>
      <c r="AD65" s="421">
        <f>SUM(AD8:AD62)</f>
        <v>1000718</v>
      </c>
      <c r="AE65" s="425">
        <f xml:space="preserve"> AD65 /  ($G$65 + $I$65)</f>
        <v>0.88589298123697013</v>
      </c>
      <c r="AF65" s="419">
        <f>SUM(AF8:AF62)</f>
        <v>37956</v>
      </c>
      <c r="AG65" s="424">
        <f xml:space="preserve"> AF65 / $B$65</f>
        <v>3.3280052748655635E-2</v>
      </c>
    </row>
    <row r="66" spans="1:33" s="7" customFormat="1" ht="12.75" x14ac:dyDescent="0.2">
      <c r="A66" s="69" t="s">
        <v>94</v>
      </c>
      <c r="B66" s="61">
        <f t="shared" ref="B66:AG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1770</v>
      </c>
      <c r="H66" s="70">
        <f t="shared" si="1"/>
        <v>0.497</v>
      </c>
      <c r="I66" s="63">
        <f t="shared" si="1"/>
        <v>41</v>
      </c>
      <c r="J66" s="71">
        <f t="shared" si="1"/>
        <v>5.0000000000000001E-3</v>
      </c>
      <c r="K66" s="63">
        <f t="shared" si="1"/>
        <v>1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11</v>
      </c>
      <c r="P66" s="72">
        <f t="shared" si="1"/>
        <v>1E-3</v>
      </c>
      <c r="Q66" s="66">
        <f t="shared" si="1"/>
        <v>0</v>
      </c>
      <c r="R66" s="72">
        <f t="shared" si="1"/>
        <v>0</v>
      </c>
      <c r="S66" s="66">
        <f t="shared" si="1"/>
        <v>17</v>
      </c>
      <c r="T66" s="72">
        <f t="shared" si="1"/>
        <v>1E-3</v>
      </c>
      <c r="U66" s="66">
        <f t="shared" si="1"/>
        <v>2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50</v>
      </c>
      <c r="AD66" s="421">
        <f t="shared" si="1"/>
        <v>0</v>
      </c>
      <c r="AE66" s="420">
        <f t="shared" si="1"/>
        <v>0</v>
      </c>
      <c r="AF66" s="419">
        <f t="shared" si="1"/>
        <v>21</v>
      </c>
      <c r="AG66" s="418">
        <f t="shared" si="1"/>
        <v>2E-3</v>
      </c>
    </row>
    <row r="67" spans="1:33" s="7" customFormat="1" ht="12.75" x14ac:dyDescent="0.2">
      <c r="A67" s="69" t="s">
        <v>95</v>
      </c>
      <c r="B67" s="61">
        <f t="shared" ref="B67:AG67" si="2">MAX(B8:B62)</f>
        <v>117208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113958</v>
      </c>
      <c r="H67" s="70">
        <f t="shared" si="2"/>
        <v>0.995</v>
      </c>
      <c r="I67" s="63">
        <f t="shared" si="2"/>
        <v>5668</v>
      </c>
      <c r="J67" s="71">
        <f t="shared" si="2"/>
        <v>0.502</v>
      </c>
      <c r="K67" s="63">
        <f t="shared" si="2"/>
        <v>2160</v>
      </c>
      <c r="L67" s="71">
        <f t="shared" si="2"/>
        <v>0.13100000000000001</v>
      </c>
      <c r="M67" s="63">
        <f t="shared" si="2"/>
        <v>115</v>
      </c>
      <c r="N67" s="71">
        <f t="shared" si="2"/>
        <v>4.0000000000000001E-3</v>
      </c>
      <c r="O67" s="66">
        <f t="shared" si="2"/>
        <v>2621</v>
      </c>
      <c r="P67" s="72">
        <f t="shared" si="2"/>
        <v>0.27400000000000002</v>
      </c>
      <c r="Q67" s="66">
        <f t="shared" si="2"/>
        <v>1698</v>
      </c>
      <c r="R67" s="72">
        <f t="shared" si="2"/>
        <v>6.3E-2</v>
      </c>
      <c r="S67" s="66">
        <f t="shared" si="2"/>
        <v>44014</v>
      </c>
      <c r="T67" s="72">
        <f t="shared" si="2"/>
        <v>0.80500000000000005</v>
      </c>
      <c r="U67" s="66">
        <f t="shared" si="2"/>
        <v>12201</v>
      </c>
      <c r="V67" s="72">
        <f t="shared" si="2"/>
        <v>0.995</v>
      </c>
      <c r="W67" s="66">
        <f t="shared" si="2"/>
        <v>1959</v>
      </c>
      <c r="X67" s="299">
        <f t="shared" si="2"/>
        <v>0.16400000000000001</v>
      </c>
      <c r="Y67" s="66">
        <f t="shared" si="2"/>
        <v>5541</v>
      </c>
      <c r="Z67" s="72">
        <f t="shared" si="2"/>
        <v>0.55900000000000005</v>
      </c>
      <c r="AA67" s="423">
        <f t="shared" si="2"/>
        <v>110</v>
      </c>
      <c r="AB67" s="422">
        <f t="shared" si="2"/>
        <v>5.0000000000000001E-3</v>
      </c>
      <c r="AC67" s="421">
        <f t="shared" si="2"/>
        <v>47703</v>
      </c>
      <c r="AD67" s="421">
        <f t="shared" si="2"/>
        <v>115636</v>
      </c>
      <c r="AE67" s="420">
        <f t="shared" si="2"/>
        <v>0.998</v>
      </c>
      <c r="AF67" s="419">
        <f t="shared" si="2"/>
        <v>3346</v>
      </c>
      <c r="AG67" s="418">
        <f t="shared" si="2"/>
        <v>0.29799999999999999</v>
      </c>
    </row>
  </sheetData>
  <autoFilter ref="A7:AG7">
    <sortState ref="A8:AG62">
      <sortCondition ref="A7"/>
    </sortState>
  </autoFilter>
  <mergeCells count="5">
    <mergeCell ref="G6:N6"/>
    <mergeCell ref="O6:Z6"/>
    <mergeCell ref="AA6:AB6"/>
    <mergeCell ref="AC6:AE6"/>
    <mergeCell ref="AF6:A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A4" workbookViewId="0">
      <selection activeCell="B2" sqref="B2"/>
    </sheetView>
  </sheetViews>
  <sheetFormatPr defaultRowHeight="12.75" x14ac:dyDescent="0.2"/>
  <cols>
    <col min="1" max="1" width="3.140625" style="7" customWidth="1"/>
    <col min="2" max="2" width="24.7109375" style="7" customWidth="1"/>
    <col min="3" max="3" width="10" style="68" customWidth="1"/>
    <col min="4" max="4" width="11.140625" style="59" customWidth="1"/>
    <col min="5" max="5" width="57.710937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44676</v>
      </c>
    </row>
    <row r="3" spans="2:5" ht="13.5" thickBot="1" x14ac:dyDescent="0.25"/>
    <row r="4" spans="2:5" x14ac:dyDescent="0.2">
      <c r="B4" s="129" t="s">
        <v>244</v>
      </c>
      <c r="C4" s="118" t="s">
        <v>97</v>
      </c>
      <c r="D4" s="119" t="s">
        <v>98</v>
      </c>
      <c r="E4" s="120" t="s">
        <v>99</v>
      </c>
    </row>
    <row r="5" spans="2:5" x14ac:dyDescent="0.2">
      <c r="B5" s="130" t="s">
        <v>100</v>
      </c>
      <c r="C5" s="127">
        <v>1053913</v>
      </c>
      <c r="D5" s="128"/>
      <c r="E5" s="131"/>
    </row>
    <row r="6" spans="2:5" x14ac:dyDescent="0.2">
      <c r="B6" s="121" t="s">
        <v>101</v>
      </c>
      <c r="C6" s="122">
        <v>25781</v>
      </c>
      <c r="D6" s="123">
        <f t="shared" ref="D6:D12" si="0" xml:space="preserve"> C6 / $C$5</f>
        <v>2.446217097616217E-2</v>
      </c>
      <c r="E6" s="124" t="s">
        <v>241</v>
      </c>
    </row>
    <row r="7" spans="2:5" x14ac:dyDescent="0.2">
      <c r="B7" s="121" t="s">
        <v>102</v>
      </c>
      <c r="C7" s="122">
        <v>66558</v>
      </c>
      <c r="D7" s="123">
        <f t="shared" si="0"/>
        <v>6.3153220427113049E-2</v>
      </c>
      <c r="E7" s="124" t="s">
        <v>242</v>
      </c>
    </row>
    <row r="8" spans="2:5" x14ac:dyDescent="0.2">
      <c r="B8" s="121" t="s">
        <v>103</v>
      </c>
      <c r="C8" s="122">
        <v>43568</v>
      </c>
      <c r="D8" s="123">
        <f t="shared" si="0"/>
        <v>4.1339275632808398E-2</v>
      </c>
      <c r="E8" s="124" t="s">
        <v>222</v>
      </c>
    </row>
    <row r="9" spans="2:5" x14ac:dyDescent="0.2">
      <c r="B9" s="121" t="s">
        <v>104</v>
      </c>
      <c r="C9" s="122">
        <v>6904</v>
      </c>
      <c r="D9" s="365">
        <f t="shared" si="0"/>
        <v>6.5508253527568217E-3</v>
      </c>
      <c r="E9" s="124" t="s">
        <v>105</v>
      </c>
    </row>
    <row r="10" spans="2:5" x14ac:dyDescent="0.2">
      <c r="B10" s="121" t="s">
        <v>106</v>
      </c>
      <c r="C10" s="122">
        <v>5508</v>
      </c>
      <c r="D10" s="365">
        <f t="shared" si="0"/>
        <v>5.2262378393662474E-3</v>
      </c>
      <c r="E10" s="124" t="s">
        <v>107</v>
      </c>
    </row>
    <row r="11" spans="2:5" ht="25.5" x14ac:dyDescent="0.2">
      <c r="B11" s="132" t="s">
        <v>108</v>
      </c>
      <c r="C11" s="125">
        <v>1460</v>
      </c>
      <c r="D11" s="126">
        <f t="shared" si="0"/>
        <v>1.3853135885030358E-3</v>
      </c>
      <c r="E11" s="133" t="s">
        <v>236</v>
      </c>
    </row>
    <row r="12" spans="2:5" ht="26.25" thickBot="1" x14ac:dyDescent="0.25">
      <c r="B12" s="338" t="s">
        <v>223</v>
      </c>
      <c r="C12" s="339">
        <v>932852</v>
      </c>
      <c r="D12" s="340">
        <f t="shared" si="0"/>
        <v>0.88513188470016024</v>
      </c>
      <c r="E12" s="341" t="s">
        <v>243</v>
      </c>
    </row>
    <row r="13" spans="2:5" s="136" customFormat="1" ht="15" x14ac:dyDescent="0.25">
      <c r="D13" s="83"/>
    </row>
    <row r="14" spans="2:5" ht="13.5" thickBot="1" x14ac:dyDescent="0.25"/>
    <row r="15" spans="2:5" x14ac:dyDescent="0.2">
      <c r="B15" s="84" t="s">
        <v>240</v>
      </c>
      <c r="C15" s="79" t="s">
        <v>97</v>
      </c>
      <c r="D15" s="80" t="s">
        <v>98</v>
      </c>
      <c r="E15" s="81" t="s">
        <v>99</v>
      </c>
    </row>
    <row r="16" spans="2:5" x14ac:dyDescent="0.2">
      <c r="B16" s="85" t="s">
        <v>109</v>
      </c>
      <c r="C16" s="86">
        <v>1135451</v>
      </c>
      <c r="D16" s="87"/>
      <c r="E16" s="88" t="s">
        <v>110</v>
      </c>
    </row>
    <row r="17" spans="2:5" ht="25.5" x14ac:dyDescent="0.2">
      <c r="B17" s="89" t="s">
        <v>111</v>
      </c>
      <c r="C17" s="90">
        <v>1053913</v>
      </c>
      <c r="D17" s="91">
        <f xml:space="preserve"> C17 / $C$16</f>
        <v>0.92818888705897484</v>
      </c>
      <c r="E17" s="92" t="s">
        <v>112</v>
      </c>
    </row>
    <row r="18" spans="2:5" x14ac:dyDescent="0.2">
      <c r="B18" s="93" t="s">
        <v>113</v>
      </c>
      <c r="C18" s="94">
        <v>69885</v>
      </c>
      <c r="D18" s="95">
        <f xml:space="preserve"> C18 / $C$16</f>
        <v>6.1548230614971493E-2</v>
      </c>
      <c r="E18" s="96" t="s">
        <v>114</v>
      </c>
    </row>
    <row r="19" spans="2:5" x14ac:dyDescent="0.2">
      <c r="B19" s="93" t="s">
        <v>115</v>
      </c>
      <c r="C19" s="94">
        <v>11283</v>
      </c>
      <c r="D19" s="95">
        <f xml:space="preserve"> C19 / $C$16</f>
        <v>9.9370206200003353E-3</v>
      </c>
      <c r="E19" s="96" t="s">
        <v>114</v>
      </c>
    </row>
    <row r="20" spans="2:5" x14ac:dyDescent="0.2">
      <c r="B20" s="85" t="s">
        <v>116</v>
      </c>
      <c r="C20" s="86"/>
      <c r="D20" s="87"/>
      <c r="E20" s="88" t="s">
        <v>117</v>
      </c>
    </row>
    <row r="21" spans="2:5" x14ac:dyDescent="0.2">
      <c r="B21" s="97" t="s">
        <v>118</v>
      </c>
      <c r="C21" s="98"/>
      <c r="D21" s="99">
        <v>0.995</v>
      </c>
      <c r="E21" s="100" t="s">
        <v>119</v>
      </c>
    </row>
    <row r="22" spans="2:5" ht="13.5" thickBot="1" x14ac:dyDescent="0.25">
      <c r="B22" s="101" t="s">
        <v>120</v>
      </c>
      <c r="C22" s="102"/>
      <c r="D22" s="103">
        <v>0.49399999999999999</v>
      </c>
      <c r="E22" s="104" t="s">
        <v>121</v>
      </c>
    </row>
    <row r="23" spans="2:5" ht="13.5" thickBot="1" x14ac:dyDescent="0.25"/>
    <row r="24" spans="2:5" ht="25.5" x14ac:dyDescent="0.2">
      <c r="B24" s="105" t="s">
        <v>122</v>
      </c>
      <c r="C24" s="106" t="s">
        <v>97</v>
      </c>
      <c r="D24" s="107" t="s">
        <v>98</v>
      </c>
      <c r="E24" s="108" t="s">
        <v>99</v>
      </c>
    </row>
    <row r="25" spans="2:5" x14ac:dyDescent="0.2">
      <c r="B25" s="85" t="s">
        <v>123</v>
      </c>
      <c r="C25" s="86">
        <v>1671</v>
      </c>
      <c r="D25" s="87"/>
      <c r="E25" s="88"/>
    </row>
    <row r="26" spans="2:5" x14ac:dyDescent="0.2">
      <c r="B26" s="109" t="s">
        <v>124</v>
      </c>
      <c r="C26" s="110">
        <v>46</v>
      </c>
      <c r="D26" s="82">
        <f xml:space="preserve"> C26 / $C$25</f>
        <v>2.7528426092160382E-2</v>
      </c>
      <c r="E26" s="111" t="s">
        <v>125</v>
      </c>
    </row>
    <row r="27" spans="2:5" x14ac:dyDescent="0.2">
      <c r="B27" s="109" t="s">
        <v>126</v>
      </c>
      <c r="C27" s="110">
        <v>955</v>
      </c>
      <c r="D27" s="82">
        <f xml:space="preserve"> C27 / $C$25</f>
        <v>0.57151406343506883</v>
      </c>
      <c r="E27" s="111" t="s">
        <v>245</v>
      </c>
    </row>
    <row r="28" spans="2:5" x14ac:dyDescent="0.2">
      <c r="B28" s="109" t="s">
        <v>94</v>
      </c>
      <c r="C28" s="110">
        <v>9</v>
      </c>
      <c r="D28" s="112"/>
      <c r="E28" s="111" t="s">
        <v>127</v>
      </c>
    </row>
    <row r="29" spans="2:5" x14ac:dyDescent="0.2">
      <c r="B29" s="109" t="s">
        <v>95</v>
      </c>
      <c r="C29" s="110">
        <v>189</v>
      </c>
      <c r="D29" s="112"/>
      <c r="E29" s="111" t="s">
        <v>128</v>
      </c>
    </row>
    <row r="30" spans="2:5" x14ac:dyDescent="0.2">
      <c r="B30" s="85" t="s">
        <v>129</v>
      </c>
      <c r="C30" s="86">
        <v>195</v>
      </c>
      <c r="D30" s="87"/>
      <c r="E30" s="88"/>
    </row>
    <row r="31" spans="2:5" ht="13.5" thickBot="1" x14ac:dyDescent="0.25">
      <c r="B31" s="113" t="s">
        <v>95</v>
      </c>
      <c r="C31" s="114">
        <v>8</v>
      </c>
      <c r="D31" s="115"/>
      <c r="E31" s="116" t="s">
        <v>130</v>
      </c>
    </row>
    <row r="34" spans="2:5" x14ac:dyDescent="0.2">
      <c r="B34" s="7" t="s">
        <v>224</v>
      </c>
      <c r="C34" s="170">
        <v>44676</v>
      </c>
      <c r="D34" s="170">
        <v>44666</v>
      </c>
      <c r="E34" s="364">
        <v>44659</v>
      </c>
    </row>
    <row r="35" spans="2:5" x14ac:dyDescent="0.2">
      <c r="B35" s="7" t="s">
        <v>225</v>
      </c>
      <c r="C35" s="68">
        <v>44</v>
      </c>
      <c r="D35" s="68">
        <v>41</v>
      </c>
      <c r="E35" s="310">
        <v>36</v>
      </c>
    </row>
    <row r="36" spans="2:5" x14ac:dyDescent="0.2">
      <c r="B36" s="7" t="s">
        <v>226</v>
      </c>
      <c r="C36" s="68">
        <v>5</v>
      </c>
      <c r="D36" s="68">
        <v>7</v>
      </c>
      <c r="E36" s="310">
        <v>7</v>
      </c>
    </row>
    <row r="37" spans="2:5" x14ac:dyDescent="0.2">
      <c r="B37" s="7" t="s">
        <v>227</v>
      </c>
      <c r="C37" s="68">
        <v>2</v>
      </c>
      <c r="D37" s="68">
        <v>2</v>
      </c>
      <c r="E37" s="310">
        <v>4</v>
      </c>
    </row>
    <row r="38" spans="2:5" x14ac:dyDescent="0.2">
      <c r="B38" s="7" t="s">
        <v>228</v>
      </c>
      <c r="C38" s="68">
        <v>2</v>
      </c>
      <c r="D38" s="68">
        <v>2</v>
      </c>
      <c r="E38" s="310">
        <v>5</v>
      </c>
    </row>
    <row r="39" spans="2:5" x14ac:dyDescent="0.2">
      <c r="B39" s="7" t="s">
        <v>229</v>
      </c>
      <c r="C39" s="68">
        <v>0</v>
      </c>
      <c r="D39" s="68">
        <v>1</v>
      </c>
      <c r="E39" s="310">
        <v>1</v>
      </c>
    </row>
    <row r="40" spans="2:5" x14ac:dyDescent="0.2">
      <c r="B40" s="7" t="s">
        <v>230</v>
      </c>
      <c r="C40" s="68">
        <v>2</v>
      </c>
      <c r="D40" s="68">
        <v>2</v>
      </c>
      <c r="E40" s="310">
        <v>2</v>
      </c>
    </row>
    <row r="41" spans="2:5" x14ac:dyDescent="0.2">
      <c r="C41" s="68">
        <f>SUM(C35:C40)</f>
        <v>55</v>
      </c>
      <c r="D41" s="68">
        <f>SUM(D35:D40)</f>
        <v>55</v>
      </c>
      <c r="E41" s="10">
        <f>SUM(E35:E40)</f>
        <v>55</v>
      </c>
    </row>
    <row r="42" spans="2:5" x14ac:dyDescent="0.2">
      <c r="D42" s="311"/>
    </row>
    <row r="43" spans="2:5" x14ac:dyDescent="0.2">
      <c r="D43" s="311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workbookViewId="0"/>
  </sheetViews>
  <sheetFormatPr defaultRowHeight="12.75" x14ac:dyDescent="0.2"/>
  <cols>
    <col min="1" max="1" width="16.42578125" style="7" customWidth="1"/>
    <col min="2" max="2" width="13.7109375" style="7" customWidth="1"/>
    <col min="3" max="3" width="16.5703125" style="7" customWidth="1"/>
    <col min="4" max="5" width="16.42578125" style="7" customWidth="1"/>
    <col min="6" max="7" width="12.7109375" style="7" customWidth="1"/>
    <col min="8" max="8" width="14.5703125" style="19" customWidth="1"/>
    <col min="9" max="9" width="10.5703125" style="7" customWidth="1"/>
    <col min="10" max="16384" width="9.140625" style="7"/>
  </cols>
  <sheetData>
    <row r="1" spans="1:9" ht="13.5" thickBot="1" x14ac:dyDescent="0.25">
      <c r="A1" s="7" t="s">
        <v>201</v>
      </c>
      <c r="C1" s="571" t="s">
        <v>133</v>
      </c>
      <c r="D1" s="571"/>
      <c r="E1" s="342"/>
    </row>
    <row r="2" spans="1:9" ht="24.75" customHeight="1" thickBot="1" x14ac:dyDescent="0.25">
      <c r="B2" s="148"/>
      <c r="C2" s="148"/>
      <c r="D2" s="148"/>
      <c r="E2" s="148"/>
      <c r="F2" s="148"/>
      <c r="G2" s="148"/>
    </row>
    <row r="3" spans="1:9" ht="63.75" customHeight="1" thickBot="1" x14ac:dyDescent="0.25">
      <c r="A3" s="241" t="s">
        <v>0</v>
      </c>
      <c r="B3" s="245" t="s">
        <v>5</v>
      </c>
      <c r="C3" s="236" t="s">
        <v>135</v>
      </c>
      <c r="D3" s="235" t="s">
        <v>134</v>
      </c>
      <c r="E3" s="344" t="s">
        <v>237</v>
      </c>
      <c r="F3" s="345" t="s">
        <v>193</v>
      </c>
      <c r="G3" s="346" t="s">
        <v>194</v>
      </c>
      <c r="H3" s="347" t="s">
        <v>238</v>
      </c>
      <c r="I3" s="348" t="s">
        <v>239</v>
      </c>
    </row>
    <row r="4" spans="1:9" x14ac:dyDescent="0.2">
      <c r="A4" s="349" t="s">
        <v>29</v>
      </c>
      <c r="B4" s="350">
        <v>80158</v>
      </c>
      <c r="C4" s="351">
        <v>79009</v>
      </c>
      <c r="D4" s="351">
        <v>75063</v>
      </c>
      <c r="E4" s="352">
        <v>11956</v>
      </c>
      <c r="F4" s="271">
        <v>5710</v>
      </c>
      <c r="G4" s="301">
        <v>7.0999999999999994E-2</v>
      </c>
      <c r="H4" s="118">
        <f t="shared" ref="H4:H35" si="0" xml:space="preserve"> C4 - F4</f>
        <v>73299</v>
      </c>
      <c r="I4" s="353">
        <f t="shared" ref="I4:I35" si="1" xml:space="preserve"> E4 - F4</f>
        <v>6246</v>
      </c>
    </row>
    <row r="5" spans="1:9" x14ac:dyDescent="0.2">
      <c r="A5" s="354" t="s">
        <v>68</v>
      </c>
      <c r="B5" s="146">
        <v>45170</v>
      </c>
      <c r="C5" s="210">
        <v>42415</v>
      </c>
      <c r="D5" s="210">
        <v>42930</v>
      </c>
      <c r="E5" s="343">
        <v>2409</v>
      </c>
      <c r="F5" s="284">
        <v>1764</v>
      </c>
      <c r="G5" s="50">
        <v>3.9E-2</v>
      </c>
      <c r="H5" s="149">
        <f t="shared" si="0"/>
        <v>40651</v>
      </c>
      <c r="I5" s="355">
        <f t="shared" si="1"/>
        <v>645</v>
      </c>
    </row>
    <row r="6" spans="1:9" x14ac:dyDescent="0.2">
      <c r="A6" s="354" t="s">
        <v>47</v>
      </c>
      <c r="B6" s="146">
        <v>113386</v>
      </c>
      <c r="C6" s="210">
        <v>28486</v>
      </c>
      <c r="D6" s="210">
        <v>16231</v>
      </c>
      <c r="E6" s="343">
        <v>2547</v>
      </c>
      <c r="F6" s="284">
        <v>911</v>
      </c>
      <c r="G6" s="50">
        <v>8.0000000000000002E-3</v>
      </c>
      <c r="H6" s="149">
        <f t="shared" si="0"/>
        <v>27575</v>
      </c>
      <c r="I6" s="355">
        <f t="shared" si="1"/>
        <v>1636</v>
      </c>
    </row>
    <row r="7" spans="1:9" x14ac:dyDescent="0.2">
      <c r="A7" s="354" t="s">
        <v>46</v>
      </c>
      <c r="B7" s="146">
        <v>39784</v>
      </c>
      <c r="C7" s="210">
        <v>22495</v>
      </c>
      <c r="D7" s="210">
        <v>22237</v>
      </c>
      <c r="E7" s="343">
        <v>2410</v>
      </c>
      <c r="F7" s="284">
        <v>181</v>
      </c>
      <c r="G7" s="50">
        <v>5.0000000000000001E-3</v>
      </c>
      <c r="H7" s="149">
        <f t="shared" si="0"/>
        <v>22314</v>
      </c>
      <c r="I7" s="355">
        <f t="shared" si="1"/>
        <v>2229</v>
      </c>
    </row>
    <row r="8" spans="1:9" x14ac:dyDescent="0.2">
      <c r="A8" s="354" t="s">
        <v>67</v>
      </c>
      <c r="B8" s="146">
        <v>35731</v>
      </c>
      <c r="C8" s="210">
        <v>20690</v>
      </c>
      <c r="D8" s="210">
        <v>5403</v>
      </c>
      <c r="E8" s="343">
        <v>258</v>
      </c>
      <c r="F8" s="284">
        <v>62</v>
      </c>
      <c r="G8" s="50">
        <v>2E-3</v>
      </c>
      <c r="H8" s="149">
        <f t="shared" si="0"/>
        <v>20628</v>
      </c>
      <c r="I8" s="355">
        <f t="shared" si="1"/>
        <v>196</v>
      </c>
    </row>
    <row r="9" spans="1:9" x14ac:dyDescent="0.2">
      <c r="A9" s="354" t="s">
        <v>58</v>
      </c>
      <c r="B9" s="146">
        <v>57493</v>
      </c>
      <c r="C9" s="210">
        <v>11011</v>
      </c>
      <c r="D9" s="210">
        <v>9811</v>
      </c>
      <c r="E9" s="343">
        <v>212</v>
      </c>
      <c r="F9" s="284">
        <v>181</v>
      </c>
      <c r="G9" s="50">
        <v>3.0000000000000001E-3</v>
      </c>
      <c r="H9" s="149">
        <f t="shared" si="0"/>
        <v>10830</v>
      </c>
      <c r="I9" s="355">
        <f t="shared" si="1"/>
        <v>31</v>
      </c>
    </row>
    <row r="10" spans="1:9" x14ac:dyDescent="0.2">
      <c r="A10" s="354" t="s">
        <v>51</v>
      </c>
      <c r="B10" s="146">
        <v>31805</v>
      </c>
      <c r="C10" s="210">
        <v>10223</v>
      </c>
      <c r="D10" s="210">
        <v>7986</v>
      </c>
      <c r="E10" s="343">
        <v>310</v>
      </c>
      <c r="F10" s="284">
        <v>149</v>
      </c>
      <c r="G10" s="50">
        <v>5.0000000000000001E-3</v>
      </c>
      <c r="H10" s="149">
        <f t="shared" si="0"/>
        <v>10074</v>
      </c>
      <c r="I10" s="355">
        <f t="shared" si="1"/>
        <v>161</v>
      </c>
    </row>
    <row r="11" spans="1:9" x14ac:dyDescent="0.2">
      <c r="A11" s="354" t="s">
        <v>33</v>
      </c>
      <c r="B11" s="146">
        <v>51680</v>
      </c>
      <c r="C11" s="217">
        <v>12831</v>
      </c>
      <c r="D11" s="210">
        <v>12831</v>
      </c>
      <c r="E11" s="343">
        <v>4530</v>
      </c>
      <c r="F11" s="284">
        <v>2937</v>
      </c>
      <c r="G11" s="50">
        <v>5.7000000000000002E-2</v>
      </c>
      <c r="H11" s="149">
        <f t="shared" si="0"/>
        <v>9894</v>
      </c>
      <c r="I11" s="355">
        <f t="shared" si="1"/>
        <v>1593</v>
      </c>
    </row>
    <row r="12" spans="1:9" x14ac:dyDescent="0.2">
      <c r="A12" s="354" t="s">
        <v>62</v>
      </c>
      <c r="B12" s="146">
        <v>25941</v>
      </c>
      <c r="C12" s="217">
        <v>11954</v>
      </c>
      <c r="D12" s="210">
        <v>11954</v>
      </c>
      <c r="E12" s="343">
        <v>2589</v>
      </c>
      <c r="F12" s="284">
        <v>2111</v>
      </c>
      <c r="G12" s="117">
        <v>8.2000000000000003E-2</v>
      </c>
      <c r="H12" s="149">
        <f t="shared" si="0"/>
        <v>9843</v>
      </c>
      <c r="I12" s="355">
        <f t="shared" si="1"/>
        <v>478</v>
      </c>
    </row>
    <row r="13" spans="1:9" x14ac:dyDescent="0.2">
      <c r="A13" s="354" t="s">
        <v>81</v>
      </c>
      <c r="B13" s="146">
        <v>52245</v>
      </c>
      <c r="C13" s="210">
        <v>8402</v>
      </c>
      <c r="D13" s="210">
        <v>9261</v>
      </c>
      <c r="E13" s="343">
        <v>489</v>
      </c>
      <c r="F13" s="284">
        <v>131</v>
      </c>
      <c r="G13" s="50">
        <v>3.0000000000000001E-3</v>
      </c>
      <c r="H13" s="149">
        <f t="shared" si="0"/>
        <v>8271</v>
      </c>
      <c r="I13" s="355">
        <f t="shared" si="1"/>
        <v>358</v>
      </c>
    </row>
    <row r="14" spans="1:9" x14ac:dyDescent="0.2">
      <c r="A14" s="354" t="s">
        <v>45</v>
      </c>
      <c r="B14" s="146">
        <v>18064</v>
      </c>
      <c r="C14" s="210">
        <v>8162</v>
      </c>
      <c r="D14" s="210">
        <v>4897</v>
      </c>
      <c r="E14" s="343">
        <v>190</v>
      </c>
      <c r="F14" s="284">
        <v>77</v>
      </c>
      <c r="G14" s="50">
        <v>4.0000000000000001E-3</v>
      </c>
      <c r="H14" s="149">
        <f t="shared" si="0"/>
        <v>8085</v>
      </c>
      <c r="I14" s="355">
        <f t="shared" si="1"/>
        <v>113</v>
      </c>
    </row>
    <row r="15" spans="1:9" x14ac:dyDescent="0.2">
      <c r="A15" s="354" t="s">
        <v>56</v>
      </c>
      <c r="B15" s="146">
        <v>16391</v>
      </c>
      <c r="C15" s="210">
        <v>7081</v>
      </c>
      <c r="D15" s="210">
        <v>660</v>
      </c>
      <c r="E15" s="343">
        <v>426</v>
      </c>
      <c r="F15" s="284">
        <v>37</v>
      </c>
      <c r="G15" s="50">
        <v>2E-3</v>
      </c>
      <c r="H15" s="149">
        <f t="shared" si="0"/>
        <v>7044</v>
      </c>
      <c r="I15" s="355">
        <f t="shared" si="1"/>
        <v>389</v>
      </c>
    </row>
    <row r="16" spans="1:9" x14ac:dyDescent="0.2">
      <c r="A16" s="354" t="s">
        <v>55</v>
      </c>
      <c r="B16" s="146">
        <v>33374</v>
      </c>
      <c r="C16" s="210">
        <v>6697</v>
      </c>
      <c r="D16" s="210">
        <v>700</v>
      </c>
      <c r="E16" s="343">
        <v>164</v>
      </c>
      <c r="F16" s="284">
        <v>122</v>
      </c>
      <c r="G16" s="50">
        <v>4.0000000000000001E-3</v>
      </c>
      <c r="H16" s="149">
        <f t="shared" si="0"/>
        <v>6575</v>
      </c>
      <c r="I16" s="355">
        <f t="shared" si="1"/>
        <v>42</v>
      </c>
    </row>
    <row r="17" spans="1:9" x14ac:dyDescent="0.2">
      <c r="A17" s="354" t="s">
        <v>66</v>
      </c>
      <c r="B17" s="146">
        <v>18863</v>
      </c>
      <c r="C17" s="210">
        <v>5444</v>
      </c>
      <c r="D17" s="210">
        <v>4768</v>
      </c>
      <c r="E17" s="343">
        <v>153</v>
      </c>
      <c r="F17" s="284">
        <v>84</v>
      </c>
      <c r="G17" s="50">
        <v>4.0000000000000001E-3</v>
      </c>
      <c r="H17" s="149">
        <f t="shared" si="0"/>
        <v>5360</v>
      </c>
      <c r="I17" s="355">
        <f t="shared" si="1"/>
        <v>69</v>
      </c>
    </row>
    <row r="18" spans="1:9" x14ac:dyDescent="0.2">
      <c r="A18" s="356" t="s">
        <v>59</v>
      </c>
      <c r="B18" s="146">
        <v>8025</v>
      </c>
      <c r="C18" s="210">
        <v>5265</v>
      </c>
      <c r="D18" s="210">
        <v>1020</v>
      </c>
      <c r="E18" s="343">
        <v>54</v>
      </c>
      <c r="F18" s="284">
        <v>35</v>
      </c>
      <c r="G18" s="50">
        <v>4.0000000000000001E-3</v>
      </c>
      <c r="H18" s="149">
        <f t="shared" si="0"/>
        <v>5230</v>
      </c>
      <c r="I18" s="355">
        <f t="shared" si="1"/>
        <v>19</v>
      </c>
    </row>
    <row r="19" spans="1:9" x14ac:dyDescent="0.2">
      <c r="A19" s="356" t="s">
        <v>71</v>
      </c>
      <c r="B19" s="146">
        <v>5931</v>
      </c>
      <c r="C19" s="210">
        <v>5294</v>
      </c>
      <c r="D19" s="210">
        <v>5882</v>
      </c>
      <c r="E19" s="343">
        <v>342</v>
      </c>
      <c r="F19" s="284">
        <v>338</v>
      </c>
      <c r="G19" s="50">
        <v>5.7000000000000002E-2</v>
      </c>
      <c r="H19" s="149">
        <f t="shared" si="0"/>
        <v>4956</v>
      </c>
      <c r="I19" s="355">
        <f t="shared" si="1"/>
        <v>4</v>
      </c>
    </row>
    <row r="20" spans="1:9" x14ac:dyDescent="0.2">
      <c r="A20" s="354" t="s">
        <v>37</v>
      </c>
      <c r="B20" s="146">
        <v>22052</v>
      </c>
      <c r="C20" s="210">
        <v>4919</v>
      </c>
      <c r="D20" s="210">
        <v>3815</v>
      </c>
      <c r="E20" s="343">
        <v>1040</v>
      </c>
      <c r="F20" s="284">
        <v>433</v>
      </c>
      <c r="G20" s="50">
        <v>0.02</v>
      </c>
      <c r="H20" s="149">
        <f t="shared" si="0"/>
        <v>4486</v>
      </c>
      <c r="I20" s="355">
        <f t="shared" si="1"/>
        <v>607</v>
      </c>
    </row>
    <row r="21" spans="1:9" x14ac:dyDescent="0.2">
      <c r="A21" s="354" t="s">
        <v>40</v>
      </c>
      <c r="B21" s="146">
        <v>18599</v>
      </c>
      <c r="C21" s="210">
        <v>5111</v>
      </c>
      <c r="D21" s="210">
        <v>3111</v>
      </c>
      <c r="E21" s="343">
        <v>931</v>
      </c>
      <c r="F21" s="284">
        <v>669</v>
      </c>
      <c r="G21" s="50">
        <v>3.5999999999999997E-2</v>
      </c>
      <c r="H21" s="149">
        <f t="shared" si="0"/>
        <v>4442</v>
      </c>
      <c r="I21" s="355">
        <f t="shared" si="1"/>
        <v>262</v>
      </c>
    </row>
    <row r="22" spans="1:9" x14ac:dyDescent="0.2">
      <c r="A22" s="354" t="s">
        <v>32</v>
      </c>
      <c r="B22" s="146">
        <v>14146</v>
      </c>
      <c r="C22" s="210">
        <v>4573</v>
      </c>
      <c r="D22" s="210">
        <v>2718</v>
      </c>
      <c r="E22" s="343">
        <v>251</v>
      </c>
      <c r="F22" s="284">
        <v>240</v>
      </c>
      <c r="G22" s="50">
        <v>1.7000000000000001E-2</v>
      </c>
      <c r="H22" s="149">
        <f t="shared" si="0"/>
        <v>4333</v>
      </c>
      <c r="I22" s="355">
        <f t="shared" si="1"/>
        <v>11</v>
      </c>
    </row>
    <row r="23" spans="1:9" x14ac:dyDescent="0.2">
      <c r="A23" s="354" t="s">
        <v>44</v>
      </c>
      <c r="B23" s="146">
        <v>40419</v>
      </c>
      <c r="C23" s="210">
        <v>5186</v>
      </c>
      <c r="D23" s="210">
        <v>5501</v>
      </c>
      <c r="E23" s="343">
        <v>1641</v>
      </c>
      <c r="F23" s="284">
        <v>885</v>
      </c>
      <c r="G23" s="50">
        <v>2.1999999999999999E-2</v>
      </c>
      <c r="H23" s="149">
        <f t="shared" si="0"/>
        <v>4301</v>
      </c>
      <c r="I23" s="355">
        <f t="shared" si="1"/>
        <v>756</v>
      </c>
    </row>
    <row r="24" spans="1:9" x14ac:dyDescent="0.2">
      <c r="A24" s="354" t="s">
        <v>77</v>
      </c>
      <c r="B24" s="146">
        <v>22132</v>
      </c>
      <c r="C24" s="210">
        <v>5592</v>
      </c>
      <c r="D24" s="210">
        <v>6111</v>
      </c>
      <c r="E24" s="343">
        <v>2665</v>
      </c>
      <c r="F24" s="284">
        <v>1589</v>
      </c>
      <c r="G24" s="117">
        <v>7.2999999999999995E-2</v>
      </c>
      <c r="H24" s="149">
        <f t="shared" si="0"/>
        <v>4003</v>
      </c>
      <c r="I24" s="355">
        <f t="shared" si="1"/>
        <v>1076</v>
      </c>
    </row>
    <row r="25" spans="1:9" x14ac:dyDescent="0.2">
      <c r="A25" s="357" t="s">
        <v>70</v>
      </c>
      <c r="B25" s="146">
        <v>4973</v>
      </c>
      <c r="C25" s="210">
        <v>4190</v>
      </c>
      <c r="D25" s="210">
        <v>4216</v>
      </c>
      <c r="E25" s="343">
        <v>262</v>
      </c>
      <c r="F25" s="284">
        <v>259</v>
      </c>
      <c r="G25" s="50">
        <v>5.1999999999999998E-2</v>
      </c>
      <c r="H25" s="149">
        <f t="shared" si="0"/>
        <v>3931</v>
      </c>
      <c r="I25" s="355">
        <f t="shared" si="1"/>
        <v>3</v>
      </c>
    </row>
    <row r="26" spans="1:9" x14ac:dyDescent="0.2">
      <c r="A26" s="354" t="s">
        <v>41</v>
      </c>
      <c r="B26" s="146">
        <v>13119</v>
      </c>
      <c r="C26" s="210">
        <v>3355</v>
      </c>
      <c r="D26" s="210">
        <v>3094</v>
      </c>
      <c r="E26" s="343">
        <v>1952</v>
      </c>
      <c r="F26" s="284">
        <v>572</v>
      </c>
      <c r="G26" s="50">
        <v>4.2999999999999997E-2</v>
      </c>
      <c r="H26" s="149">
        <f t="shared" si="0"/>
        <v>2783</v>
      </c>
      <c r="I26" s="355">
        <f t="shared" si="1"/>
        <v>1380</v>
      </c>
    </row>
    <row r="27" spans="1:9" x14ac:dyDescent="0.2">
      <c r="A27" s="354" t="s">
        <v>52</v>
      </c>
      <c r="B27" s="146">
        <v>19108</v>
      </c>
      <c r="C27" s="210">
        <v>2840</v>
      </c>
      <c r="D27" s="210">
        <v>2031</v>
      </c>
      <c r="E27" s="343">
        <v>461</v>
      </c>
      <c r="F27" s="284">
        <v>103</v>
      </c>
      <c r="G27" s="50">
        <v>5.0000000000000001E-3</v>
      </c>
      <c r="H27" s="149">
        <f t="shared" si="0"/>
        <v>2737</v>
      </c>
      <c r="I27" s="355">
        <f t="shared" si="1"/>
        <v>358</v>
      </c>
    </row>
    <row r="28" spans="1:9" x14ac:dyDescent="0.2">
      <c r="A28" s="354" t="s">
        <v>69</v>
      </c>
      <c r="B28" s="146">
        <v>14138</v>
      </c>
      <c r="C28" s="210">
        <v>2364</v>
      </c>
      <c r="D28" s="210">
        <v>1626</v>
      </c>
      <c r="E28" s="343">
        <v>239</v>
      </c>
      <c r="F28" s="284">
        <v>95</v>
      </c>
      <c r="G28" s="50">
        <v>7.0000000000000001E-3</v>
      </c>
      <c r="H28" s="149">
        <f t="shared" si="0"/>
        <v>2269</v>
      </c>
      <c r="I28" s="355">
        <f t="shared" si="1"/>
        <v>144</v>
      </c>
    </row>
    <row r="29" spans="1:9" x14ac:dyDescent="0.2">
      <c r="A29" s="354" t="s">
        <v>50</v>
      </c>
      <c r="B29" s="146">
        <v>17899</v>
      </c>
      <c r="C29" s="210">
        <v>4142</v>
      </c>
      <c r="D29" s="210">
        <v>5747</v>
      </c>
      <c r="E29" s="343">
        <v>2246</v>
      </c>
      <c r="F29" s="284">
        <v>1914</v>
      </c>
      <c r="G29" s="117">
        <v>0.108</v>
      </c>
      <c r="H29" s="149">
        <f t="shared" si="0"/>
        <v>2228</v>
      </c>
      <c r="I29" s="355">
        <f t="shared" si="1"/>
        <v>332</v>
      </c>
    </row>
    <row r="30" spans="1:9" x14ac:dyDescent="0.2">
      <c r="A30" s="354" t="s">
        <v>76</v>
      </c>
      <c r="B30" s="146">
        <v>13475</v>
      </c>
      <c r="C30" s="210">
        <v>2235</v>
      </c>
      <c r="D30" s="210">
        <v>2479</v>
      </c>
      <c r="E30" s="343">
        <v>26</v>
      </c>
      <c r="F30" s="284">
        <v>12</v>
      </c>
      <c r="G30" s="50">
        <v>1E-3</v>
      </c>
      <c r="H30" s="149">
        <f t="shared" si="0"/>
        <v>2223</v>
      </c>
      <c r="I30" s="355">
        <f t="shared" si="1"/>
        <v>14</v>
      </c>
    </row>
    <row r="31" spans="1:9" x14ac:dyDescent="0.2">
      <c r="A31" s="354" t="s">
        <v>53</v>
      </c>
      <c r="B31" s="146">
        <v>15365</v>
      </c>
      <c r="C31" s="210">
        <v>1819</v>
      </c>
      <c r="D31" s="210">
        <v>1248</v>
      </c>
      <c r="E31" s="343">
        <v>70</v>
      </c>
      <c r="F31" s="284">
        <v>48</v>
      </c>
      <c r="G31" s="50">
        <v>3.0000000000000001E-3</v>
      </c>
      <c r="H31" s="149">
        <f t="shared" si="0"/>
        <v>1771</v>
      </c>
      <c r="I31" s="355">
        <f t="shared" si="1"/>
        <v>22</v>
      </c>
    </row>
    <row r="32" spans="1:9" x14ac:dyDescent="0.2">
      <c r="A32" s="354" t="s">
        <v>61</v>
      </c>
      <c r="B32" s="146">
        <v>9653</v>
      </c>
      <c r="C32" s="210">
        <v>1636</v>
      </c>
      <c r="D32" s="210">
        <v>1259</v>
      </c>
      <c r="E32" s="343">
        <v>77</v>
      </c>
      <c r="F32" s="284">
        <v>9</v>
      </c>
      <c r="G32" s="50">
        <v>1E-3</v>
      </c>
      <c r="H32" s="149">
        <f t="shared" si="0"/>
        <v>1627</v>
      </c>
      <c r="I32" s="355">
        <f t="shared" si="1"/>
        <v>68</v>
      </c>
    </row>
    <row r="33" spans="1:9" x14ac:dyDescent="0.2">
      <c r="A33" s="354" t="s">
        <v>72</v>
      </c>
      <c r="B33" s="146">
        <v>7376</v>
      </c>
      <c r="C33" s="210">
        <v>1536</v>
      </c>
      <c r="D33" s="210">
        <v>755</v>
      </c>
      <c r="E33" s="343">
        <v>231</v>
      </c>
      <c r="F33" s="284">
        <v>32</v>
      </c>
      <c r="G33" s="50">
        <v>4.0000000000000001E-3</v>
      </c>
      <c r="H33" s="149">
        <f t="shared" si="0"/>
        <v>1504</v>
      </c>
      <c r="I33" s="355">
        <f t="shared" si="1"/>
        <v>199</v>
      </c>
    </row>
    <row r="34" spans="1:9" x14ac:dyDescent="0.2">
      <c r="A34" s="354" t="s">
        <v>57</v>
      </c>
      <c r="B34" s="146">
        <v>8603</v>
      </c>
      <c r="C34" s="210">
        <v>1704</v>
      </c>
      <c r="D34" s="210">
        <v>1910</v>
      </c>
      <c r="E34" s="343">
        <v>814</v>
      </c>
      <c r="F34" s="284">
        <v>385</v>
      </c>
      <c r="G34" s="50">
        <v>4.4999999999999998E-2</v>
      </c>
      <c r="H34" s="149">
        <f t="shared" si="0"/>
        <v>1319</v>
      </c>
      <c r="I34" s="355">
        <f t="shared" si="1"/>
        <v>429</v>
      </c>
    </row>
    <row r="35" spans="1:9" x14ac:dyDescent="0.2">
      <c r="A35" s="354" t="s">
        <v>60</v>
      </c>
      <c r="B35" s="146">
        <v>11914</v>
      </c>
      <c r="C35" s="210">
        <v>2005</v>
      </c>
      <c r="D35" s="210">
        <v>2015</v>
      </c>
      <c r="E35" s="343">
        <v>729</v>
      </c>
      <c r="F35" s="284">
        <v>691</v>
      </c>
      <c r="G35" s="50">
        <v>5.8000000000000003E-2</v>
      </c>
      <c r="H35" s="149">
        <f t="shared" si="0"/>
        <v>1314</v>
      </c>
      <c r="I35" s="355">
        <f t="shared" si="1"/>
        <v>38</v>
      </c>
    </row>
    <row r="36" spans="1:9" x14ac:dyDescent="0.2">
      <c r="A36" s="354" t="s">
        <v>63</v>
      </c>
      <c r="B36" s="146">
        <v>4614</v>
      </c>
      <c r="C36" s="210">
        <v>1456</v>
      </c>
      <c r="D36" s="210">
        <v>1282</v>
      </c>
      <c r="E36" s="343">
        <v>158</v>
      </c>
      <c r="F36" s="284">
        <v>157</v>
      </c>
      <c r="G36" s="50">
        <v>3.4000000000000002E-2</v>
      </c>
      <c r="H36" s="149">
        <f t="shared" ref="H36:H58" si="2" xml:space="preserve"> C36 - F36</f>
        <v>1299</v>
      </c>
      <c r="I36" s="355">
        <f t="shared" ref="I36:I58" si="3" xml:space="preserve"> E36 - F36</f>
        <v>1</v>
      </c>
    </row>
    <row r="37" spans="1:9" x14ac:dyDescent="0.2">
      <c r="A37" s="357" t="s">
        <v>73</v>
      </c>
      <c r="B37" s="146">
        <v>9046</v>
      </c>
      <c r="C37" s="210">
        <v>1285</v>
      </c>
      <c r="D37" s="210">
        <v>291</v>
      </c>
      <c r="E37" s="343">
        <v>66</v>
      </c>
      <c r="F37" s="284">
        <v>66</v>
      </c>
      <c r="G37" s="50">
        <v>7.0000000000000001E-3</v>
      </c>
      <c r="H37" s="149">
        <f t="shared" si="2"/>
        <v>1219</v>
      </c>
      <c r="I37" s="355">
        <f t="shared" si="3"/>
        <v>0</v>
      </c>
    </row>
    <row r="38" spans="1:9" x14ac:dyDescent="0.2">
      <c r="A38" s="354" t="s">
        <v>79</v>
      </c>
      <c r="B38" s="146">
        <v>9124</v>
      </c>
      <c r="C38" s="210">
        <v>1925</v>
      </c>
      <c r="D38" s="210">
        <v>1969</v>
      </c>
      <c r="E38" s="343">
        <v>888</v>
      </c>
      <c r="F38" s="284">
        <v>708</v>
      </c>
      <c r="G38" s="117">
        <v>7.8E-2</v>
      </c>
      <c r="H38" s="149">
        <f t="shared" si="2"/>
        <v>1217</v>
      </c>
      <c r="I38" s="355">
        <f t="shared" si="3"/>
        <v>180</v>
      </c>
    </row>
    <row r="39" spans="1:9" x14ac:dyDescent="0.2">
      <c r="A39" s="354" t="s">
        <v>49</v>
      </c>
      <c r="B39" s="146">
        <v>10422</v>
      </c>
      <c r="C39" s="210">
        <v>1359</v>
      </c>
      <c r="D39" s="210">
        <v>671</v>
      </c>
      <c r="E39" s="343">
        <v>284</v>
      </c>
      <c r="F39" s="284">
        <v>250</v>
      </c>
      <c r="G39" s="50">
        <v>2.4E-2</v>
      </c>
      <c r="H39" s="149">
        <f t="shared" si="2"/>
        <v>1109</v>
      </c>
      <c r="I39" s="355">
        <f t="shared" si="3"/>
        <v>34</v>
      </c>
    </row>
    <row r="40" spans="1:9" x14ac:dyDescent="0.2">
      <c r="A40" s="354" t="s">
        <v>42</v>
      </c>
      <c r="B40" s="146">
        <v>18219</v>
      </c>
      <c r="C40" s="210">
        <v>1165</v>
      </c>
      <c r="D40" s="210">
        <v>400</v>
      </c>
      <c r="E40" s="343">
        <v>198</v>
      </c>
      <c r="F40" s="284">
        <v>187</v>
      </c>
      <c r="G40" s="50">
        <v>0.01</v>
      </c>
      <c r="H40" s="149">
        <f t="shared" si="2"/>
        <v>978</v>
      </c>
      <c r="I40" s="355">
        <f t="shared" si="3"/>
        <v>11</v>
      </c>
    </row>
    <row r="41" spans="1:9" x14ac:dyDescent="0.2">
      <c r="A41" s="354" t="s">
        <v>82</v>
      </c>
      <c r="B41" s="146">
        <v>11124</v>
      </c>
      <c r="C41" s="210">
        <v>1324</v>
      </c>
      <c r="D41" s="210">
        <v>891</v>
      </c>
      <c r="E41" s="343">
        <v>823</v>
      </c>
      <c r="F41" s="284">
        <v>801</v>
      </c>
      <c r="G41" s="117">
        <v>7.1999999999999995E-2</v>
      </c>
      <c r="H41" s="149">
        <f t="shared" si="2"/>
        <v>523</v>
      </c>
      <c r="I41" s="355">
        <f t="shared" si="3"/>
        <v>22</v>
      </c>
    </row>
    <row r="42" spans="1:9" x14ac:dyDescent="0.2">
      <c r="A42" s="357" t="s">
        <v>39</v>
      </c>
      <c r="B42" s="146">
        <v>7231</v>
      </c>
      <c r="C42" s="210">
        <v>519</v>
      </c>
      <c r="D42" s="210">
        <v>480</v>
      </c>
      <c r="E42" s="343">
        <v>58</v>
      </c>
      <c r="F42" s="284">
        <v>24</v>
      </c>
      <c r="G42" s="50">
        <v>3.0000000000000001E-3</v>
      </c>
      <c r="H42" s="149">
        <f t="shared" si="2"/>
        <v>495</v>
      </c>
      <c r="I42" s="355">
        <f t="shared" si="3"/>
        <v>34</v>
      </c>
    </row>
    <row r="43" spans="1:9" x14ac:dyDescent="0.2">
      <c r="A43" s="354" t="s">
        <v>48</v>
      </c>
      <c r="B43" s="146">
        <v>9624</v>
      </c>
      <c r="C43" s="210">
        <v>516</v>
      </c>
      <c r="D43" s="210">
        <v>80</v>
      </c>
      <c r="E43" s="343">
        <v>48</v>
      </c>
      <c r="F43" s="284">
        <v>31</v>
      </c>
      <c r="G43" s="50">
        <v>3.0000000000000001E-3</v>
      </c>
      <c r="H43" s="149">
        <f t="shared" si="2"/>
        <v>485</v>
      </c>
      <c r="I43" s="355">
        <f t="shared" si="3"/>
        <v>17</v>
      </c>
    </row>
    <row r="44" spans="1:9" x14ac:dyDescent="0.2">
      <c r="A44" s="354" t="s">
        <v>65</v>
      </c>
      <c r="B44" s="146">
        <v>5001</v>
      </c>
      <c r="C44" s="217">
        <v>493</v>
      </c>
      <c r="D44" s="210">
        <v>493</v>
      </c>
      <c r="E44" s="343">
        <v>240</v>
      </c>
      <c r="F44" s="284">
        <v>18</v>
      </c>
      <c r="G44" s="50">
        <v>4.0000000000000001E-3</v>
      </c>
      <c r="H44" s="149">
        <f t="shared" si="2"/>
        <v>475</v>
      </c>
      <c r="I44" s="355">
        <f t="shared" si="3"/>
        <v>222</v>
      </c>
    </row>
    <row r="45" spans="1:9" x14ac:dyDescent="0.2">
      <c r="A45" s="354" t="s">
        <v>30</v>
      </c>
      <c r="B45" s="146">
        <v>13410</v>
      </c>
      <c r="C45" s="210">
        <v>639</v>
      </c>
      <c r="D45" s="210">
        <v>351</v>
      </c>
      <c r="E45" s="343">
        <v>231</v>
      </c>
      <c r="F45" s="284">
        <v>226</v>
      </c>
      <c r="G45" s="50">
        <v>1.7000000000000001E-2</v>
      </c>
      <c r="H45" s="149">
        <f t="shared" si="2"/>
        <v>413</v>
      </c>
      <c r="I45" s="355">
        <f t="shared" si="3"/>
        <v>5</v>
      </c>
    </row>
    <row r="46" spans="1:9" x14ac:dyDescent="0.2">
      <c r="A46" s="357" t="s">
        <v>64</v>
      </c>
      <c r="B46" s="146">
        <v>4557</v>
      </c>
      <c r="C46" s="210">
        <v>443</v>
      </c>
      <c r="D46" s="210">
        <v>96</v>
      </c>
      <c r="E46" s="343">
        <v>88</v>
      </c>
      <c r="F46" s="284">
        <v>43</v>
      </c>
      <c r="G46" s="50">
        <v>0.01</v>
      </c>
      <c r="H46" s="149">
        <f t="shared" si="2"/>
        <v>400</v>
      </c>
      <c r="I46" s="355">
        <f t="shared" si="3"/>
        <v>45</v>
      </c>
    </row>
    <row r="47" spans="1:9" x14ac:dyDescent="0.2">
      <c r="A47" s="357" t="s">
        <v>78</v>
      </c>
      <c r="B47" s="146">
        <v>4160</v>
      </c>
      <c r="C47" s="210">
        <v>457</v>
      </c>
      <c r="D47" s="210">
        <v>375</v>
      </c>
      <c r="E47" s="343">
        <v>191</v>
      </c>
      <c r="F47" s="284">
        <v>188</v>
      </c>
      <c r="G47" s="50">
        <v>4.4999999999999998E-2</v>
      </c>
      <c r="H47" s="149">
        <f t="shared" si="2"/>
        <v>269</v>
      </c>
      <c r="I47" s="355">
        <f t="shared" si="3"/>
        <v>3</v>
      </c>
    </row>
    <row r="48" spans="1:9" x14ac:dyDescent="0.2">
      <c r="A48" s="354" t="s">
        <v>38</v>
      </c>
      <c r="B48" s="146">
        <v>2772</v>
      </c>
      <c r="C48" s="210">
        <v>334</v>
      </c>
      <c r="D48" s="210">
        <v>87</v>
      </c>
      <c r="E48" s="343">
        <v>100</v>
      </c>
      <c r="F48" s="284">
        <v>96</v>
      </c>
      <c r="G48" s="50">
        <v>3.5000000000000003E-2</v>
      </c>
      <c r="H48" s="149">
        <f t="shared" si="2"/>
        <v>238</v>
      </c>
      <c r="I48" s="355">
        <f t="shared" si="3"/>
        <v>4</v>
      </c>
    </row>
    <row r="49" spans="1:9" x14ac:dyDescent="0.2">
      <c r="A49" s="357" t="s">
        <v>80</v>
      </c>
      <c r="B49" s="146">
        <v>1762</v>
      </c>
      <c r="C49" s="210">
        <v>286</v>
      </c>
      <c r="D49" s="210">
        <v>81</v>
      </c>
      <c r="E49" s="343">
        <v>79</v>
      </c>
      <c r="F49" s="284">
        <v>79</v>
      </c>
      <c r="G49" s="50">
        <v>4.4999999999999998E-2</v>
      </c>
      <c r="H49" s="149">
        <f t="shared" si="2"/>
        <v>207</v>
      </c>
      <c r="I49" s="355">
        <f t="shared" si="3"/>
        <v>0</v>
      </c>
    </row>
    <row r="50" spans="1:9" x14ac:dyDescent="0.2">
      <c r="A50" s="357" t="s">
        <v>43</v>
      </c>
      <c r="B50" s="146">
        <v>8135</v>
      </c>
      <c r="C50" s="210">
        <v>244</v>
      </c>
      <c r="D50" s="210">
        <v>72</v>
      </c>
      <c r="E50" s="343">
        <v>70</v>
      </c>
      <c r="F50" s="284">
        <v>69</v>
      </c>
      <c r="G50" s="50">
        <v>8.0000000000000002E-3</v>
      </c>
      <c r="H50" s="149">
        <f t="shared" si="2"/>
        <v>175</v>
      </c>
      <c r="I50" s="355">
        <f t="shared" si="3"/>
        <v>1</v>
      </c>
    </row>
    <row r="51" spans="1:9" x14ac:dyDescent="0.2">
      <c r="A51" s="358" t="s">
        <v>75</v>
      </c>
      <c r="B51" s="146">
        <v>4789</v>
      </c>
      <c r="C51" s="217">
        <v>893</v>
      </c>
      <c r="D51" s="210">
        <v>893</v>
      </c>
      <c r="E51" s="343">
        <v>747</v>
      </c>
      <c r="F51" s="284">
        <v>749</v>
      </c>
      <c r="G51" s="117">
        <v>0.156</v>
      </c>
      <c r="H51" s="149">
        <f t="shared" si="2"/>
        <v>144</v>
      </c>
      <c r="I51" s="355">
        <f t="shared" si="3"/>
        <v>-2</v>
      </c>
    </row>
    <row r="52" spans="1:9" x14ac:dyDescent="0.2">
      <c r="A52" s="357" t="s">
        <v>35</v>
      </c>
      <c r="B52" s="146">
        <v>4724</v>
      </c>
      <c r="C52" s="217">
        <v>154</v>
      </c>
      <c r="D52" s="210">
        <v>154</v>
      </c>
      <c r="E52" s="343">
        <v>60</v>
      </c>
      <c r="F52" s="284">
        <v>30</v>
      </c>
      <c r="G52" s="50">
        <v>6.0000000000000001E-3</v>
      </c>
      <c r="H52" s="149">
        <f t="shared" si="2"/>
        <v>124</v>
      </c>
      <c r="I52" s="355">
        <f t="shared" si="3"/>
        <v>30</v>
      </c>
    </row>
    <row r="53" spans="1:9" x14ac:dyDescent="0.2">
      <c r="A53" s="358" t="s">
        <v>54</v>
      </c>
      <c r="B53" s="146">
        <v>8885</v>
      </c>
      <c r="C53" s="217">
        <v>3212</v>
      </c>
      <c r="D53" s="210">
        <v>3212</v>
      </c>
      <c r="E53" s="343">
        <v>3141</v>
      </c>
      <c r="F53" s="284">
        <v>3134</v>
      </c>
      <c r="G53" s="117">
        <v>0.35399999999999998</v>
      </c>
      <c r="H53" s="149">
        <f t="shared" si="2"/>
        <v>78</v>
      </c>
      <c r="I53" s="355">
        <f t="shared" si="3"/>
        <v>7</v>
      </c>
    </row>
    <row r="54" spans="1:9" x14ac:dyDescent="0.2">
      <c r="A54" s="357" t="s">
        <v>74</v>
      </c>
      <c r="B54" s="146">
        <v>4669</v>
      </c>
      <c r="C54" s="210">
        <v>25</v>
      </c>
      <c r="D54" s="210">
        <v>70</v>
      </c>
      <c r="E54" s="343">
        <v>21</v>
      </c>
      <c r="F54" s="284">
        <v>0</v>
      </c>
      <c r="G54" s="50">
        <v>0</v>
      </c>
      <c r="H54" s="149">
        <f t="shared" si="2"/>
        <v>25</v>
      </c>
      <c r="I54" s="355">
        <f t="shared" si="3"/>
        <v>21</v>
      </c>
    </row>
    <row r="55" spans="1:9" x14ac:dyDescent="0.2">
      <c r="A55" s="357" t="s">
        <v>28</v>
      </c>
      <c r="B55" s="146">
        <v>8845</v>
      </c>
      <c r="C55" s="217">
        <v>363</v>
      </c>
      <c r="D55" s="210">
        <v>363</v>
      </c>
      <c r="E55" s="343">
        <v>341</v>
      </c>
      <c r="F55" s="284">
        <v>338</v>
      </c>
      <c r="G55" s="50">
        <v>3.7999999999999999E-2</v>
      </c>
      <c r="H55" s="149">
        <f t="shared" si="2"/>
        <v>25</v>
      </c>
      <c r="I55" s="355">
        <f t="shared" si="3"/>
        <v>3</v>
      </c>
    </row>
    <row r="56" spans="1:9" x14ac:dyDescent="0.2">
      <c r="A56" s="357" t="s">
        <v>34</v>
      </c>
      <c r="B56" s="146">
        <v>3617</v>
      </c>
      <c r="C56" s="217">
        <v>163</v>
      </c>
      <c r="D56" s="210">
        <v>163</v>
      </c>
      <c r="E56" s="343">
        <v>144</v>
      </c>
      <c r="F56" s="284">
        <v>145</v>
      </c>
      <c r="G56" s="50">
        <v>0.04</v>
      </c>
      <c r="H56" s="149">
        <f t="shared" si="2"/>
        <v>18</v>
      </c>
      <c r="I56" s="355">
        <f t="shared" si="3"/>
        <v>-1</v>
      </c>
    </row>
    <row r="57" spans="1:9" x14ac:dyDescent="0.2">
      <c r="A57" s="359" t="s">
        <v>31</v>
      </c>
      <c r="B57" s="146">
        <v>6527</v>
      </c>
      <c r="C57" s="217">
        <v>1973</v>
      </c>
      <c r="D57" s="210">
        <v>1973</v>
      </c>
      <c r="E57" s="343">
        <v>1981</v>
      </c>
      <c r="F57" s="284">
        <v>1968</v>
      </c>
      <c r="G57" s="117">
        <v>0.30199999999999999</v>
      </c>
      <c r="H57" s="149">
        <f t="shared" si="2"/>
        <v>5</v>
      </c>
      <c r="I57" s="355">
        <f t="shared" si="3"/>
        <v>13</v>
      </c>
    </row>
    <row r="58" spans="1:9" ht="13.5" thickBot="1" x14ac:dyDescent="0.25">
      <c r="A58" s="360" t="s">
        <v>36</v>
      </c>
      <c r="B58" s="194">
        <v>3924</v>
      </c>
      <c r="C58" s="361">
        <v>571</v>
      </c>
      <c r="D58" s="199">
        <v>571</v>
      </c>
      <c r="E58" s="362">
        <v>573</v>
      </c>
      <c r="F58" s="292">
        <v>573</v>
      </c>
      <c r="G58" s="258">
        <v>0.14599999999999999</v>
      </c>
      <c r="H58" s="363">
        <f t="shared" si="2"/>
        <v>-2</v>
      </c>
      <c r="I58" s="308">
        <f t="shared" si="3"/>
        <v>0</v>
      </c>
    </row>
    <row r="61" spans="1:9" x14ac:dyDescent="0.2">
      <c r="A61" s="145" t="s">
        <v>132</v>
      </c>
    </row>
    <row r="62" spans="1:9" x14ac:dyDescent="0.2">
      <c r="A62" s="147" t="s">
        <v>131</v>
      </c>
    </row>
  </sheetData>
  <autoFilter ref="A3:I3">
    <sortState ref="A4:I58">
      <sortCondition descending="1" ref="H3"/>
    </sortState>
  </autoFilter>
  <mergeCells count="1">
    <mergeCell ref="C1:D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L41" activePane="bottomRight" state="frozen"/>
      <selection pane="topRight" activeCell="B1" sqref="B1"/>
      <selection pane="bottomLeft" activeCell="A2" sqref="A2"/>
      <selection pane="bottomRight" activeCell="A64" sqref="A64:XFD67"/>
    </sheetView>
  </sheetViews>
  <sheetFormatPr defaultRowHeight="12.75" x14ac:dyDescent="0.2"/>
  <cols>
    <col min="1" max="1" width="13" style="7" customWidth="1"/>
    <col min="2" max="2" width="10.42578125" style="7" customWidth="1"/>
    <col min="3" max="3" width="9.140625" style="7" customWidth="1"/>
    <col min="4" max="4" width="8.42578125" style="7" customWidth="1"/>
    <col min="5" max="5" width="6.7109375" style="7" customWidth="1"/>
    <col min="6" max="6" width="9.140625" style="7" customWidth="1"/>
    <col min="7" max="7" width="9.7109375" style="7" customWidth="1"/>
    <col min="8" max="8" width="9.85546875" style="8" customWidth="1"/>
    <col min="9" max="9" width="9.140625" style="7" customWidth="1"/>
    <col min="10" max="10" width="8.7109375" style="8" customWidth="1"/>
    <col min="11" max="11" width="9.85546875" style="7" customWidth="1"/>
    <col min="12" max="12" width="8" style="8" customWidth="1"/>
    <col min="13" max="13" width="9.28515625" style="7" hidden="1" customWidth="1"/>
    <col min="14" max="14" width="9.7109375" style="8" hidden="1" customWidth="1"/>
    <col min="15" max="15" width="11.7109375" style="7" customWidth="1"/>
    <col min="16" max="16" width="11" style="8" customWidth="1"/>
    <col min="17" max="17" width="11.28515625" style="7" hidden="1" customWidth="1"/>
    <col min="18" max="18" width="12.140625" style="8" hidden="1" customWidth="1"/>
    <col min="19" max="19" width="11.140625" style="7" customWidth="1"/>
    <col min="20" max="20" width="10.5703125" style="8" customWidth="1"/>
    <col min="21" max="21" width="8.42578125" style="7" customWidth="1"/>
    <col min="22" max="22" width="9.42578125" style="8" customWidth="1"/>
    <col min="23" max="23" width="10.28515625" style="7" customWidth="1"/>
    <col min="24" max="24" width="9.42578125" style="8" customWidth="1"/>
    <col min="25" max="25" width="9.42578125" style="7" customWidth="1"/>
    <col min="26" max="26" width="11.28515625" style="8" customWidth="1"/>
    <col min="27" max="27" width="10.7109375" style="7" customWidth="1"/>
    <col min="28" max="28" width="9.7109375" style="8" customWidth="1"/>
    <col min="29" max="29" width="11.7109375" style="7" customWidth="1"/>
    <col min="30" max="30" width="10.42578125" style="68" customWidth="1"/>
    <col min="31" max="31" width="10.42578125" style="59" customWidth="1"/>
    <col min="32" max="16384" width="9.140625" style="7"/>
  </cols>
  <sheetData>
    <row r="1" spans="1:31" x14ac:dyDescent="0.2">
      <c r="A1" s="259" t="s">
        <v>195</v>
      </c>
      <c r="M1" s="19"/>
      <c r="N1" s="59"/>
      <c r="P1" s="260" t="s">
        <v>187</v>
      </c>
      <c r="AA1" s="68"/>
      <c r="AB1" s="7"/>
    </row>
    <row r="2" spans="1:31" x14ac:dyDescent="0.2">
      <c r="A2" s="4" t="s">
        <v>196</v>
      </c>
      <c r="M2" s="19"/>
      <c r="N2" s="59"/>
      <c r="AA2" s="68"/>
      <c r="AB2" s="7"/>
    </row>
    <row r="3" spans="1:31" x14ac:dyDescent="0.2">
      <c r="A3" s="4" t="s">
        <v>197</v>
      </c>
      <c r="M3" s="19"/>
      <c r="N3" s="59"/>
      <c r="AA3" s="68"/>
      <c r="AB3" s="7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198</v>
      </c>
      <c r="AC4" s="68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</row>
    <row r="6" spans="1:31" ht="15.75" customHeight="1" thickBot="1" x14ac:dyDescent="0.25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69"/>
      <c r="AE6" s="570"/>
    </row>
    <row r="7" spans="1:31" ht="64.5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9436</v>
      </c>
      <c r="C8" s="38">
        <v>13</v>
      </c>
      <c r="D8" s="38">
        <v>0</v>
      </c>
      <c r="E8" s="38">
        <v>9</v>
      </c>
      <c r="F8" s="269">
        <v>3</v>
      </c>
      <c r="G8" s="40">
        <v>8830</v>
      </c>
      <c r="H8" s="135">
        <v>0.93600000000000005</v>
      </c>
      <c r="I8" s="41">
        <v>568</v>
      </c>
      <c r="J8" s="42">
        <f xml:space="preserve"> I8 / G8</f>
        <v>6.4326160815402045E-2</v>
      </c>
      <c r="K8" s="43">
        <v>38</v>
      </c>
      <c r="L8" s="42">
        <v>4.0000000000000001E-3</v>
      </c>
      <c r="M8" s="43">
        <v>0</v>
      </c>
      <c r="N8" s="270">
        <v>0</v>
      </c>
      <c r="O8" s="271">
        <v>338</v>
      </c>
      <c r="P8" s="272">
        <v>3.7999999999999999E-2</v>
      </c>
      <c r="Q8" s="273">
        <v>226</v>
      </c>
      <c r="R8" s="274">
        <v>2.5999999999999999E-2</v>
      </c>
      <c r="S8" s="273">
        <v>496</v>
      </c>
      <c r="T8" s="274">
        <v>5.6000000000000001E-2</v>
      </c>
      <c r="U8" s="273">
        <v>4</v>
      </c>
      <c r="V8" s="274">
        <v>0</v>
      </c>
      <c r="W8" s="273">
        <v>4</v>
      </c>
      <c r="X8" s="275">
        <v>0</v>
      </c>
      <c r="Y8" s="276">
        <v>1</v>
      </c>
      <c r="Z8" s="275">
        <v>0</v>
      </c>
      <c r="AA8" s="276">
        <v>10</v>
      </c>
      <c r="AB8" s="277">
        <v>1E-3</v>
      </c>
      <c r="AC8" s="278">
        <v>853</v>
      </c>
      <c r="AD8" s="279">
        <v>8092</v>
      </c>
      <c r="AE8" s="280">
        <v>0.91600000000000004</v>
      </c>
    </row>
    <row r="9" spans="1:31" x14ac:dyDescent="0.2">
      <c r="A9" s="36" t="s">
        <v>29</v>
      </c>
      <c r="B9" s="37">
        <v>81306</v>
      </c>
      <c r="C9" s="38">
        <v>80</v>
      </c>
      <c r="D9" s="38">
        <v>0</v>
      </c>
      <c r="E9" s="38">
        <v>74</v>
      </c>
      <c r="F9" s="269">
        <v>6</v>
      </c>
      <c r="G9" s="281">
        <v>79969</v>
      </c>
      <c r="H9" s="282">
        <v>0.98399999999999999</v>
      </c>
      <c r="I9" s="146">
        <v>1133</v>
      </c>
      <c r="J9" s="205">
        <v>1.4E-2</v>
      </c>
      <c r="K9" s="204">
        <v>204</v>
      </c>
      <c r="L9" s="205">
        <v>3.0000000000000001E-3</v>
      </c>
      <c r="M9" s="204">
        <v>0</v>
      </c>
      <c r="N9" s="283">
        <v>0</v>
      </c>
      <c r="O9" s="284">
        <v>5710</v>
      </c>
      <c r="P9" s="117">
        <v>7.0999999999999994E-2</v>
      </c>
      <c r="Q9" s="49">
        <v>5414</v>
      </c>
      <c r="R9" s="51">
        <v>6.8000000000000005E-2</v>
      </c>
      <c r="S9" s="49">
        <v>2145</v>
      </c>
      <c r="T9" s="51">
        <v>2.7E-2</v>
      </c>
      <c r="U9" s="49">
        <v>5446</v>
      </c>
      <c r="V9" s="51">
        <v>6.8000000000000005E-2</v>
      </c>
      <c r="W9" s="49">
        <v>1727</v>
      </c>
      <c r="X9" s="53">
        <v>2.1999999999999999E-2</v>
      </c>
      <c r="Y9" s="52">
        <v>64</v>
      </c>
      <c r="Z9" s="53">
        <v>1E-3</v>
      </c>
      <c r="AA9" s="52">
        <v>16</v>
      </c>
      <c r="AB9" s="201">
        <v>0</v>
      </c>
      <c r="AC9" s="285">
        <v>15108</v>
      </c>
      <c r="AD9" s="286">
        <v>73043</v>
      </c>
      <c r="AE9" s="287">
        <v>0.91300000000000003</v>
      </c>
    </row>
    <row r="10" spans="1:31" x14ac:dyDescent="0.2">
      <c r="A10" s="36" t="s">
        <v>30</v>
      </c>
      <c r="B10" s="37">
        <v>14154</v>
      </c>
      <c r="C10" s="38">
        <v>26</v>
      </c>
      <c r="D10" s="38">
        <v>0</v>
      </c>
      <c r="E10" s="38">
        <v>18</v>
      </c>
      <c r="F10" s="269">
        <v>3</v>
      </c>
      <c r="G10" s="281">
        <v>13407</v>
      </c>
      <c r="H10" s="282">
        <v>0.94699999999999995</v>
      </c>
      <c r="I10" s="146">
        <v>581</v>
      </c>
      <c r="J10" s="205">
        <v>4.1000000000000002E-2</v>
      </c>
      <c r="K10" s="204">
        <v>166</v>
      </c>
      <c r="L10" s="205">
        <v>1.2E-2</v>
      </c>
      <c r="M10" s="204">
        <v>0</v>
      </c>
      <c r="N10" s="283">
        <v>0</v>
      </c>
      <c r="O10" s="284">
        <v>226</v>
      </c>
      <c r="P10" s="50">
        <v>1.7000000000000001E-2</v>
      </c>
      <c r="Q10" s="49">
        <v>220</v>
      </c>
      <c r="R10" s="51">
        <v>1.6E-2</v>
      </c>
      <c r="S10" s="49">
        <v>160</v>
      </c>
      <c r="T10" s="51">
        <v>1.2E-2</v>
      </c>
      <c r="U10" s="49">
        <v>11677</v>
      </c>
      <c r="V10" s="51">
        <v>0.871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12175</v>
      </c>
      <c r="AD10" s="286">
        <v>1719</v>
      </c>
      <c r="AE10" s="287">
        <v>0.128</v>
      </c>
    </row>
    <row r="11" spans="1:31" x14ac:dyDescent="0.2">
      <c r="A11" s="36" t="s">
        <v>31</v>
      </c>
      <c r="B11" s="37">
        <v>7981</v>
      </c>
      <c r="C11" s="38">
        <v>18</v>
      </c>
      <c r="D11" s="38">
        <v>0</v>
      </c>
      <c r="E11" s="38">
        <v>14</v>
      </c>
      <c r="F11" s="269">
        <v>4</v>
      </c>
      <c r="G11" s="281">
        <v>6508</v>
      </c>
      <c r="H11" s="282">
        <v>0.81499999999999995</v>
      </c>
      <c r="I11" s="146">
        <v>1262</v>
      </c>
      <c r="J11" s="205">
        <v>0.158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1968</v>
      </c>
      <c r="P11" s="117">
        <v>0.30199999999999999</v>
      </c>
      <c r="Q11" s="49">
        <v>1476</v>
      </c>
      <c r="R11" s="51">
        <v>0.22700000000000001</v>
      </c>
      <c r="S11" s="49">
        <v>429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2471</v>
      </c>
      <c r="AD11" s="286">
        <v>4538</v>
      </c>
      <c r="AE11" s="287">
        <v>0.69699999999999995</v>
      </c>
    </row>
    <row r="12" spans="1:31" x14ac:dyDescent="0.2">
      <c r="A12" s="36" t="s">
        <v>32</v>
      </c>
      <c r="B12" s="37">
        <v>14428</v>
      </c>
      <c r="C12" s="38">
        <v>19</v>
      </c>
      <c r="D12" s="38">
        <v>0</v>
      </c>
      <c r="E12" s="38">
        <v>13</v>
      </c>
      <c r="F12" s="269">
        <v>3</v>
      </c>
      <c r="G12" s="281">
        <v>14074</v>
      </c>
      <c r="H12" s="282">
        <v>0.97499999999999998</v>
      </c>
      <c r="I12" s="146">
        <v>320</v>
      </c>
      <c r="J12" s="205">
        <v>2.1999999999999999E-2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240</v>
      </c>
      <c r="P12" s="50">
        <v>1.7000000000000001E-2</v>
      </c>
      <c r="Q12" s="49">
        <v>188</v>
      </c>
      <c r="R12" s="51">
        <v>1.2999999999999999E-2</v>
      </c>
      <c r="S12" s="49">
        <v>112</v>
      </c>
      <c r="T12" s="51">
        <v>8.0000000000000002E-3</v>
      </c>
      <c r="U12" s="49">
        <v>129</v>
      </c>
      <c r="V12" s="51">
        <v>8.9999999999999993E-3</v>
      </c>
      <c r="W12" s="49">
        <v>4</v>
      </c>
      <c r="X12" s="53">
        <v>0</v>
      </c>
      <c r="Y12" s="52">
        <v>4</v>
      </c>
      <c r="Z12" s="53">
        <v>0</v>
      </c>
      <c r="AA12" s="52">
        <v>12</v>
      </c>
      <c r="AB12" s="201">
        <v>1E-3</v>
      </c>
      <c r="AC12" s="285">
        <v>501</v>
      </c>
      <c r="AD12" s="286">
        <v>13834</v>
      </c>
      <c r="AE12" s="287">
        <v>0.98299999999999998</v>
      </c>
    </row>
    <row r="13" spans="1:31" x14ac:dyDescent="0.2">
      <c r="A13" s="36" t="s">
        <v>33</v>
      </c>
      <c r="B13" s="37">
        <v>54316</v>
      </c>
      <c r="C13" s="38">
        <v>69</v>
      </c>
      <c r="D13" s="38">
        <v>5</v>
      </c>
      <c r="E13" s="38">
        <v>62</v>
      </c>
      <c r="F13" s="269">
        <v>3</v>
      </c>
      <c r="G13" s="281">
        <v>51337</v>
      </c>
      <c r="H13" s="282">
        <v>0.94499999999999995</v>
      </c>
      <c r="I13" s="146">
        <v>2862</v>
      </c>
      <c r="J13" s="205">
        <v>5.2999999999999999E-2</v>
      </c>
      <c r="K13" s="204">
        <v>117</v>
      </c>
      <c r="L13" s="205">
        <v>2E-3</v>
      </c>
      <c r="M13" s="204">
        <v>0</v>
      </c>
      <c r="N13" s="283">
        <v>0</v>
      </c>
      <c r="O13" s="284">
        <v>2937</v>
      </c>
      <c r="P13" s="50">
        <v>5.7000000000000002E-2</v>
      </c>
      <c r="Q13" s="49">
        <v>2850</v>
      </c>
      <c r="R13" s="51">
        <v>5.6000000000000001E-2</v>
      </c>
      <c r="S13" s="49">
        <v>40934</v>
      </c>
      <c r="T13" s="51">
        <v>0.79700000000000004</v>
      </c>
      <c r="U13" s="49">
        <v>1097</v>
      </c>
      <c r="V13" s="51">
        <v>2.1000000000000001E-2</v>
      </c>
      <c r="W13" s="49">
        <v>1784</v>
      </c>
      <c r="X13" s="53">
        <v>3.5000000000000003E-2</v>
      </c>
      <c r="Y13" s="52">
        <v>2</v>
      </c>
      <c r="Z13" s="53">
        <v>0</v>
      </c>
      <c r="AA13" s="52">
        <v>17</v>
      </c>
      <c r="AB13" s="201">
        <v>0</v>
      </c>
      <c r="AC13" s="285">
        <v>46771</v>
      </c>
      <c r="AD13" s="286">
        <v>8422</v>
      </c>
      <c r="AE13" s="287">
        <v>0.16400000000000001</v>
      </c>
    </row>
    <row r="14" spans="1:31" x14ac:dyDescent="0.2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269">
        <v>5</v>
      </c>
      <c r="G14" s="281">
        <v>3612</v>
      </c>
      <c r="H14" s="282">
        <v>0.86699999999999999</v>
      </c>
      <c r="I14" s="146">
        <v>539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50">
        <v>0.04</v>
      </c>
      <c r="Q14" s="49">
        <v>65</v>
      </c>
      <c r="R14" s="51">
        <v>1.7999999999999999E-2</v>
      </c>
      <c r="S14" s="49">
        <v>107</v>
      </c>
      <c r="T14" s="51">
        <v>0.03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275</v>
      </c>
      <c r="AD14" s="286">
        <v>3464</v>
      </c>
      <c r="AE14" s="287">
        <v>0.95899999999999996</v>
      </c>
    </row>
    <row r="15" spans="1:31" x14ac:dyDescent="0.2">
      <c r="A15" s="36" t="s">
        <v>35</v>
      </c>
      <c r="B15" s="37">
        <v>5056</v>
      </c>
      <c r="C15" s="38">
        <v>11</v>
      </c>
      <c r="D15" s="38">
        <v>0</v>
      </c>
      <c r="E15" s="38">
        <v>10</v>
      </c>
      <c r="F15" s="269">
        <v>3</v>
      </c>
      <c r="G15" s="281">
        <v>4701</v>
      </c>
      <c r="H15" s="282">
        <v>0.93</v>
      </c>
      <c r="I15" s="146">
        <v>334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50">
        <v>6.0000000000000001E-3</v>
      </c>
      <c r="Q15" s="49">
        <v>27</v>
      </c>
      <c r="R15" s="51">
        <v>6.0000000000000001E-3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4671</v>
      </c>
      <c r="AE15" s="287">
        <v>0.99399999999999999</v>
      </c>
    </row>
    <row r="16" spans="1:31" x14ac:dyDescent="0.2">
      <c r="A16" s="36" t="s">
        <v>36</v>
      </c>
      <c r="B16" s="37">
        <v>4316</v>
      </c>
      <c r="C16" s="38">
        <v>12</v>
      </c>
      <c r="D16" s="38">
        <v>0</v>
      </c>
      <c r="E16" s="38">
        <v>11</v>
      </c>
      <c r="F16" s="269">
        <v>4</v>
      </c>
      <c r="G16" s="281">
        <v>3931</v>
      </c>
      <c r="H16" s="282">
        <v>0.91100000000000003</v>
      </c>
      <c r="I16" s="146">
        <v>318</v>
      </c>
      <c r="J16" s="205">
        <v>7.3999999999999996E-2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573</v>
      </c>
      <c r="P16" s="117">
        <v>0.14599999999999999</v>
      </c>
      <c r="Q16" s="49">
        <v>540</v>
      </c>
      <c r="R16" s="51">
        <v>0.13700000000000001</v>
      </c>
      <c r="S16" s="49">
        <v>274</v>
      </c>
      <c r="T16" s="51">
        <v>7.0000000000000007E-2</v>
      </c>
      <c r="U16" s="49">
        <v>3931</v>
      </c>
      <c r="V16" s="51">
        <v>1</v>
      </c>
      <c r="W16" s="49">
        <v>16</v>
      </c>
      <c r="X16" s="53">
        <v>4.0000000000000001E-3</v>
      </c>
      <c r="Y16" s="52">
        <v>8</v>
      </c>
      <c r="Z16" s="53">
        <v>2E-3</v>
      </c>
      <c r="AA16" s="52">
        <v>12</v>
      </c>
      <c r="AB16" s="201">
        <v>3.0000000000000001E-3</v>
      </c>
      <c r="AC16" s="285">
        <v>4814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24987</v>
      </c>
      <c r="C17" s="38">
        <v>39</v>
      </c>
      <c r="D17" s="38">
        <v>0</v>
      </c>
      <c r="E17" s="38">
        <v>31</v>
      </c>
      <c r="F17" s="269">
        <v>3</v>
      </c>
      <c r="G17" s="281">
        <v>21807</v>
      </c>
      <c r="H17" s="282">
        <v>0.873</v>
      </c>
      <c r="I17" s="146">
        <v>2724</v>
      </c>
      <c r="J17" s="205">
        <v>0.109</v>
      </c>
      <c r="K17" s="204">
        <v>452</v>
      </c>
      <c r="L17" s="205">
        <v>1.7999999999999999E-2</v>
      </c>
      <c r="M17" s="204">
        <v>4</v>
      </c>
      <c r="N17" s="283">
        <v>0</v>
      </c>
      <c r="O17" s="284">
        <v>433</v>
      </c>
      <c r="P17" s="50">
        <v>0.02</v>
      </c>
      <c r="Q17" s="49">
        <v>283</v>
      </c>
      <c r="R17" s="51">
        <v>1.2999999999999999E-2</v>
      </c>
      <c r="S17" s="49">
        <v>2660</v>
      </c>
      <c r="T17" s="51">
        <v>0.122</v>
      </c>
      <c r="U17" s="49">
        <v>5687</v>
      </c>
      <c r="V17" s="51">
        <v>0.26100000000000001</v>
      </c>
      <c r="W17" s="49">
        <v>1214</v>
      </c>
      <c r="X17" s="53">
        <v>5.6000000000000001E-2</v>
      </c>
      <c r="Y17" s="52">
        <v>9</v>
      </c>
      <c r="Z17" s="53">
        <v>0</v>
      </c>
      <c r="AA17" s="52">
        <v>22</v>
      </c>
      <c r="AB17" s="201">
        <v>1E-3</v>
      </c>
      <c r="AC17" s="285">
        <v>10025</v>
      </c>
      <c r="AD17" s="286">
        <v>15903</v>
      </c>
      <c r="AE17" s="287">
        <v>0.72899999999999998</v>
      </c>
    </row>
    <row r="18" spans="1:31" x14ac:dyDescent="0.2">
      <c r="A18" s="36" t="s">
        <v>38</v>
      </c>
      <c r="B18" s="37">
        <v>3643</v>
      </c>
      <c r="C18" s="38">
        <v>10</v>
      </c>
      <c r="D18" s="38">
        <v>0</v>
      </c>
      <c r="E18" s="38">
        <v>10</v>
      </c>
      <c r="F18" s="269">
        <v>4</v>
      </c>
      <c r="G18" s="281">
        <v>2747</v>
      </c>
      <c r="H18" s="282">
        <v>0.754</v>
      </c>
      <c r="I18" s="146">
        <v>592</v>
      </c>
      <c r="J18" s="205">
        <v>0.16300000000000001</v>
      </c>
      <c r="K18" s="204">
        <v>304</v>
      </c>
      <c r="L18" s="205">
        <v>8.3000000000000004E-2</v>
      </c>
      <c r="M18" s="204">
        <v>0</v>
      </c>
      <c r="N18" s="283">
        <v>0</v>
      </c>
      <c r="O18" s="284">
        <v>96</v>
      </c>
      <c r="P18" s="50">
        <v>3.5000000000000003E-2</v>
      </c>
      <c r="Q18" s="49">
        <v>96</v>
      </c>
      <c r="R18" s="51">
        <v>3.5000000000000003E-2</v>
      </c>
      <c r="S18" s="49">
        <v>46</v>
      </c>
      <c r="T18" s="51">
        <v>1.7000000000000001E-2</v>
      </c>
      <c r="U18" s="49">
        <v>42</v>
      </c>
      <c r="V18" s="51">
        <v>1.4999999999999999E-2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206</v>
      </c>
      <c r="AD18" s="286">
        <v>2648</v>
      </c>
      <c r="AE18" s="287">
        <v>0.96399999999999997</v>
      </c>
    </row>
    <row r="19" spans="1:31" x14ac:dyDescent="0.2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269">
        <v>3</v>
      </c>
      <c r="G19" s="281">
        <v>7229</v>
      </c>
      <c r="H19" s="282">
        <v>0.99199999999999999</v>
      </c>
      <c r="I19" s="146">
        <v>47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50">
        <v>3.0000000000000001E-3</v>
      </c>
      <c r="Q19" s="49">
        <v>5</v>
      </c>
      <c r="R19" s="51">
        <v>1E-3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7205</v>
      </c>
      <c r="AE19" s="287">
        <v>0.997</v>
      </c>
    </row>
    <row r="20" spans="1:31" x14ac:dyDescent="0.2">
      <c r="A20" s="36" t="s">
        <v>40</v>
      </c>
      <c r="B20" s="37">
        <v>21789</v>
      </c>
      <c r="C20" s="38">
        <v>28</v>
      </c>
      <c r="D20" s="38">
        <v>0</v>
      </c>
      <c r="E20" s="38">
        <v>22</v>
      </c>
      <c r="F20" s="269">
        <v>3</v>
      </c>
      <c r="G20" s="281">
        <v>18568</v>
      </c>
      <c r="H20" s="282">
        <v>0.85199999999999998</v>
      </c>
      <c r="I20" s="146">
        <v>2256</v>
      </c>
      <c r="J20" s="205">
        <v>0.104</v>
      </c>
      <c r="K20" s="204">
        <v>965</v>
      </c>
      <c r="L20" s="205">
        <v>4.3999999999999997E-2</v>
      </c>
      <c r="M20" s="204">
        <v>0</v>
      </c>
      <c r="N20" s="283">
        <v>0</v>
      </c>
      <c r="O20" s="284">
        <v>669</v>
      </c>
      <c r="P20" s="50">
        <v>3.5999999999999997E-2</v>
      </c>
      <c r="Q20" s="49">
        <v>583</v>
      </c>
      <c r="R20" s="51">
        <v>3.1E-2</v>
      </c>
      <c r="S20" s="49">
        <v>250</v>
      </c>
      <c r="T20" s="51">
        <v>1.2999999999999999E-2</v>
      </c>
      <c r="U20" s="49">
        <v>282</v>
      </c>
      <c r="V20" s="51">
        <v>1.4999999999999999E-2</v>
      </c>
      <c r="W20" s="49">
        <v>2</v>
      </c>
      <c r="X20" s="53">
        <v>0</v>
      </c>
      <c r="Y20" s="52">
        <v>2</v>
      </c>
      <c r="Z20" s="53">
        <v>0</v>
      </c>
      <c r="AA20" s="52">
        <v>68</v>
      </c>
      <c r="AB20" s="201">
        <v>4.0000000000000001E-3</v>
      </c>
      <c r="AC20" s="285">
        <v>1273</v>
      </c>
      <c r="AD20" s="286">
        <v>17893</v>
      </c>
      <c r="AE20" s="287">
        <v>0.96399999999999997</v>
      </c>
    </row>
    <row r="21" spans="1:31" x14ac:dyDescent="0.2">
      <c r="A21" s="36" t="s">
        <v>41</v>
      </c>
      <c r="B21" s="37">
        <v>13806</v>
      </c>
      <c r="C21" s="38">
        <v>25</v>
      </c>
      <c r="D21" s="38">
        <v>0</v>
      </c>
      <c r="E21" s="38">
        <v>17</v>
      </c>
      <c r="F21" s="269">
        <v>8</v>
      </c>
      <c r="G21" s="281">
        <v>13168</v>
      </c>
      <c r="H21" s="282">
        <v>0.95399999999999996</v>
      </c>
      <c r="I21" s="146">
        <v>468</v>
      </c>
      <c r="J21" s="205">
        <v>3.4000000000000002E-2</v>
      </c>
      <c r="K21" s="204">
        <v>162</v>
      </c>
      <c r="L21" s="205">
        <v>1.2E-2</v>
      </c>
      <c r="M21" s="204">
        <v>8</v>
      </c>
      <c r="N21" s="283">
        <v>1E-3</v>
      </c>
      <c r="O21" s="284">
        <v>572</v>
      </c>
      <c r="P21" s="50">
        <v>4.2999999999999997E-2</v>
      </c>
      <c r="Q21" s="49">
        <v>319</v>
      </c>
      <c r="R21" s="51">
        <v>2.4E-2</v>
      </c>
      <c r="S21" s="49">
        <v>425</v>
      </c>
      <c r="T21" s="51">
        <v>3.2000000000000001E-2</v>
      </c>
      <c r="U21" s="49">
        <v>45</v>
      </c>
      <c r="V21" s="51">
        <v>3.0000000000000001E-3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1111</v>
      </c>
      <c r="AD21" s="286">
        <v>12593</v>
      </c>
      <c r="AE21" s="287">
        <v>0.95599999999999996</v>
      </c>
    </row>
    <row r="22" spans="1:31" x14ac:dyDescent="0.2">
      <c r="A22" s="36" t="s">
        <v>42</v>
      </c>
      <c r="B22" s="37">
        <v>18480</v>
      </c>
      <c r="C22" s="38">
        <v>24</v>
      </c>
      <c r="D22" s="38">
        <v>0</v>
      </c>
      <c r="E22" s="38">
        <v>9</v>
      </c>
      <c r="F22" s="269">
        <v>3</v>
      </c>
      <c r="G22" s="281">
        <v>18180</v>
      </c>
      <c r="H22" s="282">
        <v>0.98399999999999999</v>
      </c>
      <c r="I22" s="146">
        <v>290</v>
      </c>
      <c r="J22" s="205">
        <v>1.6E-2</v>
      </c>
      <c r="K22" s="204">
        <v>10</v>
      </c>
      <c r="L22" s="205">
        <v>1E-3</v>
      </c>
      <c r="M22" s="204">
        <v>0</v>
      </c>
      <c r="N22" s="283">
        <v>0</v>
      </c>
      <c r="O22" s="284">
        <v>187</v>
      </c>
      <c r="P22" s="50">
        <v>0.01</v>
      </c>
      <c r="Q22" s="49">
        <v>92</v>
      </c>
      <c r="R22" s="51">
        <v>5.0000000000000001E-3</v>
      </c>
      <c r="S22" s="49">
        <v>314</v>
      </c>
      <c r="T22" s="51">
        <v>1.7000000000000001E-2</v>
      </c>
      <c r="U22" s="49">
        <v>12</v>
      </c>
      <c r="V22" s="51">
        <v>1E-3</v>
      </c>
      <c r="W22" s="49">
        <v>0</v>
      </c>
      <c r="X22" s="53">
        <v>0</v>
      </c>
      <c r="Y22" s="52">
        <v>0</v>
      </c>
      <c r="Z22" s="53">
        <v>0</v>
      </c>
      <c r="AA22" s="52">
        <v>38</v>
      </c>
      <c r="AB22" s="201">
        <v>2E-3</v>
      </c>
      <c r="AC22" s="285">
        <v>551</v>
      </c>
      <c r="AD22" s="286">
        <v>17743</v>
      </c>
      <c r="AE22" s="287">
        <v>0.97599999999999998</v>
      </c>
    </row>
    <row r="23" spans="1:31" x14ac:dyDescent="0.2">
      <c r="A23" s="36" t="s">
        <v>43</v>
      </c>
      <c r="B23" s="37">
        <v>8602</v>
      </c>
      <c r="C23" s="38">
        <v>14</v>
      </c>
      <c r="D23" s="38">
        <v>5</v>
      </c>
      <c r="E23" s="38">
        <v>7</v>
      </c>
      <c r="F23" s="269">
        <v>5</v>
      </c>
      <c r="G23" s="281">
        <v>8135</v>
      </c>
      <c r="H23" s="282">
        <v>0.94599999999999995</v>
      </c>
      <c r="I23" s="146">
        <v>425</v>
      </c>
      <c r="J23" s="205">
        <v>4.9000000000000002E-2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69</v>
      </c>
      <c r="P23" s="50">
        <v>8.0000000000000002E-3</v>
      </c>
      <c r="Q23" s="49">
        <v>18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8329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43388</v>
      </c>
      <c r="C24" s="38">
        <v>64</v>
      </c>
      <c r="D24" s="38">
        <v>0</v>
      </c>
      <c r="E24" s="38">
        <v>44</v>
      </c>
      <c r="F24" s="269">
        <v>6</v>
      </c>
      <c r="G24" s="281">
        <v>40020</v>
      </c>
      <c r="H24" s="282">
        <v>0.92200000000000004</v>
      </c>
      <c r="I24" s="146">
        <v>3003</v>
      </c>
      <c r="J24" s="205">
        <v>6.9000000000000006E-2</v>
      </c>
      <c r="K24" s="204">
        <v>365</v>
      </c>
      <c r="L24" s="205">
        <v>8.0000000000000002E-3</v>
      </c>
      <c r="M24" s="204">
        <v>0</v>
      </c>
      <c r="N24" s="283">
        <v>0</v>
      </c>
      <c r="O24" s="284">
        <v>885</v>
      </c>
      <c r="P24" s="50">
        <v>2.1999999999999999E-2</v>
      </c>
      <c r="Q24" s="49">
        <v>751</v>
      </c>
      <c r="R24" s="51">
        <v>1.9E-2</v>
      </c>
      <c r="S24" s="49">
        <v>383</v>
      </c>
      <c r="T24" s="51">
        <v>0.01</v>
      </c>
      <c r="U24" s="49">
        <v>416</v>
      </c>
      <c r="V24" s="51">
        <v>0.01</v>
      </c>
      <c r="W24" s="49">
        <v>34</v>
      </c>
      <c r="X24" s="53">
        <v>1E-3</v>
      </c>
      <c r="Y24" s="52">
        <v>0</v>
      </c>
      <c r="Z24" s="53">
        <v>0</v>
      </c>
      <c r="AA24" s="52">
        <v>110</v>
      </c>
      <c r="AB24" s="201">
        <v>3.0000000000000001E-3</v>
      </c>
      <c r="AC24" s="285">
        <v>1828</v>
      </c>
      <c r="AD24" s="286">
        <v>39119</v>
      </c>
      <c r="AE24" s="287">
        <v>0.97699999999999998</v>
      </c>
    </row>
    <row r="25" spans="1:31" x14ac:dyDescent="0.2">
      <c r="A25" s="36" t="s">
        <v>45</v>
      </c>
      <c r="B25" s="37">
        <v>18571</v>
      </c>
      <c r="C25" s="38">
        <v>30</v>
      </c>
      <c r="D25" s="38">
        <v>0</v>
      </c>
      <c r="E25" s="38">
        <v>20</v>
      </c>
      <c r="F25" s="269">
        <v>3</v>
      </c>
      <c r="G25" s="281">
        <v>17900</v>
      </c>
      <c r="H25" s="282">
        <v>0.96399999999999997</v>
      </c>
      <c r="I25" s="146">
        <v>528</v>
      </c>
      <c r="J25" s="205">
        <v>2.8000000000000001E-2</v>
      </c>
      <c r="K25" s="204">
        <v>109</v>
      </c>
      <c r="L25" s="205">
        <v>6.0000000000000001E-3</v>
      </c>
      <c r="M25" s="204">
        <v>34</v>
      </c>
      <c r="N25" s="283">
        <v>2E-3</v>
      </c>
      <c r="O25" s="284">
        <v>77</v>
      </c>
      <c r="P25" s="50">
        <v>4.0000000000000001E-3</v>
      </c>
      <c r="Q25" s="49">
        <v>39</v>
      </c>
      <c r="R25" s="51">
        <v>2E-3</v>
      </c>
      <c r="S25" s="49">
        <v>46</v>
      </c>
      <c r="T25" s="51">
        <v>3.0000000000000001E-3</v>
      </c>
      <c r="U25" s="49">
        <v>29</v>
      </c>
      <c r="V25" s="51">
        <v>2E-3</v>
      </c>
      <c r="W25" s="49">
        <v>3</v>
      </c>
      <c r="X25" s="53">
        <v>0</v>
      </c>
      <c r="Y25" s="52">
        <v>1</v>
      </c>
      <c r="Z25" s="53">
        <v>0</v>
      </c>
      <c r="AA25" s="52">
        <v>33</v>
      </c>
      <c r="AB25" s="201">
        <v>2E-3</v>
      </c>
      <c r="AC25" s="285">
        <v>189</v>
      </c>
      <c r="AD25" s="286">
        <v>17851</v>
      </c>
      <c r="AE25" s="287">
        <v>0.997</v>
      </c>
    </row>
    <row r="26" spans="1:31" x14ac:dyDescent="0.2">
      <c r="A26" s="36" t="s">
        <v>46</v>
      </c>
      <c r="B26" s="37">
        <v>39977</v>
      </c>
      <c r="C26" s="38">
        <v>28</v>
      </c>
      <c r="D26" s="38">
        <v>4</v>
      </c>
      <c r="E26" s="38">
        <v>23</v>
      </c>
      <c r="F26" s="269">
        <v>5</v>
      </c>
      <c r="G26" s="281">
        <v>39725</v>
      </c>
      <c r="H26" s="282">
        <v>0.99399999999999999</v>
      </c>
      <c r="I26" s="146">
        <v>245</v>
      </c>
      <c r="J26" s="205">
        <v>6.0000000000000001E-3</v>
      </c>
      <c r="K26" s="204">
        <v>7</v>
      </c>
      <c r="L26" s="205">
        <v>0</v>
      </c>
      <c r="M26" s="204">
        <v>0</v>
      </c>
      <c r="N26" s="283">
        <v>0</v>
      </c>
      <c r="O26" s="284">
        <v>181</v>
      </c>
      <c r="P26" s="50">
        <v>5.0000000000000001E-3</v>
      </c>
      <c r="Q26" s="49">
        <v>161</v>
      </c>
      <c r="R26" s="51">
        <v>4.0000000000000001E-3</v>
      </c>
      <c r="S26" s="49">
        <v>60</v>
      </c>
      <c r="T26" s="51">
        <v>2E-3</v>
      </c>
      <c r="U26" s="49">
        <v>82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43</v>
      </c>
      <c r="AB26" s="201">
        <v>1E-3</v>
      </c>
      <c r="AC26" s="285">
        <v>375</v>
      </c>
      <c r="AD26" s="286">
        <v>39514</v>
      </c>
      <c r="AE26" s="287">
        <v>0.995</v>
      </c>
    </row>
    <row r="27" spans="1:31" x14ac:dyDescent="0.2">
      <c r="A27" s="36" t="s">
        <v>47</v>
      </c>
      <c r="B27" s="37">
        <v>116847</v>
      </c>
      <c r="C27" s="38">
        <v>189</v>
      </c>
      <c r="D27" s="38">
        <v>0</v>
      </c>
      <c r="E27" s="38">
        <v>171</v>
      </c>
      <c r="F27" s="269">
        <v>4</v>
      </c>
      <c r="G27" s="281">
        <v>111282</v>
      </c>
      <c r="H27" s="282">
        <v>0.95199999999999996</v>
      </c>
      <c r="I27" s="146">
        <v>5199</v>
      </c>
      <c r="J27" s="205">
        <v>4.3999999999999997E-2</v>
      </c>
      <c r="K27" s="204">
        <v>366</v>
      </c>
      <c r="L27" s="205">
        <v>3.0000000000000001E-3</v>
      </c>
      <c r="M27" s="204">
        <v>0</v>
      </c>
      <c r="N27" s="283">
        <v>0</v>
      </c>
      <c r="O27" s="284">
        <v>911</v>
      </c>
      <c r="P27" s="50">
        <v>8.0000000000000002E-3</v>
      </c>
      <c r="Q27" s="49">
        <v>825</v>
      </c>
      <c r="R27" s="51">
        <v>7.0000000000000001E-3</v>
      </c>
      <c r="S27" s="49">
        <v>405</v>
      </c>
      <c r="T27" s="51">
        <v>4.0000000000000001E-3</v>
      </c>
      <c r="U27" s="49">
        <v>616</v>
      </c>
      <c r="V27" s="51">
        <v>6.0000000000000001E-3</v>
      </c>
      <c r="W27" s="49">
        <v>182</v>
      </c>
      <c r="X27" s="53">
        <v>2E-3</v>
      </c>
      <c r="Y27" s="52">
        <v>3</v>
      </c>
      <c r="Z27" s="53">
        <v>0</v>
      </c>
      <c r="AA27" s="52">
        <v>147</v>
      </c>
      <c r="AB27" s="201">
        <v>1E-3</v>
      </c>
      <c r="AC27" s="285">
        <v>2264</v>
      </c>
      <c r="AD27" s="286">
        <v>110229</v>
      </c>
      <c r="AE27" s="287">
        <v>0.99099999999999999</v>
      </c>
    </row>
    <row r="28" spans="1:31" x14ac:dyDescent="0.2">
      <c r="A28" s="36" t="s">
        <v>48</v>
      </c>
      <c r="B28" s="37">
        <v>10092</v>
      </c>
      <c r="C28" s="38">
        <v>24</v>
      </c>
      <c r="D28" s="38">
        <v>0</v>
      </c>
      <c r="E28" s="38">
        <v>13</v>
      </c>
      <c r="F28" s="269">
        <v>3</v>
      </c>
      <c r="G28" s="281">
        <v>9611</v>
      </c>
      <c r="H28" s="282">
        <v>0.95199999999999996</v>
      </c>
      <c r="I28" s="146">
        <v>459</v>
      </c>
      <c r="J28" s="205">
        <v>4.4999999999999998E-2</v>
      </c>
      <c r="K28" s="204">
        <v>22</v>
      </c>
      <c r="L28" s="205">
        <v>2E-3</v>
      </c>
      <c r="M28" s="204">
        <v>0</v>
      </c>
      <c r="N28" s="283">
        <v>0</v>
      </c>
      <c r="O28" s="284">
        <v>31</v>
      </c>
      <c r="P28" s="50">
        <v>3.0000000000000001E-3</v>
      </c>
      <c r="Q28" s="49">
        <v>27</v>
      </c>
      <c r="R28" s="51">
        <v>3.0000000000000001E-3</v>
      </c>
      <c r="S28" s="49">
        <v>25</v>
      </c>
      <c r="T28" s="51">
        <v>3.0000000000000001E-3</v>
      </c>
      <c r="U28" s="49">
        <v>23</v>
      </c>
      <c r="V28" s="51">
        <v>2E-3</v>
      </c>
      <c r="W28" s="49">
        <v>9</v>
      </c>
      <c r="X28" s="53">
        <v>1E-3</v>
      </c>
      <c r="Y28" s="52">
        <v>9</v>
      </c>
      <c r="Z28" s="53">
        <v>1E-3</v>
      </c>
      <c r="AA28" s="52">
        <v>20</v>
      </c>
      <c r="AB28" s="201">
        <v>2E-3</v>
      </c>
      <c r="AC28" s="285">
        <v>117</v>
      </c>
      <c r="AD28" s="286">
        <v>9580</v>
      </c>
      <c r="AE28" s="287">
        <v>0.997</v>
      </c>
    </row>
    <row r="29" spans="1:31" x14ac:dyDescent="0.2">
      <c r="A29" s="36" t="s">
        <v>49</v>
      </c>
      <c r="B29" s="37">
        <v>11751</v>
      </c>
      <c r="C29" s="38">
        <v>14</v>
      </c>
      <c r="D29" s="38">
        <v>0</v>
      </c>
      <c r="E29" s="38">
        <v>13</v>
      </c>
      <c r="F29" s="269">
        <v>3</v>
      </c>
      <c r="G29" s="281">
        <v>10416</v>
      </c>
      <c r="H29" s="282">
        <v>0.88600000000000001</v>
      </c>
      <c r="I29" s="146">
        <v>1285</v>
      </c>
      <c r="J29" s="205">
        <v>0.109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250</v>
      </c>
      <c r="P29" s="50">
        <v>2.4E-2</v>
      </c>
      <c r="Q29" s="49">
        <v>244</v>
      </c>
      <c r="R29" s="51">
        <v>2.3E-2</v>
      </c>
      <c r="S29" s="49">
        <v>598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957</v>
      </c>
      <c r="AD29" s="286">
        <v>9759</v>
      </c>
      <c r="AE29" s="287">
        <v>0.93700000000000006</v>
      </c>
    </row>
    <row r="30" spans="1:31" x14ac:dyDescent="0.2">
      <c r="A30" s="36" t="s">
        <v>50</v>
      </c>
      <c r="B30" s="37">
        <v>22020</v>
      </c>
      <c r="C30" s="38">
        <v>34</v>
      </c>
      <c r="D30" s="38">
        <v>0</v>
      </c>
      <c r="E30" s="38">
        <v>30</v>
      </c>
      <c r="F30" s="269">
        <v>4</v>
      </c>
      <c r="G30" s="281">
        <v>17796</v>
      </c>
      <c r="H30" s="282">
        <v>0.80800000000000005</v>
      </c>
      <c r="I30" s="146">
        <v>3260</v>
      </c>
      <c r="J30" s="205">
        <v>0.14799999999999999</v>
      </c>
      <c r="K30" s="204">
        <v>964</v>
      </c>
      <c r="L30" s="205">
        <v>4.3999999999999997E-2</v>
      </c>
      <c r="M30" s="204">
        <v>0</v>
      </c>
      <c r="N30" s="283">
        <v>0</v>
      </c>
      <c r="O30" s="284">
        <v>1914</v>
      </c>
      <c r="P30" s="117">
        <v>0.108</v>
      </c>
      <c r="Q30" s="49">
        <v>1708</v>
      </c>
      <c r="R30" s="51">
        <v>9.6000000000000002E-2</v>
      </c>
      <c r="S30" s="49">
        <v>717</v>
      </c>
      <c r="T30" s="51">
        <v>0.04</v>
      </c>
      <c r="U30" s="49">
        <v>813</v>
      </c>
      <c r="V30" s="51">
        <v>4.5999999999999999E-2</v>
      </c>
      <c r="W30" s="49">
        <v>6</v>
      </c>
      <c r="X30" s="53">
        <v>0</v>
      </c>
      <c r="Y30" s="52">
        <v>4</v>
      </c>
      <c r="Z30" s="53">
        <v>0</v>
      </c>
      <c r="AA30" s="52">
        <v>30</v>
      </c>
      <c r="AB30" s="201">
        <v>2E-3</v>
      </c>
      <c r="AC30" s="285">
        <v>3484</v>
      </c>
      <c r="AD30" s="286">
        <v>15845</v>
      </c>
      <c r="AE30" s="287">
        <v>0.89</v>
      </c>
    </row>
    <row r="31" spans="1:31" x14ac:dyDescent="0.2">
      <c r="A31" s="36" t="s">
        <v>51</v>
      </c>
      <c r="B31" s="37">
        <v>36013</v>
      </c>
      <c r="C31" s="38">
        <v>77</v>
      </c>
      <c r="D31" s="38">
        <v>0</v>
      </c>
      <c r="E31" s="38">
        <v>61</v>
      </c>
      <c r="F31" s="269">
        <v>3</v>
      </c>
      <c r="G31" s="281">
        <v>31359</v>
      </c>
      <c r="H31" s="282">
        <v>0.871</v>
      </c>
      <c r="I31" s="146">
        <v>3825</v>
      </c>
      <c r="J31" s="205">
        <v>0.106</v>
      </c>
      <c r="K31" s="204">
        <v>829</v>
      </c>
      <c r="L31" s="205">
        <v>2.3E-2</v>
      </c>
      <c r="M31" s="204">
        <v>0</v>
      </c>
      <c r="N31" s="283">
        <v>0</v>
      </c>
      <c r="O31" s="284">
        <v>149</v>
      </c>
      <c r="P31" s="50">
        <v>5.0000000000000001E-3</v>
      </c>
      <c r="Q31" s="49">
        <v>102</v>
      </c>
      <c r="R31" s="51">
        <v>3.0000000000000001E-3</v>
      </c>
      <c r="S31" s="49">
        <v>123</v>
      </c>
      <c r="T31" s="51">
        <v>4.0000000000000001E-3</v>
      </c>
      <c r="U31" s="49">
        <v>145</v>
      </c>
      <c r="V31" s="51">
        <v>5.0000000000000001E-3</v>
      </c>
      <c r="W31" s="49">
        <v>124</v>
      </c>
      <c r="X31" s="53">
        <v>4.0000000000000001E-3</v>
      </c>
      <c r="Y31" s="52">
        <v>52</v>
      </c>
      <c r="Z31" s="53">
        <v>2E-3</v>
      </c>
      <c r="AA31" s="52">
        <v>15</v>
      </c>
      <c r="AB31" s="201">
        <v>0</v>
      </c>
      <c r="AC31" s="285">
        <v>608</v>
      </c>
      <c r="AD31" s="286">
        <v>31134</v>
      </c>
      <c r="AE31" s="287">
        <v>0.99299999999999999</v>
      </c>
    </row>
    <row r="32" spans="1:31" x14ac:dyDescent="0.2">
      <c r="A32" s="36" t="s">
        <v>52</v>
      </c>
      <c r="B32" s="37">
        <v>19511</v>
      </c>
      <c r="C32" s="38">
        <v>35</v>
      </c>
      <c r="D32" s="38">
        <v>0</v>
      </c>
      <c r="E32" s="38">
        <v>25</v>
      </c>
      <c r="F32" s="269">
        <v>3</v>
      </c>
      <c r="G32" s="281">
        <v>18970</v>
      </c>
      <c r="H32" s="282">
        <v>0.97199999999999998</v>
      </c>
      <c r="I32" s="146">
        <v>518</v>
      </c>
      <c r="J32" s="205">
        <v>2.7E-2</v>
      </c>
      <c r="K32" s="204">
        <v>22</v>
      </c>
      <c r="L32" s="205">
        <v>1E-3</v>
      </c>
      <c r="M32" s="204">
        <v>1</v>
      </c>
      <c r="N32" s="283">
        <v>0</v>
      </c>
      <c r="O32" s="284">
        <v>103</v>
      </c>
      <c r="P32" s="50">
        <v>5.0000000000000001E-3</v>
      </c>
      <c r="Q32" s="49">
        <v>65</v>
      </c>
      <c r="R32" s="51">
        <v>3.0000000000000001E-3</v>
      </c>
      <c r="S32" s="49">
        <v>131</v>
      </c>
      <c r="T32" s="51">
        <v>7.0000000000000001E-3</v>
      </c>
      <c r="U32" s="49">
        <v>20</v>
      </c>
      <c r="V32" s="51">
        <v>1E-3</v>
      </c>
      <c r="W32" s="49">
        <v>126</v>
      </c>
      <c r="X32" s="53">
        <v>7.0000000000000001E-3</v>
      </c>
      <c r="Y32" s="52">
        <v>1</v>
      </c>
      <c r="Z32" s="53">
        <v>0</v>
      </c>
      <c r="AA32" s="52">
        <v>12</v>
      </c>
      <c r="AB32" s="201">
        <v>1E-3</v>
      </c>
      <c r="AC32" s="285">
        <v>394</v>
      </c>
      <c r="AD32" s="286">
        <v>18753</v>
      </c>
      <c r="AE32" s="287">
        <v>0.98899999999999999</v>
      </c>
    </row>
    <row r="33" spans="1:31" x14ac:dyDescent="0.2">
      <c r="A33" s="36" t="s">
        <v>53</v>
      </c>
      <c r="B33" s="37">
        <v>15828</v>
      </c>
      <c r="C33" s="38">
        <v>31</v>
      </c>
      <c r="D33" s="38">
        <v>0</v>
      </c>
      <c r="E33" s="38">
        <v>12</v>
      </c>
      <c r="F33" s="269">
        <v>4</v>
      </c>
      <c r="G33" s="281">
        <v>15308</v>
      </c>
      <c r="H33" s="282">
        <v>0.96699999999999997</v>
      </c>
      <c r="I33" s="146">
        <v>499</v>
      </c>
      <c r="J33" s="205">
        <v>3.2000000000000001E-2</v>
      </c>
      <c r="K33" s="204">
        <v>21</v>
      </c>
      <c r="L33" s="205">
        <v>1E-3</v>
      </c>
      <c r="M33" s="204">
        <v>0</v>
      </c>
      <c r="N33" s="283">
        <v>0</v>
      </c>
      <c r="O33" s="284">
        <v>48</v>
      </c>
      <c r="P33" s="50">
        <v>3.0000000000000001E-3</v>
      </c>
      <c r="Q33" s="49">
        <v>27</v>
      </c>
      <c r="R33" s="51">
        <v>2E-3</v>
      </c>
      <c r="S33" s="49">
        <v>23</v>
      </c>
      <c r="T33" s="51">
        <v>2E-3</v>
      </c>
      <c r="U33" s="49">
        <v>11</v>
      </c>
      <c r="V33" s="51">
        <v>1E-3</v>
      </c>
      <c r="W33" s="49">
        <v>5</v>
      </c>
      <c r="X33" s="53">
        <v>0</v>
      </c>
      <c r="Y33" s="52">
        <v>0</v>
      </c>
      <c r="Z33" s="53">
        <v>0</v>
      </c>
      <c r="AA33" s="52">
        <v>15</v>
      </c>
      <c r="AB33" s="201">
        <v>1E-3</v>
      </c>
      <c r="AC33" s="285">
        <v>102</v>
      </c>
      <c r="AD33" s="286">
        <v>15258</v>
      </c>
      <c r="AE33" s="287">
        <v>0.997</v>
      </c>
    </row>
    <row r="34" spans="1:31" x14ac:dyDescent="0.2">
      <c r="A34" s="36" t="s">
        <v>54</v>
      </c>
      <c r="B34" s="37">
        <v>11519</v>
      </c>
      <c r="C34" s="38">
        <v>38</v>
      </c>
      <c r="D34" s="38">
        <v>0</v>
      </c>
      <c r="E34" s="38">
        <v>13</v>
      </c>
      <c r="F34" s="269">
        <v>4</v>
      </c>
      <c r="G34" s="281">
        <v>8859</v>
      </c>
      <c r="H34" s="282">
        <v>0.76900000000000002</v>
      </c>
      <c r="I34" s="146">
        <v>2020</v>
      </c>
      <c r="J34" s="205">
        <v>0.17499999999999999</v>
      </c>
      <c r="K34" s="204">
        <v>640</v>
      </c>
      <c r="L34" s="205">
        <v>5.6000000000000001E-2</v>
      </c>
      <c r="M34" s="204">
        <v>0</v>
      </c>
      <c r="N34" s="283">
        <v>0</v>
      </c>
      <c r="O34" s="284">
        <v>3134</v>
      </c>
      <c r="P34" s="117">
        <v>0.35399999999999998</v>
      </c>
      <c r="Q34" s="49">
        <v>978</v>
      </c>
      <c r="R34" s="51">
        <v>0.11</v>
      </c>
      <c r="S34" s="49">
        <v>3538</v>
      </c>
      <c r="T34" s="51">
        <v>0.39900000000000002</v>
      </c>
      <c r="U34" s="49">
        <v>165</v>
      </c>
      <c r="V34" s="51">
        <v>1.9E-2</v>
      </c>
      <c r="W34" s="49">
        <v>29</v>
      </c>
      <c r="X34" s="53">
        <v>3.0000000000000001E-3</v>
      </c>
      <c r="Y34" s="52">
        <v>15</v>
      </c>
      <c r="Z34" s="53">
        <v>2E-3</v>
      </c>
      <c r="AA34" s="52">
        <v>37</v>
      </c>
      <c r="AB34" s="201">
        <v>4.0000000000000001E-3</v>
      </c>
      <c r="AC34" s="285">
        <v>6918</v>
      </c>
      <c r="AD34" s="286">
        <v>3536</v>
      </c>
      <c r="AE34" s="287">
        <v>0.39900000000000002</v>
      </c>
    </row>
    <row r="35" spans="1:31" x14ac:dyDescent="0.2">
      <c r="A35" s="36" t="s">
        <v>55</v>
      </c>
      <c r="B35" s="37">
        <v>35719</v>
      </c>
      <c r="C35" s="38">
        <v>45</v>
      </c>
      <c r="D35" s="38">
        <v>0</v>
      </c>
      <c r="E35" s="38">
        <v>32</v>
      </c>
      <c r="F35" s="269">
        <v>3</v>
      </c>
      <c r="G35" s="281">
        <v>33240</v>
      </c>
      <c r="H35" s="282">
        <v>0.93100000000000005</v>
      </c>
      <c r="I35" s="146">
        <v>2174</v>
      </c>
      <c r="J35" s="205">
        <v>6.0999999999999999E-2</v>
      </c>
      <c r="K35" s="204">
        <v>305</v>
      </c>
      <c r="L35" s="205">
        <v>8.9999999999999993E-3</v>
      </c>
      <c r="M35" s="204">
        <v>0</v>
      </c>
      <c r="N35" s="283">
        <v>0</v>
      </c>
      <c r="O35" s="284">
        <v>122</v>
      </c>
      <c r="P35" s="50">
        <v>4.0000000000000001E-3</v>
      </c>
      <c r="Q35" s="49">
        <v>99</v>
      </c>
      <c r="R35" s="51">
        <v>3.0000000000000001E-3</v>
      </c>
      <c r="S35" s="49">
        <v>63</v>
      </c>
      <c r="T35" s="51">
        <v>2E-3</v>
      </c>
      <c r="U35" s="49">
        <v>86</v>
      </c>
      <c r="V35" s="51">
        <v>3.0000000000000001E-3</v>
      </c>
      <c r="W35" s="49">
        <v>39</v>
      </c>
      <c r="X35" s="53">
        <v>1E-3</v>
      </c>
      <c r="Y35" s="52">
        <v>11</v>
      </c>
      <c r="Z35" s="53">
        <v>0</v>
      </c>
      <c r="AA35" s="52">
        <v>58</v>
      </c>
      <c r="AB35" s="201">
        <v>2E-3</v>
      </c>
      <c r="AC35" s="285">
        <v>379</v>
      </c>
      <c r="AD35" s="286">
        <v>33095</v>
      </c>
      <c r="AE35" s="287">
        <v>0.996</v>
      </c>
    </row>
    <row r="36" spans="1:31" x14ac:dyDescent="0.2">
      <c r="A36" s="36" t="s">
        <v>56</v>
      </c>
      <c r="B36" s="37">
        <v>17495</v>
      </c>
      <c r="C36" s="38">
        <v>24</v>
      </c>
      <c r="D36" s="38">
        <v>0</v>
      </c>
      <c r="E36" s="38">
        <v>21</v>
      </c>
      <c r="F36" s="269">
        <v>3</v>
      </c>
      <c r="G36" s="281">
        <v>16329</v>
      </c>
      <c r="H36" s="282">
        <v>0.93300000000000005</v>
      </c>
      <c r="I36" s="146">
        <v>965</v>
      </c>
      <c r="J36" s="205">
        <v>5.5E-2</v>
      </c>
      <c r="K36" s="204">
        <v>201</v>
      </c>
      <c r="L36" s="205">
        <v>1.0999999999999999E-2</v>
      </c>
      <c r="M36" s="204">
        <v>0</v>
      </c>
      <c r="N36" s="283">
        <v>0</v>
      </c>
      <c r="O36" s="284">
        <v>37</v>
      </c>
      <c r="P36" s="50">
        <v>2E-3</v>
      </c>
      <c r="Q36" s="49">
        <v>35</v>
      </c>
      <c r="R36" s="51">
        <v>2E-3</v>
      </c>
      <c r="S36" s="49">
        <v>25</v>
      </c>
      <c r="T36" s="51">
        <v>2E-3</v>
      </c>
      <c r="U36" s="49">
        <v>17</v>
      </c>
      <c r="V36" s="51">
        <v>1E-3</v>
      </c>
      <c r="W36" s="49">
        <v>17</v>
      </c>
      <c r="X36" s="53">
        <v>1E-3</v>
      </c>
      <c r="Y36" s="52">
        <v>1</v>
      </c>
      <c r="Z36" s="53">
        <v>0</v>
      </c>
      <c r="AA36" s="52">
        <v>18</v>
      </c>
      <c r="AB36" s="201">
        <v>1E-3</v>
      </c>
      <c r="AC36" s="285">
        <v>115</v>
      </c>
      <c r="AD36" s="286">
        <v>16292</v>
      </c>
      <c r="AE36" s="287">
        <v>0.998</v>
      </c>
    </row>
    <row r="37" spans="1:31" x14ac:dyDescent="0.2">
      <c r="A37" s="36" t="s">
        <v>57</v>
      </c>
      <c r="B37" s="37">
        <v>16356</v>
      </c>
      <c r="C37" s="38">
        <v>28</v>
      </c>
      <c r="D37" s="38">
        <v>7</v>
      </c>
      <c r="E37" s="38">
        <v>14</v>
      </c>
      <c r="F37" s="269">
        <v>5</v>
      </c>
      <c r="G37" s="281">
        <v>8614</v>
      </c>
      <c r="H37" s="282">
        <v>0.52700000000000002</v>
      </c>
      <c r="I37" s="146">
        <v>5686</v>
      </c>
      <c r="J37" s="205">
        <v>0.34799999999999998</v>
      </c>
      <c r="K37" s="204">
        <v>2056</v>
      </c>
      <c r="L37" s="205">
        <v>0.126</v>
      </c>
      <c r="M37" s="204">
        <v>0</v>
      </c>
      <c r="N37" s="283">
        <v>0</v>
      </c>
      <c r="O37" s="284">
        <v>385</v>
      </c>
      <c r="P37" s="50">
        <v>4.4999999999999998E-2</v>
      </c>
      <c r="Q37" s="49">
        <v>230</v>
      </c>
      <c r="R37" s="51">
        <v>2.7E-2</v>
      </c>
      <c r="S37" s="49">
        <v>132</v>
      </c>
      <c r="T37" s="51">
        <v>1.4999999999999999E-2</v>
      </c>
      <c r="U37" s="49">
        <v>44</v>
      </c>
      <c r="V37" s="51">
        <v>5.0000000000000001E-3</v>
      </c>
      <c r="W37" s="49">
        <v>23</v>
      </c>
      <c r="X37" s="53">
        <v>3.0000000000000001E-3</v>
      </c>
      <c r="Y37" s="52">
        <v>13</v>
      </c>
      <c r="Z37" s="53">
        <v>2E-3</v>
      </c>
      <c r="AA37" s="52">
        <v>59</v>
      </c>
      <c r="AB37" s="201">
        <v>7.0000000000000001E-3</v>
      </c>
      <c r="AC37" s="285">
        <v>656</v>
      </c>
      <c r="AD37" s="286">
        <v>8229</v>
      </c>
      <c r="AE37" s="287">
        <v>0.95499999999999996</v>
      </c>
    </row>
    <row r="38" spans="1:31" x14ac:dyDescent="0.2">
      <c r="A38" s="36" t="s">
        <v>58</v>
      </c>
      <c r="B38" s="37">
        <v>60386</v>
      </c>
      <c r="C38" s="38">
        <v>45</v>
      </c>
      <c r="D38" s="38">
        <v>1</v>
      </c>
      <c r="E38" s="38">
        <v>38</v>
      </c>
      <c r="F38" s="269">
        <v>3</v>
      </c>
      <c r="G38" s="281">
        <v>57365</v>
      </c>
      <c r="H38" s="282">
        <v>0.95</v>
      </c>
      <c r="I38" s="146">
        <v>2830</v>
      </c>
      <c r="J38" s="205">
        <v>4.7E-2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181</v>
      </c>
      <c r="P38" s="50">
        <v>3.0000000000000001E-3</v>
      </c>
      <c r="Q38" s="49">
        <v>141</v>
      </c>
      <c r="R38" s="51">
        <v>2E-3</v>
      </c>
      <c r="S38" s="49">
        <v>105</v>
      </c>
      <c r="T38" s="51">
        <v>2E-3</v>
      </c>
      <c r="U38" s="49">
        <v>115</v>
      </c>
      <c r="V38" s="51">
        <v>2E-3</v>
      </c>
      <c r="W38" s="49">
        <v>61</v>
      </c>
      <c r="X38" s="53">
        <v>1E-3</v>
      </c>
      <c r="Y38" s="52">
        <v>7</v>
      </c>
      <c r="Z38" s="53">
        <v>0</v>
      </c>
      <c r="AA38" s="52">
        <v>17</v>
      </c>
      <c r="AB38" s="201">
        <v>0</v>
      </c>
      <c r="AC38" s="285">
        <v>486</v>
      </c>
      <c r="AD38" s="286">
        <v>57118</v>
      </c>
      <c r="AE38" s="287">
        <v>0.996</v>
      </c>
    </row>
    <row r="39" spans="1:31" x14ac:dyDescent="0.2">
      <c r="A39" s="36" t="s">
        <v>59</v>
      </c>
      <c r="B39" s="37">
        <v>8919</v>
      </c>
      <c r="C39" s="38">
        <v>11</v>
      </c>
      <c r="D39" s="38">
        <v>0</v>
      </c>
      <c r="E39" s="38">
        <v>4</v>
      </c>
      <c r="F39" s="269">
        <v>3</v>
      </c>
      <c r="G39" s="281">
        <v>8046</v>
      </c>
      <c r="H39" s="282">
        <v>0.90200000000000002</v>
      </c>
      <c r="I39" s="146">
        <v>760</v>
      </c>
      <c r="J39" s="205">
        <v>8.5000000000000006E-2</v>
      </c>
      <c r="K39" s="204">
        <v>113</v>
      </c>
      <c r="L39" s="205">
        <v>1.2999999999999999E-2</v>
      </c>
      <c r="M39" s="204">
        <v>0</v>
      </c>
      <c r="N39" s="283">
        <v>0</v>
      </c>
      <c r="O39" s="284">
        <v>35</v>
      </c>
      <c r="P39" s="50">
        <v>4.0000000000000001E-3</v>
      </c>
      <c r="Q39" s="49">
        <v>24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8008</v>
      </c>
      <c r="AE39" s="287">
        <v>0.995</v>
      </c>
    </row>
    <row r="40" spans="1:31" x14ac:dyDescent="0.2">
      <c r="A40" s="36" t="s">
        <v>60</v>
      </c>
      <c r="B40" s="37">
        <v>12496</v>
      </c>
      <c r="C40" s="38">
        <v>13</v>
      </c>
      <c r="D40" s="38">
        <v>0</v>
      </c>
      <c r="E40" s="38">
        <v>6</v>
      </c>
      <c r="F40" s="269">
        <v>5</v>
      </c>
      <c r="G40" s="281">
        <v>11888</v>
      </c>
      <c r="H40" s="282">
        <v>0.95099999999999996</v>
      </c>
      <c r="I40" s="146">
        <v>574</v>
      </c>
      <c r="J40" s="205">
        <v>4.5999999999999999E-2</v>
      </c>
      <c r="K40" s="204">
        <v>34</v>
      </c>
      <c r="L40" s="205">
        <v>3.0000000000000001E-3</v>
      </c>
      <c r="M40" s="204">
        <v>0</v>
      </c>
      <c r="N40" s="283">
        <v>0</v>
      </c>
      <c r="O40" s="284">
        <v>691</v>
      </c>
      <c r="P40" s="50">
        <v>5.8000000000000003E-2</v>
      </c>
      <c r="Q40" s="49">
        <v>107</v>
      </c>
      <c r="R40" s="51">
        <v>8.9999999999999993E-3</v>
      </c>
      <c r="S40" s="49">
        <v>2593</v>
      </c>
      <c r="T40" s="51">
        <v>0.218</v>
      </c>
      <c r="U40" s="49">
        <v>62</v>
      </c>
      <c r="V40" s="51">
        <v>5.0000000000000001E-3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30</v>
      </c>
      <c r="AB40" s="201">
        <v>3.0000000000000001E-3</v>
      </c>
      <c r="AC40" s="285">
        <v>3456</v>
      </c>
      <c r="AD40" s="286">
        <v>9123</v>
      </c>
      <c r="AE40" s="287">
        <v>0.76700000000000002</v>
      </c>
    </row>
    <row r="41" spans="1:31" x14ac:dyDescent="0.2">
      <c r="A41" s="36" t="s">
        <v>61</v>
      </c>
      <c r="B41" s="37">
        <v>15417</v>
      </c>
      <c r="C41" s="38">
        <v>27</v>
      </c>
      <c r="D41" s="38">
        <v>2</v>
      </c>
      <c r="E41" s="38">
        <v>20</v>
      </c>
      <c r="F41" s="269">
        <v>3</v>
      </c>
      <c r="G41" s="281">
        <v>9609</v>
      </c>
      <c r="H41" s="282">
        <v>0.623</v>
      </c>
      <c r="I41" s="146">
        <v>5692</v>
      </c>
      <c r="J41" s="205">
        <v>0.36899999999999999</v>
      </c>
      <c r="K41" s="204">
        <v>116</v>
      </c>
      <c r="L41" s="205">
        <v>8.0000000000000002E-3</v>
      </c>
      <c r="M41" s="204">
        <v>0</v>
      </c>
      <c r="N41" s="283">
        <v>0</v>
      </c>
      <c r="O41" s="284">
        <v>9</v>
      </c>
      <c r="P41" s="50">
        <v>1E-3</v>
      </c>
      <c r="Q41" s="49">
        <v>9</v>
      </c>
      <c r="R41" s="51">
        <v>1E-3</v>
      </c>
      <c r="S41" s="49">
        <v>7</v>
      </c>
      <c r="T41" s="51">
        <v>1E-3</v>
      </c>
      <c r="U41" s="49">
        <v>7</v>
      </c>
      <c r="V41" s="51">
        <v>1E-3</v>
      </c>
      <c r="W41" s="49">
        <v>2</v>
      </c>
      <c r="X41" s="53">
        <v>0</v>
      </c>
      <c r="Y41" s="52">
        <v>0</v>
      </c>
      <c r="Z41" s="53">
        <v>0</v>
      </c>
      <c r="AA41" s="52">
        <v>7</v>
      </c>
      <c r="AB41" s="201">
        <v>1E-3</v>
      </c>
      <c r="AC41" s="285">
        <v>32</v>
      </c>
      <c r="AD41" s="286">
        <v>9599</v>
      </c>
      <c r="AE41" s="287">
        <v>0.999</v>
      </c>
    </row>
    <row r="42" spans="1:31" x14ac:dyDescent="0.2">
      <c r="A42" s="36" t="s">
        <v>62</v>
      </c>
      <c r="B42" s="37">
        <v>26663</v>
      </c>
      <c r="C42" s="38">
        <v>36</v>
      </c>
      <c r="D42" s="38">
        <v>13</v>
      </c>
      <c r="E42" s="38">
        <v>28</v>
      </c>
      <c r="F42" s="269">
        <v>3</v>
      </c>
      <c r="G42" s="281">
        <v>25776</v>
      </c>
      <c r="H42" s="282">
        <v>0.96699999999999997</v>
      </c>
      <c r="I42" s="146">
        <v>856</v>
      </c>
      <c r="J42" s="205">
        <v>3.2000000000000001E-2</v>
      </c>
      <c r="K42" s="204">
        <v>22</v>
      </c>
      <c r="L42" s="205">
        <v>1E-3</v>
      </c>
      <c r="M42" s="204">
        <v>9</v>
      </c>
      <c r="N42" s="283">
        <v>0</v>
      </c>
      <c r="O42" s="284">
        <v>2111</v>
      </c>
      <c r="P42" s="117">
        <v>8.2000000000000003E-2</v>
      </c>
      <c r="Q42" s="49">
        <v>1757</v>
      </c>
      <c r="R42" s="51">
        <v>6.8000000000000005E-2</v>
      </c>
      <c r="S42" s="49">
        <v>119</v>
      </c>
      <c r="T42" s="51">
        <v>5.0000000000000001E-3</v>
      </c>
      <c r="U42" s="49">
        <v>303</v>
      </c>
      <c r="V42" s="51">
        <v>1.2E-2</v>
      </c>
      <c r="W42" s="49">
        <v>23</v>
      </c>
      <c r="X42" s="53">
        <v>1E-3</v>
      </c>
      <c r="Y42" s="52">
        <v>0</v>
      </c>
      <c r="Z42" s="53">
        <v>0</v>
      </c>
      <c r="AA42" s="52">
        <v>29</v>
      </c>
      <c r="AB42" s="201">
        <v>1E-3</v>
      </c>
      <c r="AC42" s="285">
        <v>2585</v>
      </c>
      <c r="AD42" s="286">
        <v>23455</v>
      </c>
      <c r="AE42" s="287">
        <v>0.91</v>
      </c>
    </row>
    <row r="43" spans="1:31" x14ac:dyDescent="0.2">
      <c r="A43" s="36" t="s">
        <v>63</v>
      </c>
      <c r="B43" s="37">
        <v>4865</v>
      </c>
      <c r="C43" s="38">
        <v>9</v>
      </c>
      <c r="D43" s="38">
        <v>0</v>
      </c>
      <c r="E43" s="38">
        <v>6</v>
      </c>
      <c r="F43" s="269">
        <v>3</v>
      </c>
      <c r="G43" s="281">
        <v>4612</v>
      </c>
      <c r="H43" s="282">
        <v>0.94799999999999995</v>
      </c>
      <c r="I43" s="146">
        <v>228</v>
      </c>
      <c r="J43" s="205">
        <v>4.7E-2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50">
        <v>3.4000000000000002E-2</v>
      </c>
      <c r="Q43" s="49">
        <v>81</v>
      </c>
      <c r="R43" s="51">
        <v>1.7999999999999999E-2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4732</v>
      </c>
      <c r="C44" s="38">
        <v>10</v>
      </c>
      <c r="D44" s="38">
        <v>0</v>
      </c>
      <c r="E44" s="38">
        <v>4</v>
      </c>
      <c r="F44" s="269">
        <v>3</v>
      </c>
      <c r="G44" s="281">
        <v>4498</v>
      </c>
      <c r="H44" s="282">
        <v>0.95099999999999996</v>
      </c>
      <c r="I44" s="146">
        <v>222</v>
      </c>
      <c r="J44" s="205">
        <v>4.7E-2</v>
      </c>
      <c r="K44" s="204">
        <v>12</v>
      </c>
      <c r="L44" s="205">
        <v>3.0000000000000001E-3</v>
      </c>
      <c r="M44" s="204">
        <v>0</v>
      </c>
      <c r="N44" s="283">
        <v>0</v>
      </c>
      <c r="O44" s="284">
        <v>43</v>
      </c>
      <c r="P44" s="50">
        <v>0.01</v>
      </c>
      <c r="Q44" s="49">
        <v>15</v>
      </c>
      <c r="R44" s="51">
        <v>3.0000000000000001E-3</v>
      </c>
      <c r="S44" s="49">
        <v>30</v>
      </c>
      <c r="T44" s="51">
        <v>7.0000000000000001E-3</v>
      </c>
      <c r="U44" s="49">
        <v>17</v>
      </c>
      <c r="V44" s="51">
        <v>4.0000000000000001E-3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103</v>
      </c>
      <c r="AD44" s="286">
        <v>4438</v>
      </c>
      <c r="AE44" s="287">
        <v>0.98699999999999999</v>
      </c>
    </row>
    <row r="45" spans="1:31" x14ac:dyDescent="0.2">
      <c r="A45" s="36" t="s">
        <v>65</v>
      </c>
      <c r="B45" s="37">
        <v>5415</v>
      </c>
      <c r="C45" s="38">
        <v>16</v>
      </c>
      <c r="D45" s="38">
        <v>0</v>
      </c>
      <c r="E45" s="38">
        <v>11</v>
      </c>
      <c r="F45" s="269">
        <v>3</v>
      </c>
      <c r="G45" s="281">
        <v>4995</v>
      </c>
      <c r="H45" s="282">
        <v>0.92200000000000004</v>
      </c>
      <c r="I45" s="146">
        <v>376</v>
      </c>
      <c r="J45" s="205">
        <v>6.9000000000000006E-2</v>
      </c>
      <c r="K45" s="204">
        <v>44</v>
      </c>
      <c r="L45" s="205">
        <v>8.0000000000000002E-3</v>
      </c>
      <c r="M45" s="204">
        <v>0</v>
      </c>
      <c r="N45" s="283">
        <v>0</v>
      </c>
      <c r="O45" s="284">
        <v>18</v>
      </c>
      <c r="P45" s="50">
        <v>4.0000000000000001E-3</v>
      </c>
      <c r="Q45" s="49">
        <v>9</v>
      </c>
      <c r="R45" s="51">
        <v>2E-3</v>
      </c>
      <c r="S45" s="49">
        <v>193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229</v>
      </c>
      <c r="AD45" s="286">
        <v>4789</v>
      </c>
      <c r="AE45" s="287">
        <v>0.95899999999999996</v>
      </c>
    </row>
    <row r="46" spans="1:31" x14ac:dyDescent="0.2">
      <c r="A46" s="36" t="s">
        <v>66</v>
      </c>
      <c r="B46" s="37">
        <v>19067</v>
      </c>
      <c r="C46" s="38">
        <v>28</v>
      </c>
      <c r="D46" s="38">
        <v>9</v>
      </c>
      <c r="E46" s="38">
        <v>18</v>
      </c>
      <c r="F46" s="269">
        <v>3</v>
      </c>
      <c r="G46" s="281">
        <v>18840</v>
      </c>
      <c r="H46" s="282">
        <v>0.98799999999999999</v>
      </c>
      <c r="I46" s="146">
        <v>190</v>
      </c>
      <c r="J46" s="205">
        <v>0.01</v>
      </c>
      <c r="K46" s="204">
        <v>37</v>
      </c>
      <c r="L46" s="205">
        <v>2E-3</v>
      </c>
      <c r="M46" s="204">
        <v>0</v>
      </c>
      <c r="N46" s="283">
        <v>0</v>
      </c>
      <c r="O46" s="284">
        <v>84</v>
      </c>
      <c r="P46" s="50">
        <v>4.0000000000000001E-3</v>
      </c>
      <c r="Q46" s="49">
        <v>61</v>
      </c>
      <c r="R46" s="51">
        <v>3.0000000000000001E-3</v>
      </c>
      <c r="S46" s="49">
        <v>1118</v>
      </c>
      <c r="T46" s="51">
        <v>5.8999999999999997E-2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7</v>
      </c>
      <c r="AB46" s="201">
        <v>0</v>
      </c>
      <c r="AC46" s="285">
        <v>1785</v>
      </c>
      <c r="AD46" s="286">
        <v>17086</v>
      </c>
      <c r="AE46" s="287">
        <v>0.90700000000000003</v>
      </c>
    </row>
    <row r="47" spans="1:31" x14ac:dyDescent="0.2">
      <c r="A47" s="36" t="s">
        <v>67</v>
      </c>
      <c r="B47" s="37">
        <v>38272</v>
      </c>
      <c r="C47" s="38">
        <v>39</v>
      </c>
      <c r="D47" s="38">
        <v>7</v>
      </c>
      <c r="E47" s="38">
        <v>34</v>
      </c>
      <c r="F47" s="269">
        <v>3</v>
      </c>
      <c r="G47" s="281">
        <v>35546</v>
      </c>
      <c r="H47" s="282">
        <v>0.92900000000000005</v>
      </c>
      <c r="I47" s="146">
        <v>2613</v>
      </c>
      <c r="J47" s="205">
        <v>6.8000000000000005E-2</v>
      </c>
      <c r="K47" s="204">
        <v>78</v>
      </c>
      <c r="L47" s="205">
        <v>2E-3</v>
      </c>
      <c r="M47" s="204">
        <v>112</v>
      </c>
      <c r="N47" s="283">
        <v>3.0000000000000001E-3</v>
      </c>
      <c r="O47" s="284">
        <v>62</v>
      </c>
      <c r="P47" s="50">
        <v>2E-3</v>
      </c>
      <c r="Q47" s="49">
        <v>52</v>
      </c>
      <c r="R47" s="51">
        <v>1E-3</v>
      </c>
      <c r="S47" s="49">
        <v>84</v>
      </c>
      <c r="T47" s="51">
        <v>2E-3</v>
      </c>
      <c r="U47" s="49">
        <v>76</v>
      </c>
      <c r="V47" s="51">
        <v>2E-3</v>
      </c>
      <c r="W47" s="49">
        <v>4</v>
      </c>
      <c r="X47" s="53">
        <v>0</v>
      </c>
      <c r="Y47" s="52">
        <v>0</v>
      </c>
      <c r="Z47" s="53">
        <v>0</v>
      </c>
      <c r="AA47" s="52">
        <v>45</v>
      </c>
      <c r="AB47" s="201">
        <v>1E-3</v>
      </c>
      <c r="AC47" s="285">
        <v>350</v>
      </c>
      <c r="AD47" s="286">
        <v>35437</v>
      </c>
      <c r="AE47" s="287">
        <v>0.999</v>
      </c>
    </row>
    <row r="48" spans="1:31" x14ac:dyDescent="0.2">
      <c r="A48" s="36" t="s">
        <v>68</v>
      </c>
      <c r="B48" s="37">
        <v>46428</v>
      </c>
      <c r="C48" s="38">
        <v>60</v>
      </c>
      <c r="D48" s="38">
        <v>0</v>
      </c>
      <c r="E48" s="38">
        <v>48</v>
      </c>
      <c r="F48" s="269">
        <v>3</v>
      </c>
      <c r="G48" s="281">
        <v>44684</v>
      </c>
      <c r="H48" s="282">
        <v>0.96199999999999997</v>
      </c>
      <c r="I48" s="146">
        <v>1514</v>
      </c>
      <c r="J48" s="205">
        <v>3.3000000000000002E-2</v>
      </c>
      <c r="K48" s="204">
        <v>230</v>
      </c>
      <c r="L48" s="205">
        <v>5.0000000000000001E-3</v>
      </c>
      <c r="M48" s="204">
        <v>0</v>
      </c>
      <c r="N48" s="283">
        <v>0</v>
      </c>
      <c r="O48" s="284">
        <v>1764</v>
      </c>
      <c r="P48" s="50">
        <v>3.9E-2</v>
      </c>
      <c r="Q48" s="49">
        <v>1589</v>
      </c>
      <c r="R48" s="51">
        <v>3.5999999999999997E-2</v>
      </c>
      <c r="S48" s="49">
        <v>856</v>
      </c>
      <c r="T48" s="51">
        <v>1.9E-2</v>
      </c>
      <c r="U48" s="49">
        <v>912</v>
      </c>
      <c r="V48" s="51">
        <v>0.02</v>
      </c>
      <c r="W48" s="49">
        <v>60</v>
      </c>
      <c r="X48" s="53">
        <v>1E-3</v>
      </c>
      <c r="Y48" s="52">
        <v>0</v>
      </c>
      <c r="Z48" s="53">
        <v>0</v>
      </c>
      <c r="AA48" s="52">
        <v>61</v>
      </c>
      <c r="AB48" s="201">
        <v>1E-3</v>
      </c>
      <c r="AC48" s="285">
        <v>3653</v>
      </c>
      <c r="AD48" s="286">
        <v>42545</v>
      </c>
      <c r="AE48" s="287">
        <v>0.95199999999999996</v>
      </c>
    </row>
    <row r="49" spans="1:31" x14ac:dyDescent="0.2">
      <c r="A49" s="36" t="s">
        <v>69</v>
      </c>
      <c r="B49" s="37">
        <v>17237</v>
      </c>
      <c r="C49" s="38">
        <v>27</v>
      </c>
      <c r="D49" s="38">
        <v>0</v>
      </c>
      <c r="E49" s="38">
        <v>22</v>
      </c>
      <c r="F49" s="269">
        <v>3</v>
      </c>
      <c r="G49" s="281">
        <v>14038</v>
      </c>
      <c r="H49" s="282">
        <v>0.81399999999999995</v>
      </c>
      <c r="I49" s="146">
        <v>2588</v>
      </c>
      <c r="J49" s="205">
        <v>0.15</v>
      </c>
      <c r="K49" s="204">
        <v>611</v>
      </c>
      <c r="L49" s="205">
        <v>3.5000000000000003E-2</v>
      </c>
      <c r="M49" s="204">
        <v>0</v>
      </c>
      <c r="N49" s="283">
        <v>0</v>
      </c>
      <c r="O49" s="284">
        <v>95</v>
      </c>
      <c r="P49" s="50">
        <v>7.0000000000000001E-3</v>
      </c>
      <c r="Q49" s="49">
        <v>80</v>
      </c>
      <c r="R49" s="51">
        <v>6.0000000000000001E-3</v>
      </c>
      <c r="S49" s="49">
        <v>132</v>
      </c>
      <c r="T49" s="51">
        <v>8.9999999999999993E-3</v>
      </c>
      <c r="U49" s="49">
        <v>39</v>
      </c>
      <c r="V49" s="51">
        <v>3.0000000000000001E-3</v>
      </c>
      <c r="W49" s="49">
        <v>2</v>
      </c>
      <c r="X49" s="53">
        <v>0</v>
      </c>
      <c r="Y49" s="52">
        <v>1</v>
      </c>
      <c r="Z49" s="53">
        <v>0</v>
      </c>
      <c r="AA49" s="52">
        <v>17</v>
      </c>
      <c r="AB49" s="201">
        <v>1E-3</v>
      </c>
      <c r="AC49" s="285">
        <v>286</v>
      </c>
      <c r="AD49" s="286">
        <v>13856</v>
      </c>
      <c r="AE49" s="287">
        <v>0.98699999999999999</v>
      </c>
    </row>
    <row r="50" spans="1:31" x14ac:dyDescent="0.2">
      <c r="A50" s="36" t="s">
        <v>70</v>
      </c>
      <c r="B50" s="37">
        <v>5754</v>
      </c>
      <c r="C50" s="38">
        <v>9</v>
      </c>
      <c r="D50" s="38">
        <v>0</v>
      </c>
      <c r="E50" s="38">
        <v>4</v>
      </c>
      <c r="F50" s="269">
        <v>3</v>
      </c>
      <c r="G50" s="281">
        <v>4956</v>
      </c>
      <c r="H50" s="282">
        <v>0.86099999999999999</v>
      </c>
      <c r="I50" s="146">
        <v>745</v>
      </c>
      <c r="J50" s="205">
        <v>0.129</v>
      </c>
      <c r="K50" s="204">
        <v>53</v>
      </c>
      <c r="L50" s="205">
        <v>8.9999999999999993E-3</v>
      </c>
      <c r="M50" s="204">
        <v>0</v>
      </c>
      <c r="N50" s="283">
        <v>0</v>
      </c>
      <c r="O50" s="284">
        <v>259</v>
      </c>
      <c r="P50" s="50">
        <v>5.1999999999999998E-2</v>
      </c>
      <c r="Q50" s="49">
        <v>98</v>
      </c>
      <c r="R50" s="51">
        <v>0.02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438</v>
      </c>
      <c r="AD50" s="286">
        <v>4665</v>
      </c>
      <c r="AE50" s="287">
        <v>0.94099999999999995</v>
      </c>
    </row>
    <row r="51" spans="1:31" x14ac:dyDescent="0.2">
      <c r="A51" s="36" t="s">
        <v>71</v>
      </c>
      <c r="B51" s="37">
        <v>8375</v>
      </c>
      <c r="C51" s="38">
        <v>19</v>
      </c>
      <c r="D51" s="38">
        <v>0</v>
      </c>
      <c r="E51" s="38">
        <v>10</v>
      </c>
      <c r="F51" s="269">
        <v>3</v>
      </c>
      <c r="G51" s="281">
        <v>5898</v>
      </c>
      <c r="H51" s="282">
        <v>0.70399999999999996</v>
      </c>
      <c r="I51" s="146">
        <v>2470</v>
      </c>
      <c r="J51" s="205">
        <v>0.29499999999999998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338</v>
      </c>
      <c r="P51" s="50">
        <v>5.7000000000000002E-2</v>
      </c>
      <c r="Q51" s="49">
        <v>139</v>
      </c>
      <c r="R51" s="51">
        <v>2.4E-2</v>
      </c>
      <c r="S51" s="49">
        <v>96</v>
      </c>
      <c r="T51" s="51">
        <v>1.6E-2</v>
      </c>
      <c r="U51" s="49">
        <v>10</v>
      </c>
      <c r="V51" s="51">
        <v>2E-3</v>
      </c>
      <c r="W51" s="49">
        <v>7</v>
      </c>
      <c r="X51" s="53">
        <v>1E-3</v>
      </c>
      <c r="Y51" s="52">
        <v>0</v>
      </c>
      <c r="Z51" s="53">
        <v>0</v>
      </c>
      <c r="AA51" s="52">
        <v>10</v>
      </c>
      <c r="AB51" s="201">
        <v>2E-3</v>
      </c>
      <c r="AC51" s="285">
        <v>461</v>
      </c>
      <c r="AD51" s="286">
        <v>5557</v>
      </c>
      <c r="AE51" s="287">
        <v>0.94199999999999995</v>
      </c>
    </row>
    <row r="52" spans="1:31" x14ac:dyDescent="0.2">
      <c r="A52" s="36" t="s">
        <v>72</v>
      </c>
      <c r="B52" s="37">
        <v>7994</v>
      </c>
      <c r="C52" s="38">
        <v>15</v>
      </c>
      <c r="D52" s="38">
        <v>0</v>
      </c>
      <c r="E52" s="38">
        <v>15</v>
      </c>
      <c r="F52" s="269">
        <v>3</v>
      </c>
      <c r="G52" s="281">
        <v>7352</v>
      </c>
      <c r="H52" s="282">
        <v>0.92</v>
      </c>
      <c r="I52" s="146">
        <v>502</v>
      </c>
      <c r="J52" s="205">
        <v>6.3E-2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32</v>
      </c>
      <c r="P52" s="50">
        <v>4.0000000000000001E-3</v>
      </c>
      <c r="Q52" s="49">
        <v>27</v>
      </c>
      <c r="R52" s="51">
        <v>4.0000000000000001E-3</v>
      </c>
      <c r="S52" s="49">
        <v>28</v>
      </c>
      <c r="T52" s="51">
        <v>4.0000000000000001E-3</v>
      </c>
      <c r="U52" s="49">
        <v>19</v>
      </c>
      <c r="V52" s="51">
        <v>3.0000000000000001E-3</v>
      </c>
      <c r="W52" s="49">
        <v>9</v>
      </c>
      <c r="X52" s="53">
        <v>1E-3</v>
      </c>
      <c r="Y52" s="52">
        <v>0</v>
      </c>
      <c r="Z52" s="53">
        <v>0</v>
      </c>
      <c r="AA52" s="52">
        <v>24</v>
      </c>
      <c r="AB52" s="201">
        <v>3.0000000000000001E-3</v>
      </c>
      <c r="AC52" s="285">
        <v>112</v>
      </c>
      <c r="AD52" s="286">
        <v>7320</v>
      </c>
      <c r="AE52" s="287">
        <v>0.996</v>
      </c>
    </row>
    <row r="53" spans="1:31" x14ac:dyDescent="0.2">
      <c r="A53" s="36" t="s">
        <v>73</v>
      </c>
      <c r="B53" s="37">
        <v>9732</v>
      </c>
      <c r="C53" s="38">
        <v>17</v>
      </c>
      <c r="D53" s="38">
        <v>0</v>
      </c>
      <c r="E53" s="38">
        <v>15</v>
      </c>
      <c r="F53" s="269">
        <v>3</v>
      </c>
      <c r="G53" s="281">
        <v>9038</v>
      </c>
      <c r="H53" s="282">
        <v>0.92900000000000005</v>
      </c>
      <c r="I53" s="146">
        <v>529</v>
      </c>
      <c r="J53" s="205">
        <v>5.3999999999999999E-2</v>
      </c>
      <c r="K53" s="204">
        <v>165</v>
      </c>
      <c r="L53" s="205">
        <v>1.7000000000000001E-2</v>
      </c>
      <c r="M53" s="204">
        <v>0</v>
      </c>
      <c r="N53" s="283">
        <v>0</v>
      </c>
      <c r="O53" s="284">
        <v>66</v>
      </c>
      <c r="P53" s="50">
        <v>7.0000000000000001E-3</v>
      </c>
      <c r="Q53" s="49">
        <v>62</v>
      </c>
      <c r="R53" s="51">
        <v>7.0000000000000001E-3</v>
      </c>
      <c r="S53" s="49">
        <v>144</v>
      </c>
      <c r="T53" s="51">
        <v>1.6E-2</v>
      </c>
      <c r="U53" s="49">
        <v>18</v>
      </c>
      <c r="V53" s="51">
        <v>2E-3</v>
      </c>
      <c r="W53" s="49">
        <v>1410</v>
      </c>
      <c r="X53" s="53">
        <v>0.156</v>
      </c>
      <c r="Y53" s="52">
        <v>5140</v>
      </c>
      <c r="Z53" s="53">
        <v>0.56899999999999995</v>
      </c>
      <c r="AA53" s="52">
        <v>16</v>
      </c>
      <c r="AB53" s="201">
        <v>2E-3</v>
      </c>
      <c r="AC53" s="285">
        <v>6794</v>
      </c>
      <c r="AD53" s="286">
        <v>3819</v>
      </c>
      <c r="AE53" s="287">
        <v>0.42299999999999999</v>
      </c>
    </row>
    <row r="54" spans="1:31" x14ac:dyDescent="0.2">
      <c r="A54" s="36" t="s">
        <v>74</v>
      </c>
      <c r="B54" s="37">
        <v>4984</v>
      </c>
      <c r="C54" s="38">
        <v>11</v>
      </c>
      <c r="D54" s="38">
        <v>0</v>
      </c>
      <c r="E54" s="38">
        <v>8</v>
      </c>
      <c r="F54" s="269">
        <v>3</v>
      </c>
      <c r="G54" s="281">
        <v>4663</v>
      </c>
      <c r="H54" s="282">
        <v>0.93600000000000005</v>
      </c>
      <c r="I54" s="146">
        <v>286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50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4582</v>
      </c>
      <c r="AE54" s="287">
        <v>0.98299999999999998</v>
      </c>
    </row>
    <row r="55" spans="1:31" x14ac:dyDescent="0.2">
      <c r="A55" s="36" t="s">
        <v>75</v>
      </c>
      <c r="B55" s="37">
        <v>5498</v>
      </c>
      <c r="C55" s="38">
        <v>10</v>
      </c>
      <c r="D55" s="38">
        <v>0</v>
      </c>
      <c r="E55" s="38">
        <v>7</v>
      </c>
      <c r="F55" s="269">
        <v>4</v>
      </c>
      <c r="G55" s="281">
        <v>4790</v>
      </c>
      <c r="H55" s="282">
        <v>0.871</v>
      </c>
      <c r="I55" s="146">
        <v>635</v>
      </c>
      <c r="J55" s="205">
        <v>0.115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749</v>
      </c>
      <c r="P55" s="117">
        <v>0.156</v>
      </c>
      <c r="Q55" s="49">
        <v>649</v>
      </c>
      <c r="R55" s="51">
        <v>0.13500000000000001</v>
      </c>
      <c r="S55" s="49">
        <v>308</v>
      </c>
      <c r="T55" s="51">
        <v>6.4000000000000001E-2</v>
      </c>
      <c r="U55" s="49">
        <v>444</v>
      </c>
      <c r="V55" s="51">
        <v>9.2999999999999999E-2</v>
      </c>
      <c r="W55" s="49">
        <v>6</v>
      </c>
      <c r="X55" s="53">
        <v>1E-3</v>
      </c>
      <c r="Y55" s="52">
        <v>0</v>
      </c>
      <c r="Z55" s="53">
        <v>0</v>
      </c>
      <c r="AA55" s="52">
        <v>27</v>
      </c>
      <c r="AB55" s="201">
        <v>6.0000000000000001E-3</v>
      </c>
      <c r="AC55" s="285">
        <v>1534</v>
      </c>
      <c r="AD55" s="286">
        <v>4041</v>
      </c>
      <c r="AE55" s="287">
        <v>0.84399999999999997</v>
      </c>
    </row>
    <row r="56" spans="1:31" x14ac:dyDescent="0.2">
      <c r="A56" s="36" t="s">
        <v>76</v>
      </c>
      <c r="B56" s="37">
        <v>13929</v>
      </c>
      <c r="C56" s="38">
        <v>20</v>
      </c>
      <c r="D56" s="38">
        <v>0</v>
      </c>
      <c r="E56" s="38">
        <v>15</v>
      </c>
      <c r="F56" s="269">
        <v>3</v>
      </c>
      <c r="G56" s="281">
        <v>13359</v>
      </c>
      <c r="H56" s="282">
        <v>0.95899999999999996</v>
      </c>
      <c r="I56" s="146">
        <v>562</v>
      </c>
      <c r="J56" s="205">
        <v>0.04</v>
      </c>
      <c r="K56" s="204">
        <v>8</v>
      </c>
      <c r="L56" s="205">
        <v>1E-3</v>
      </c>
      <c r="M56" s="204">
        <v>0</v>
      </c>
      <c r="N56" s="283">
        <v>0</v>
      </c>
      <c r="O56" s="284">
        <v>12</v>
      </c>
      <c r="P56" s="50">
        <v>1E-3</v>
      </c>
      <c r="Q56" s="49">
        <v>5</v>
      </c>
      <c r="R56" s="51">
        <v>0</v>
      </c>
      <c r="S56" s="49">
        <v>3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21</v>
      </c>
      <c r="AD56" s="286">
        <v>13347</v>
      </c>
      <c r="AE56" s="287">
        <v>0.999</v>
      </c>
    </row>
    <row r="57" spans="1:31" x14ac:dyDescent="0.2">
      <c r="A57" s="36" t="s">
        <v>77</v>
      </c>
      <c r="B57" s="37">
        <v>24530</v>
      </c>
      <c r="C57" s="38">
        <v>38</v>
      </c>
      <c r="D57" s="38">
        <v>0</v>
      </c>
      <c r="E57" s="38">
        <v>26</v>
      </c>
      <c r="F57" s="269">
        <v>4</v>
      </c>
      <c r="G57" s="281">
        <v>21735</v>
      </c>
      <c r="H57" s="282">
        <v>0.88600000000000001</v>
      </c>
      <c r="I57" s="146">
        <v>2551</v>
      </c>
      <c r="J57" s="205">
        <v>0.104</v>
      </c>
      <c r="K57" s="204">
        <v>244</v>
      </c>
      <c r="L57" s="205">
        <v>0.01</v>
      </c>
      <c r="M57" s="204">
        <v>0</v>
      </c>
      <c r="N57" s="283">
        <v>0</v>
      </c>
      <c r="O57" s="284">
        <v>1589</v>
      </c>
      <c r="P57" s="117">
        <v>7.2999999999999995E-2</v>
      </c>
      <c r="Q57" s="49">
        <v>978</v>
      </c>
      <c r="R57" s="51">
        <v>4.4999999999999998E-2</v>
      </c>
      <c r="S57" s="49">
        <v>5831</v>
      </c>
      <c r="T57" s="51">
        <v>0.26800000000000002</v>
      </c>
      <c r="U57" s="49">
        <v>170</v>
      </c>
      <c r="V57" s="51">
        <v>8.0000000000000002E-3</v>
      </c>
      <c r="W57" s="49">
        <v>89</v>
      </c>
      <c r="X57" s="53">
        <v>4.0000000000000001E-3</v>
      </c>
      <c r="Y57" s="52">
        <v>0</v>
      </c>
      <c r="Z57" s="53">
        <v>0</v>
      </c>
      <c r="AA57" s="52">
        <v>42</v>
      </c>
      <c r="AB57" s="201">
        <v>2E-3</v>
      </c>
      <c r="AC57" s="285">
        <v>7721</v>
      </c>
      <c r="AD57" s="286">
        <v>14852</v>
      </c>
      <c r="AE57" s="287">
        <v>0.68300000000000005</v>
      </c>
    </row>
    <row r="58" spans="1:31" x14ac:dyDescent="0.2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269">
        <v>3</v>
      </c>
      <c r="G58" s="281">
        <v>4161</v>
      </c>
      <c r="H58" s="282">
        <v>0.85199999999999998</v>
      </c>
      <c r="I58" s="146">
        <v>690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188</v>
      </c>
      <c r="P58" s="50">
        <v>4.4999999999999998E-2</v>
      </c>
      <c r="Q58" s="49">
        <v>142</v>
      </c>
      <c r="R58" s="51">
        <v>3.4000000000000002E-2</v>
      </c>
      <c r="S58" s="49">
        <v>666</v>
      </c>
      <c r="T58" s="51">
        <v>0.16</v>
      </c>
      <c r="U58" s="49">
        <v>4161</v>
      </c>
      <c r="V58" s="51">
        <v>1</v>
      </c>
      <c r="W58" s="49">
        <v>9</v>
      </c>
      <c r="X58" s="53">
        <v>2E-3</v>
      </c>
      <c r="Y58" s="52">
        <v>1</v>
      </c>
      <c r="Z58" s="53">
        <v>0</v>
      </c>
      <c r="AA58" s="52">
        <v>11</v>
      </c>
      <c r="AB58" s="201">
        <v>3.0000000000000001E-3</v>
      </c>
      <c r="AC58" s="285">
        <v>5036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9627</v>
      </c>
      <c r="C59" s="38">
        <v>21</v>
      </c>
      <c r="D59" s="38">
        <v>0</v>
      </c>
      <c r="E59" s="38">
        <v>12</v>
      </c>
      <c r="F59" s="269">
        <v>3</v>
      </c>
      <c r="G59" s="281">
        <v>9073</v>
      </c>
      <c r="H59" s="282">
        <v>0.94199999999999995</v>
      </c>
      <c r="I59" s="146">
        <v>428</v>
      </c>
      <c r="J59" s="205">
        <v>4.3999999999999997E-2</v>
      </c>
      <c r="K59" s="204">
        <v>126</v>
      </c>
      <c r="L59" s="205">
        <v>1.2999999999999999E-2</v>
      </c>
      <c r="M59" s="204">
        <v>0</v>
      </c>
      <c r="N59" s="283">
        <v>0</v>
      </c>
      <c r="O59" s="284">
        <v>708</v>
      </c>
      <c r="P59" s="117">
        <v>7.8E-2</v>
      </c>
      <c r="Q59" s="49">
        <v>230</v>
      </c>
      <c r="R59" s="51">
        <v>2.5000000000000001E-2</v>
      </c>
      <c r="S59" s="49">
        <v>239</v>
      </c>
      <c r="T59" s="51">
        <v>2.5999999999999999E-2</v>
      </c>
      <c r="U59" s="49">
        <v>121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1108</v>
      </c>
      <c r="AD59" s="286">
        <v>8207</v>
      </c>
      <c r="AE59" s="287">
        <v>0.90500000000000003</v>
      </c>
    </row>
    <row r="60" spans="1:31" x14ac:dyDescent="0.2">
      <c r="A60" s="36" t="s">
        <v>80</v>
      </c>
      <c r="B60" s="37">
        <v>3562</v>
      </c>
      <c r="C60" s="38">
        <v>10</v>
      </c>
      <c r="D60" s="38">
        <v>0</v>
      </c>
      <c r="E60" s="38">
        <v>10</v>
      </c>
      <c r="F60" s="269">
        <v>3</v>
      </c>
      <c r="G60" s="281">
        <v>1763</v>
      </c>
      <c r="H60" s="282">
        <v>0.495</v>
      </c>
      <c r="I60" s="146">
        <v>1791</v>
      </c>
      <c r="J60" s="205">
        <v>0.503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205</v>
      </c>
      <c r="AD60" s="286">
        <v>1683</v>
      </c>
      <c r="AE60" s="287">
        <v>0.95499999999999996</v>
      </c>
    </row>
    <row r="61" spans="1:31" x14ac:dyDescent="0.2">
      <c r="A61" s="36" t="s">
        <v>81</v>
      </c>
      <c r="B61" s="37">
        <v>52786</v>
      </c>
      <c r="C61" s="38">
        <v>70</v>
      </c>
      <c r="D61" s="38">
        <v>0</v>
      </c>
      <c r="E61" s="38">
        <v>51</v>
      </c>
      <c r="F61" s="269">
        <v>3</v>
      </c>
      <c r="G61" s="281">
        <v>51789</v>
      </c>
      <c r="H61" s="282">
        <v>0.98099999999999998</v>
      </c>
      <c r="I61" s="146">
        <v>965</v>
      </c>
      <c r="J61" s="205">
        <v>1.7999999999999999E-2</v>
      </c>
      <c r="K61" s="204">
        <v>32</v>
      </c>
      <c r="L61" s="205">
        <v>1E-3</v>
      </c>
      <c r="M61" s="204">
        <v>0</v>
      </c>
      <c r="N61" s="283">
        <v>0</v>
      </c>
      <c r="O61" s="284">
        <v>131</v>
      </c>
      <c r="P61" s="50">
        <v>3.0000000000000001E-3</v>
      </c>
      <c r="Q61" s="49">
        <v>124</v>
      </c>
      <c r="R61" s="51">
        <v>2E-3</v>
      </c>
      <c r="S61" s="49">
        <v>374</v>
      </c>
      <c r="T61" s="51">
        <v>7.0000000000000001E-3</v>
      </c>
      <c r="U61" s="49">
        <v>156</v>
      </c>
      <c r="V61" s="51">
        <v>3.0000000000000001E-3</v>
      </c>
      <c r="W61" s="49">
        <v>8</v>
      </c>
      <c r="X61" s="53">
        <v>0</v>
      </c>
      <c r="Y61" s="52">
        <v>9</v>
      </c>
      <c r="Z61" s="53">
        <v>0</v>
      </c>
      <c r="AA61" s="52">
        <v>8</v>
      </c>
      <c r="AB61" s="201">
        <v>0</v>
      </c>
      <c r="AC61" s="285">
        <v>686</v>
      </c>
      <c r="AD61" s="286">
        <v>51185</v>
      </c>
      <c r="AE61" s="287">
        <v>0.98799999999999999</v>
      </c>
    </row>
    <row r="62" spans="1:31" ht="13.5" thickBot="1" x14ac:dyDescent="0.25">
      <c r="A62" s="73" t="s">
        <v>82</v>
      </c>
      <c r="B62" s="74">
        <v>13652</v>
      </c>
      <c r="C62" s="75">
        <v>26</v>
      </c>
      <c r="D62" s="75">
        <v>0</v>
      </c>
      <c r="E62" s="75">
        <v>21</v>
      </c>
      <c r="F62" s="288">
        <v>3</v>
      </c>
      <c r="G62" s="289">
        <v>11138</v>
      </c>
      <c r="H62" s="290">
        <v>0.81599999999999995</v>
      </c>
      <c r="I62" s="194">
        <v>2330</v>
      </c>
      <c r="J62" s="193">
        <v>0.17100000000000001</v>
      </c>
      <c r="K62" s="192">
        <v>184</v>
      </c>
      <c r="L62" s="193">
        <v>1.2999999999999999E-2</v>
      </c>
      <c r="M62" s="192">
        <v>0</v>
      </c>
      <c r="N62" s="291">
        <v>0</v>
      </c>
      <c r="O62" s="292">
        <v>801</v>
      </c>
      <c r="P62" s="258">
        <v>7.1999999999999995E-2</v>
      </c>
      <c r="Q62" s="54">
        <v>646</v>
      </c>
      <c r="R62" s="55">
        <v>5.8000000000000003E-2</v>
      </c>
      <c r="S62" s="54">
        <v>165</v>
      </c>
      <c r="T62" s="55">
        <v>1.4999999999999999E-2</v>
      </c>
      <c r="U62" s="54">
        <v>135</v>
      </c>
      <c r="V62" s="55">
        <v>1.2E-2</v>
      </c>
      <c r="W62" s="54">
        <v>43</v>
      </c>
      <c r="X62" s="57">
        <v>4.0000000000000001E-3</v>
      </c>
      <c r="Y62" s="56">
        <v>42</v>
      </c>
      <c r="Z62" s="57">
        <v>4.0000000000000001E-3</v>
      </c>
      <c r="AA62" s="56">
        <v>8</v>
      </c>
      <c r="AB62" s="189">
        <v>1E-3</v>
      </c>
      <c r="AC62" s="293">
        <v>1194</v>
      </c>
      <c r="AD62" s="294">
        <v>10337</v>
      </c>
      <c r="AE62" s="295">
        <v>0.92800000000000005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D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1134047</v>
      </c>
      <c r="C65" s="62">
        <f t="shared" si="0"/>
        <v>1672</v>
      </c>
      <c r="D65" s="61">
        <f t="shared" si="0"/>
        <v>53</v>
      </c>
      <c r="E65" s="61">
        <f t="shared" si="0"/>
        <v>1256</v>
      </c>
      <c r="F65" s="62">
        <f t="shared" si="0"/>
        <v>195</v>
      </c>
      <c r="G65" s="63">
        <f t="shared" si="0"/>
        <v>1045244</v>
      </c>
      <c r="H65" s="64">
        <f xml:space="preserve"> G65 / B65</f>
        <v>0.92169372168878361</v>
      </c>
      <c r="I65" s="63">
        <f>SUM(I8:I62)</f>
        <v>77312</v>
      </c>
      <c r="J65" s="65">
        <f xml:space="preserve"> I65 / B65</f>
        <v>6.817354130825265E-2</v>
      </c>
      <c r="K65" s="63">
        <f>SUM(K8:K62)</f>
        <v>11379</v>
      </c>
      <c r="L65" s="65">
        <f xml:space="preserve"> K65 / B65</f>
        <v>1.0033975664147959E-2</v>
      </c>
      <c r="M65" s="63">
        <f>SUM(M8:M62)</f>
        <v>189</v>
      </c>
      <c r="N65" s="64">
        <f xml:space="preserve"> M65 / B65</f>
        <v>1.6665975925160068E-4</v>
      </c>
      <c r="O65" s="66">
        <f>SUM(O8:O62)</f>
        <v>32646</v>
      </c>
      <c r="P65" s="67">
        <f xml:space="preserve"> O65 / $G$65</f>
        <v>3.1232898729865944E-2</v>
      </c>
      <c r="Q65" s="66">
        <f>SUM(Q8:Q62)</f>
        <v>24797</v>
      </c>
      <c r="R65" s="67">
        <f xml:space="preserve"> Q65 / $G$65</f>
        <v>2.3723647301491325E-2</v>
      </c>
      <c r="S65" s="66">
        <f>SUM(S8:S62)</f>
        <v>68147</v>
      </c>
      <c r="T65" s="67">
        <f xml:space="preserve"> S65 / $G$65</f>
        <v>6.5197217109115191E-2</v>
      </c>
      <c r="U65" s="66">
        <f>SUM(U8:U62)</f>
        <v>46443</v>
      </c>
      <c r="V65" s="67">
        <f xml:space="preserve"> U65 / $G$65</f>
        <v>4.4432687487323534E-2</v>
      </c>
      <c r="W65" s="66">
        <f>SUM(W8:W62)</f>
        <v>7323</v>
      </c>
      <c r="X65" s="67">
        <f xml:space="preserve"> W65 / $G$65</f>
        <v>7.0060196470871873E-3</v>
      </c>
      <c r="Y65" s="66">
        <f>SUM(Y8:Y62)</f>
        <v>5488</v>
      </c>
      <c r="Z65" s="67">
        <f xml:space="preserve"> Y65 / $G$65</f>
        <v>5.2504486990597411E-3</v>
      </c>
      <c r="AA65" s="66">
        <f>SUM(AA8:AA62)</f>
        <v>1536</v>
      </c>
      <c r="AB65" s="67">
        <f xml:space="preserve"> AA65 / $G$65</f>
        <v>1.4695133385123473E-3</v>
      </c>
      <c r="AC65" s="297">
        <f>SUM(AC8:AC62)</f>
        <v>161696</v>
      </c>
      <c r="AD65" s="297">
        <f>SUM(AD8:AD62)</f>
        <v>919461</v>
      </c>
      <c r="AE65" s="298">
        <f xml:space="preserve"> AD65 / $G$65</f>
        <v>0.87966159097780039</v>
      </c>
    </row>
    <row r="66" spans="1:31" x14ac:dyDescent="0.2">
      <c r="A66" s="69" t="s">
        <v>94</v>
      </c>
      <c r="B66" s="61">
        <f t="shared" ref="B66:L66" si="1">MIN(B8:B62)</f>
        <v>3562</v>
      </c>
      <c r="C66" s="61">
        <f t="shared" si="1"/>
        <v>9</v>
      </c>
      <c r="D66" s="61">
        <f t="shared" si="1"/>
        <v>0</v>
      </c>
      <c r="E66" s="61">
        <f t="shared" si="1"/>
        <v>4</v>
      </c>
      <c r="F66" s="61">
        <f t="shared" si="1"/>
        <v>3</v>
      </c>
      <c r="G66" s="63">
        <f t="shared" si="1"/>
        <v>1763</v>
      </c>
      <c r="H66" s="70">
        <f t="shared" si="1"/>
        <v>0.495</v>
      </c>
      <c r="I66" s="63">
        <f t="shared" si="1"/>
        <v>47</v>
      </c>
      <c r="J66" s="71">
        <f t="shared" si="1"/>
        <v>6.0000000000000001E-3</v>
      </c>
      <c r="K66" s="63">
        <f t="shared" si="1"/>
        <v>7</v>
      </c>
      <c r="L66" s="71">
        <f t="shared" si="1"/>
        <v>0</v>
      </c>
      <c r="M66" s="63">
        <f>MIN(M8:M62)</f>
        <v>0</v>
      </c>
      <c r="N66" s="70">
        <f>MIN(N8:N62)</f>
        <v>0</v>
      </c>
      <c r="O66" s="66">
        <f t="shared" ref="O66:AE66" si="2">MIN(O8:O62)</f>
        <v>0</v>
      </c>
      <c r="P66" s="72">
        <f t="shared" si="2"/>
        <v>0</v>
      </c>
      <c r="Q66" s="66">
        <f t="shared" si="2"/>
        <v>0</v>
      </c>
      <c r="R66" s="72">
        <f t="shared" si="2"/>
        <v>0</v>
      </c>
      <c r="S66" s="66">
        <f t="shared" si="2"/>
        <v>3</v>
      </c>
      <c r="T66" s="72">
        <f t="shared" si="2"/>
        <v>0</v>
      </c>
      <c r="U66" s="66">
        <f t="shared" si="2"/>
        <v>1</v>
      </c>
      <c r="V66" s="72">
        <f t="shared" si="2"/>
        <v>0</v>
      </c>
      <c r="W66" s="66">
        <f t="shared" si="2"/>
        <v>0</v>
      </c>
      <c r="X66" s="299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297">
        <f t="shared" si="2"/>
        <v>21</v>
      </c>
      <c r="AD66" s="297">
        <f t="shared" si="2"/>
        <v>0</v>
      </c>
      <c r="AE66" s="300">
        <f t="shared" si="2"/>
        <v>0</v>
      </c>
    </row>
    <row r="67" spans="1:31" x14ac:dyDescent="0.2">
      <c r="A67" s="69" t="s">
        <v>95</v>
      </c>
      <c r="B67" s="61">
        <f t="shared" ref="B67:L67" si="3">MAX(B8:B62)</f>
        <v>116847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111282</v>
      </c>
      <c r="H67" s="70">
        <f t="shared" si="3"/>
        <v>0.99399999999999999</v>
      </c>
      <c r="I67" s="63">
        <f t="shared" si="3"/>
        <v>5692</v>
      </c>
      <c r="J67" s="71">
        <f t="shared" si="3"/>
        <v>0.503</v>
      </c>
      <c r="K67" s="63">
        <f t="shared" si="3"/>
        <v>2056</v>
      </c>
      <c r="L67" s="71">
        <f t="shared" si="3"/>
        <v>0.126</v>
      </c>
      <c r="M67" s="63">
        <f>MAX(M8:M62)</f>
        <v>112</v>
      </c>
      <c r="N67" s="71">
        <f>MAX(N8:N62)</f>
        <v>4.0000000000000001E-3</v>
      </c>
      <c r="O67" s="66">
        <f t="shared" ref="O67:AE67" si="4">MAX(O8:O62)</f>
        <v>5710</v>
      </c>
      <c r="P67" s="72">
        <f t="shared" si="4"/>
        <v>0.35399999999999998</v>
      </c>
      <c r="Q67" s="66">
        <f t="shared" si="4"/>
        <v>5414</v>
      </c>
      <c r="R67" s="72">
        <f t="shared" si="4"/>
        <v>0.22700000000000001</v>
      </c>
      <c r="S67" s="66">
        <f t="shared" si="4"/>
        <v>40934</v>
      </c>
      <c r="T67" s="72">
        <f t="shared" si="4"/>
        <v>0.79700000000000004</v>
      </c>
      <c r="U67" s="66">
        <f t="shared" si="4"/>
        <v>11677</v>
      </c>
      <c r="V67" s="72">
        <f t="shared" si="4"/>
        <v>1</v>
      </c>
      <c r="W67" s="66">
        <f t="shared" si="4"/>
        <v>1784</v>
      </c>
      <c r="X67" s="299">
        <f t="shared" si="4"/>
        <v>0.156</v>
      </c>
      <c r="Y67" s="66">
        <f t="shared" si="4"/>
        <v>5140</v>
      </c>
      <c r="Z67" s="72">
        <f t="shared" si="4"/>
        <v>0.56899999999999995</v>
      </c>
      <c r="AA67" s="66">
        <f t="shared" si="4"/>
        <v>147</v>
      </c>
      <c r="AB67" s="72">
        <f t="shared" si="4"/>
        <v>1.0999999999999999E-2</v>
      </c>
      <c r="AC67" s="297">
        <f t="shared" si="4"/>
        <v>46771</v>
      </c>
      <c r="AD67" s="297">
        <f t="shared" si="4"/>
        <v>110229</v>
      </c>
      <c r="AE67" s="300">
        <f t="shared" si="4"/>
        <v>0.999</v>
      </c>
    </row>
  </sheetData>
  <mergeCells count="2">
    <mergeCell ref="G6:N6"/>
    <mergeCell ref="AD6:A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7"/>
  <sheetViews>
    <sheetView workbookViewId="0">
      <pane xSplit="1" ySplit="7" topLeftCell="B8" activePane="bottomRight" state="frozen"/>
      <selection pane="topRight" activeCell="B1" sqref="B1"/>
      <selection pane="bottomLeft" activeCell="A3" sqref="A3"/>
      <selection pane="bottomRight" activeCell="A50" sqref="A50:AD50"/>
    </sheetView>
  </sheetViews>
  <sheetFormatPr defaultRowHeight="15" x14ac:dyDescent="0.25"/>
  <cols>
    <col min="1" max="2" width="14.42578125" style="136" customWidth="1"/>
    <col min="3" max="3" width="8" style="136" customWidth="1"/>
    <col min="4" max="4" width="11.28515625" style="136" customWidth="1"/>
    <col min="5" max="5" width="7.85546875" style="136" customWidth="1"/>
    <col min="6" max="6" width="10.5703125" style="136" customWidth="1"/>
    <col min="7" max="7" width="11.42578125" style="136" customWidth="1"/>
    <col min="8" max="8" width="10.7109375" style="1" customWidth="1"/>
    <col min="9" max="9" width="11" style="136" customWidth="1"/>
    <col min="10" max="10" width="10.85546875" style="1" customWidth="1"/>
    <col min="11" max="11" width="12.28515625" style="136" customWidth="1"/>
    <col min="12" max="12" width="13" style="1" customWidth="1"/>
    <col min="13" max="13" width="11.85546875" style="44" hidden="1" customWidth="1"/>
    <col min="14" max="14" width="12.85546875" style="312" hidden="1" customWidth="1"/>
    <col min="15" max="15" width="11.140625" style="136" customWidth="1"/>
    <col min="16" max="16" width="13.140625" style="1" customWidth="1"/>
    <col min="17" max="17" width="17" style="136" hidden="1" customWidth="1"/>
    <col min="18" max="18" width="20.7109375" style="1" hidden="1" customWidth="1"/>
    <col min="19" max="19" width="9.7109375" style="136" customWidth="1"/>
    <col min="20" max="20" width="11.42578125" style="1" customWidth="1"/>
    <col min="21" max="21" width="9.85546875" style="136" customWidth="1"/>
    <col min="22" max="22" width="11" style="1" customWidth="1"/>
    <col min="23" max="23" width="10.42578125" style="136" customWidth="1"/>
    <col min="24" max="24" width="10.5703125" style="1" customWidth="1"/>
    <col min="25" max="25" width="11.5703125" style="136" customWidth="1"/>
    <col min="26" max="26" width="12.28515625" style="1" customWidth="1"/>
    <col min="27" max="27" width="11" style="136" customWidth="1"/>
    <col min="28" max="28" width="11.5703125" style="1" customWidth="1"/>
    <col min="29" max="29" width="12.28515625" style="136" customWidth="1"/>
    <col min="30" max="30" width="9.42578125" style="136" customWidth="1"/>
    <col min="31" max="16384" width="9.140625" style="136"/>
  </cols>
  <sheetData>
    <row r="1" spans="1:30" x14ac:dyDescent="0.25">
      <c r="A1" s="3" t="s">
        <v>231</v>
      </c>
      <c r="P1" s="313" t="s">
        <v>187</v>
      </c>
      <c r="AA1" s="138"/>
      <c r="AB1" s="136"/>
    </row>
    <row r="2" spans="1:30" x14ac:dyDescent="0.25">
      <c r="A2" s="4" t="s">
        <v>232</v>
      </c>
      <c r="AA2" s="138"/>
      <c r="AB2" s="136"/>
    </row>
    <row r="3" spans="1:30" x14ac:dyDescent="0.25">
      <c r="A3" s="4" t="s">
        <v>233</v>
      </c>
      <c r="AA3" s="138"/>
      <c r="AB3" s="136"/>
    </row>
    <row r="4" spans="1:30" x14ac:dyDescent="0.25">
      <c r="A4" s="4"/>
      <c r="E4" s="5" t="s">
        <v>83</v>
      </c>
      <c r="H4" s="6" t="s">
        <v>84</v>
      </c>
      <c r="I4" s="7"/>
      <c r="J4" s="8"/>
      <c r="K4" s="7"/>
      <c r="L4" s="8"/>
      <c r="O4" s="7"/>
      <c r="P4" s="6" t="s">
        <v>234</v>
      </c>
      <c r="AC4" s="138"/>
    </row>
    <row r="5" spans="1:30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17"/>
      <c r="Y5" s="17"/>
      <c r="Z5" s="17"/>
      <c r="AA5" s="17"/>
      <c r="AB5" s="17"/>
      <c r="AC5" s="18"/>
    </row>
    <row r="6" spans="1:30" ht="15.75" thickBot="1" x14ac:dyDescent="0.3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572" t="s">
        <v>90</v>
      </c>
      <c r="P6" s="569"/>
      <c r="Q6" s="569"/>
      <c r="R6" s="569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70"/>
    </row>
    <row r="7" spans="1:30" ht="64.5" thickBot="1" x14ac:dyDescent="0.3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31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317" t="s">
        <v>235</v>
      </c>
    </row>
    <row r="8" spans="1:30" x14ac:dyDescent="0.25">
      <c r="A8" s="36" t="s">
        <v>28</v>
      </c>
      <c r="B8" s="37">
        <v>9440</v>
      </c>
      <c r="C8" s="38">
        <v>13</v>
      </c>
      <c r="D8" s="38">
        <v>0</v>
      </c>
      <c r="E8" s="38">
        <v>9</v>
      </c>
      <c r="F8" s="39">
        <v>3</v>
      </c>
      <c r="G8" s="40">
        <v>8845</v>
      </c>
      <c r="H8" s="135">
        <v>0.93700000000000006</v>
      </c>
      <c r="I8" s="41">
        <v>556</v>
      </c>
      <c r="J8" s="42">
        <v>5.8999999999999997E-2</v>
      </c>
      <c r="K8" s="43">
        <v>39</v>
      </c>
      <c r="L8" s="318">
        <v>4.0000000000000001E-3</v>
      </c>
      <c r="M8" s="319">
        <v>0</v>
      </c>
      <c r="N8" s="320">
        <v>0</v>
      </c>
      <c r="O8" s="139">
        <v>341</v>
      </c>
      <c r="P8" s="31">
        <v>3.9E-2</v>
      </c>
      <c r="Q8" s="32">
        <v>229</v>
      </c>
      <c r="R8" s="33">
        <v>2.5999999999999999E-2</v>
      </c>
      <c r="S8" s="32">
        <v>498</v>
      </c>
      <c r="T8" s="33">
        <v>5.6000000000000001E-2</v>
      </c>
      <c r="U8" s="32">
        <v>5</v>
      </c>
      <c r="V8" s="33">
        <v>1E-3</v>
      </c>
      <c r="W8" s="32">
        <v>3</v>
      </c>
      <c r="X8" s="33">
        <v>0</v>
      </c>
      <c r="Y8" s="34">
        <v>0</v>
      </c>
      <c r="Z8" s="35">
        <v>0</v>
      </c>
      <c r="AA8" s="34">
        <v>11</v>
      </c>
      <c r="AB8" s="321">
        <v>1E-3</v>
      </c>
      <c r="AC8" s="322">
        <v>858</v>
      </c>
      <c r="AD8" s="323">
        <f t="shared" ref="AD8:AD62" si="0" xml:space="preserve"> AC8 / G8</f>
        <v>9.7003957037874511E-2</v>
      </c>
    </row>
    <row r="9" spans="1:30" x14ac:dyDescent="0.25">
      <c r="A9" s="36" t="s">
        <v>29</v>
      </c>
      <c r="B9" s="37">
        <v>81188</v>
      </c>
      <c r="C9" s="38">
        <v>80</v>
      </c>
      <c r="D9" s="38">
        <v>0</v>
      </c>
      <c r="E9" s="38">
        <v>74</v>
      </c>
      <c r="F9" s="39">
        <v>6</v>
      </c>
      <c r="G9" s="40">
        <v>80158</v>
      </c>
      <c r="H9" s="135">
        <v>0.98699999999999999</v>
      </c>
      <c r="I9" s="41">
        <v>835</v>
      </c>
      <c r="J9" s="42">
        <v>0.01</v>
      </c>
      <c r="K9" s="43">
        <v>195</v>
      </c>
      <c r="L9" s="318">
        <v>2E-3</v>
      </c>
      <c r="M9" s="319">
        <v>0</v>
      </c>
      <c r="N9" s="320">
        <v>0</v>
      </c>
      <c r="O9" s="142">
        <v>11956</v>
      </c>
      <c r="P9" s="117">
        <v>0.14899999999999999</v>
      </c>
      <c r="Q9" s="49">
        <v>10896</v>
      </c>
      <c r="R9" s="51">
        <v>0.13600000000000001</v>
      </c>
      <c r="S9" s="49">
        <v>5970</v>
      </c>
      <c r="T9" s="51">
        <v>7.3999999999999996E-2</v>
      </c>
      <c r="U9" s="49">
        <v>11330</v>
      </c>
      <c r="V9" s="51">
        <v>0.14099999999999999</v>
      </c>
      <c r="W9" s="49">
        <v>4633</v>
      </c>
      <c r="X9" s="51">
        <v>5.8000000000000003E-2</v>
      </c>
      <c r="Y9" s="52">
        <v>66</v>
      </c>
      <c r="Z9" s="53">
        <v>1E-3</v>
      </c>
      <c r="AA9" s="52">
        <v>16</v>
      </c>
      <c r="AB9" s="324">
        <v>0</v>
      </c>
      <c r="AC9" s="325">
        <v>33971</v>
      </c>
      <c r="AD9" s="326">
        <f t="shared" si="0"/>
        <v>0.42380049402430198</v>
      </c>
    </row>
    <row r="10" spans="1:30" x14ac:dyDescent="0.25">
      <c r="A10" s="36" t="s">
        <v>30</v>
      </c>
      <c r="B10" s="37">
        <v>14133</v>
      </c>
      <c r="C10" s="38">
        <v>26</v>
      </c>
      <c r="D10" s="38">
        <v>0</v>
      </c>
      <c r="E10" s="38">
        <v>18</v>
      </c>
      <c r="F10" s="39">
        <v>3</v>
      </c>
      <c r="G10" s="40">
        <v>13410</v>
      </c>
      <c r="H10" s="135">
        <v>0.94899999999999995</v>
      </c>
      <c r="I10" s="41">
        <v>557</v>
      </c>
      <c r="J10" s="42">
        <v>3.9E-2</v>
      </c>
      <c r="K10" s="43">
        <v>166</v>
      </c>
      <c r="L10" s="318">
        <v>1.2E-2</v>
      </c>
      <c r="M10" s="319">
        <v>0</v>
      </c>
      <c r="N10" s="320">
        <v>0</v>
      </c>
      <c r="O10" s="142">
        <v>231</v>
      </c>
      <c r="P10" s="50">
        <v>1.7000000000000001E-2</v>
      </c>
      <c r="Q10" s="49">
        <v>224</v>
      </c>
      <c r="R10" s="51">
        <v>1.7000000000000001E-2</v>
      </c>
      <c r="S10" s="49">
        <v>159</v>
      </c>
      <c r="T10" s="51">
        <v>1.2E-2</v>
      </c>
      <c r="U10" s="49">
        <v>11683</v>
      </c>
      <c r="V10" s="51">
        <v>0.871</v>
      </c>
      <c r="W10" s="49">
        <v>1</v>
      </c>
      <c r="X10" s="51">
        <v>0</v>
      </c>
      <c r="Y10" s="52">
        <v>0</v>
      </c>
      <c r="Z10" s="53">
        <v>0</v>
      </c>
      <c r="AA10" s="52">
        <v>110</v>
      </c>
      <c r="AB10" s="324">
        <v>8.0000000000000002E-3</v>
      </c>
      <c r="AC10" s="325">
        <v>12184</v>
      </c>
      <c r="AD10" s="327">
        <f t="shared" si="0"/>
        <v>0.90857568978374348</v>
      </c>
    </row>
    <row r="11" spans="1:30" x14ac:dyDescent="0.25">
      <c r="A11" s="36" t="s">
        <v>31</v>
      </c>
      <c r="B11" s="37">
        <v>7973</v>
      </c>
      <c r="C11" s="38">
        <v>18</v>
      </c>
      <c r="D11" s="38">
        <v>0</v>
      </c>
      <c r="E11" s="38">
        <v>14</v>
      </c>
      <c r="F11" s="39">
        <v>4</v>
      </c>
      <c r="G11" s="40">
        <v>6527</v>
      </c>
      <c r="H11" s="134">
        <v>0.81899999999999995</v>
      </c>
      <c r="I11" s="41">
        <v>1237</v>
      </c>
      <c r="J11" s="42">
        <v>0.155</v>
      </c>
      <c r="K11" s="43">
        <v>209</v>
      </c>
      <c r="L11" s="318">
        <v>2.5999999999999999E-2</v>
      </c>
      <c r="M11" s="319">
        <v>0</v>
      </c>
      <c r="N11" s="320">
        <v>0</v>
      </c>
      <c r="O11" s="142">
        <v>1981</v>
      </c>
      <c r="P11" s="117">
        <v>0.30399999999999999</v>
      </c>
      <c r="Q11" s="49">
        <v>1488</v>
      </c>
      <c r="R11" s="51">
        <v>0.22800000000000001</v>
      </c>
      <c r="S11" s="49">
        <v>433</v>
      </c>
      <c r="T11" s="51">
        <v>6.6000000000000003E-2</v>
      </c>
      <c r="U11" s="49">
        <v>24</v>
      </c>
      <c r="V11" s="51">
        <v>4.0000000000000001E-3</v>
      </c>
      <c r="W11" s="49">
        <v>27</v>
      </c>
      <c r="X11" s="51">
        <v>4.0000000000000001E-3</v>
      </c>
      <c r="Y11" s="52">
        <v>9</v>
      </c>
      <c r="Z11" s="53">
        <v>1E-3</v>
      </c>
      <c r="AA11" s="52">
        <v>23</v>
      </c>
      <c r="AB11" s="324">
        <v>4.0000000000000001E-3</v>
      </c>
      <c r="AC11" s="325">
        <v>2497</v>
      </c>
      <c r="AD11" s="326">
        <f t="shared" si="0"/>
        <v>0.38256473111689904</v>
      </c>
    </row>
    <row r="12" spans="1:30" x14ac:dyDescent="0.25">
      <c r="A12" s="36" t="s">
        <v>32</v>
      </c>
      <c r="B12" s="37">
        <v>14439</v>
      </c>
      <c r="C12" s="38">
        <v>19</v>
      </c>
      <c r="D12" s="38">
        <v>0</v>
      </c>
      <c r="E12" s="38">
        <v>13</v>
      </c>
      <c r="F12" s="39">
        <v>3</v>
      </c>
      <c r="G12" s="40">
        <v>14146</v>
      </c>
      <c r="H12" s="135">
        <v>0.98</v>
      </c>
      <c r="I12" s="41">
        <v>259</v>
      </c>
      <c r="J12" s="42">
        <v>1.7999999999999999E-2</v>
      </c>
      <c r="K12" s="43">
        <v>34</v>
      </c>
      <c r="L12" s="318">
        <v>2E-3</v>
      </c>
      <c r="M12" s="319">
        <v>0</v>
      </c>
      <c r="N12" s="320">
        <v>0</v>
      </c>
      <c r="O12" s="142">
        <v>251</v>
      </c>
      <c r="P12" s="50">
        <v>1.7999999999999999E-2</v>
      </c>
      <c r="Q12" s="49">
        <v>194</v>
      </c>
      <c r="R12" s="51">
        <v>1.4E-2</v>
      </c>
      <c r="S12" s="49">
        <v>118</v>
      </c>
      <c r="T12" s="51">
        <v>8.0000000000000002E-3</v>
      </c>
      <c r="U12" s="49">
        <v>135</v>
      </c>
      <c r="V12" s="51">
        <v>0.01</v>
      </c>
      <c r="W12" s="49">
        <v>7</v>
      </c>
      <c r="X12" s="51">
        <v>0</v>
      </c>
      <c r="Y12" s="52">
        <v>7</v>
      </c>
      <c r="Z12" s="53">
        <v>0</v>
      </c>
      <c r="AA12" s="52">
        <v>12</v>
      </c>
      <c r="AB12" s="324">
        <v>1E-3</v>
      </c>
      <c r="AC12" s="325">
        <v>530</v>
      </c>
      <c r="AD12" s="326">
        <f t="shared" si="0"/>
        <v>3.7466421603280078E-2</v>
      </c>
    </row>
    <row r="13" spans="1:30" x14ac:dyDescent="0.25">
      <c r="A13" s="36" t="s">
        <v>33</v>
      </c>
      <c r="B13" s="37">
        <v>54293</v>
      </c>
      <c r="C13" s="38">
        <v>69</v>
      </c>
      <c r="D13" s="38">
        <v>5</v>
      </c>
      <c r="E13" s="38">
        <v>62</v>
      </c>
      <c r="F13" s="39">
        <v>3</v>
      </c>
      <c r="G13" s="40">
        <v>51680</v>
      </c>
      <c r="H13" s="135">
        <v>0.95199999999999996</v>
      </c>
      <c r="I13" s="41">
        <v>2495</v>
      </c>
      <c r="J13" s="42">
        <v>4.5999999999999999E-2</v>
      </c>
      <c r="K13" s="43">
        <v>118</v>
      </c>
      <c r="L13" s="318">
        <v>2E-3</v>
      </c>
      <c r="M13" s="319">
        <v>0</v>
      </c>
      <c r="N13" s="320">
        <v>0</v>
      </c>
      <c r="O13" s="142">
        <v>4530</v>
      </c>
      <c r="P13" s="50">
        <v>8.7999999999999995E-2</v>
      </c>
      <c r="Q13" s="49">
        <v>4370</v>
      </c>
      <c r="R13" s="51">
        <v>8.5000000000000006E-2</v>
      </c>
      <c r="S13" s="49">
        <v>41203</v>
      </c>
      <c r="T13" s="51">
        <v>0.79700000000000004</v>
      </c>
      <c r="U13" s="49">
        <v>1737</v>
      </c>
      <c r="V13" s="51">
        <v>3.4000000000000002E-2</v>
      </c>
      <c r="W13" s="49">
        <v>2034</v>
      </c>
      <c r="X13" s="51">
        <v>3.9E-2</v>
      </c>
      <c r="Y13" s="52">
        <v>116</v>
      </c>
      <c r="Z13" s="53">
        <v>2E-3</v>
      </c>
      <c r="AA13" s="52">
        <v>16</v>
      </c>
      <c r="AB13" s="324">
        <v>0</v>
      </c>
      <c r="AC13" s="325">
        <v>49636</v>
      </c>
      <c r="AD13" s="327">
        <f t="shared" si="0"/>
        <v>0.9604489164086687</v>
      </c>
    </row>
    <row r="14" spans="1:30" x14ac:dyDescent="0.25">
      <c r="A14" s="36" t="s">
        <v>34</v>
      </c>
      <c r="B14" s="37">
        <v>4167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35">
        <v>0.86799999999999999</v>
      </c>
      <c r="I14" s="41">
        <v>534</v>
      </c>
      <c r="J14" s="42">
        <v>0.128</v>
      </c>
      <c r="K14" s="43">
        <v>16</v>
      </c>
      <c r="L14" s="318">
        <v>4.0000000000000001E-3</v>
      </c>
      <c r="M14" s="319">
        <v>0</v>
      </c>
      <c r="N14" s="320">
        <v>0</v>
      </c>
      <c r="O14" s="142">
        <v>144</v>
      </c>
      <c r="P14" s="50">
        <v>0.04</v>
      </c>
      <c r="Q14" s="49">
        <v>64</v>
      </c>
      <c r="R14" s="51">
        <v>1.7999999999999999E-2</v>
      </c>
      <c r="S14" s="49">
        <v>107</v>
      </c>
      <c r="T14" s="51">
        <v>0.03</v>
      </c>
      <c r="U14" s="49">
        <v>7</v>
      </c>
      <c r="V14" s="51">
        <v>2E-3</v>
      </c>
      <c r="W14" s="49">
        <v>8</v>
      </c>
      <c r="X14" s="51">
        <v>2E-3</v>
      </c>
      <c r="Y14" s="52">
        <v>7</v>
      </c>
      <c r="Z14" s="53">
        <v>2E-3</v>
      </c>
      <c r="AA14" s="52">
        <v>10</v>
      </c>
      <c r="AB14" s="324">
        <v>3.0000000000000001E-3</v>
      </c>
      <c r="AC14" s="325">
        <v>283</v>
      </c>
      <c r="AD14" s="326">
        <f t="shared" si="0"/>
        <v>7.8241636715510085E-2</v>
      </c>
    </row>
    <row r="15" spans="1:30" x14ac:dyDescent="0.25">
      <c r="A15" s="36" t="s">
        <v>35</v>
      </c>
      <c r="B15" s="37">
        <v>5081</v>
      </c>
      <c r="C15" s="38">
        <v>11</v>
      </c>
      <c r="D15" s="38">
        <v>0</v>
      </c>
      <c r="E15" s="38">
        <v>10</v>
      </c>
      <c r="F15" s="39">
        <v>3</v>
      </c>
      <c r="G15" s="40">
        <v>4724</v>
      </c>
      <c r="H15" s="135">
        <v>0.93</v>
      </c>
      <c r="I15" s="41">
        <v>334</v>
      </c>
      <c r="J15" s="42">
        <v>6.6000000000000003E-2</v>
      </c>
      <c r="K15" s="43">
        <v>23</v>
      </c>
      <c r="L15" s="318">
        <v>5.0000000000000001E-3</v>
      </c>
      <c r="M15" s="319">
        <v>0</v>
      </c>
      <c r="N15" s="320">
        <v>0</v>
      </c>
      <c r="O15" s="142">
        <v>60</v>
      </c>
      <c r="P15" s="50">
        <v>1.2999999999999999E-2</v>
      </c>
      <c r="Q15" s="49">
        <v>56</v>
      </c>
      <c r="R15" s="51">
        <v>1.2E-2</v>
      </c>
      <c r="S15" s="49">
        <v>53</v>
      </c>
      <c r="T15" s="51">
        <v>1.0999999999999999E-2</v>
      </c>
      <c r="U15" s="49">
        <v>44</v>
      </c>
      <c r="V15" s="51">
        <v>8.9999999999999993E-3</v>
      </c>
      <c r="W15" s="49">
        <v>48</v>
      </c>
      <c r="X15" s="51">
        <v>0.01</v>
      </c>
      <c r="Y15" s="52">
        <v>3</v>
      </c>
      <c r="Z15" s="53">
        <v>1E-3</v>
      </c>
      <c r="AA15" s="52">
        <v>48</v>
      </c>
      <c r="AB15" s="324">
        <v>0.01</v>
      </c>
      <c r="AC15" s="325">
        <v>256</v>
      </c>
      <c r="AD15" s="326">
        <f t="shared" si="0"/>
        <v>5.4191363251481793E-2</v>
      </c>
    </row>
    <row r="16" spans="1:30" x14ac:dyDescent="0.25">
      <c r="A16" s="36" t="s">
        <v>36</v>
      </c>
      <c r="B16" s="37">
        <v>4312</v>
      </c>
      <c r="C16" s="38">
        <v>12</v>
      </c>
      <c r="D16" s="38">
        <v>0</v>
      </c>
      <c r="E16" s="38">
        <v>11</v>
      </c>
      <c r="F16" s="39">
        <v>4</v>
      </c>
      <c r="G16" s="40">
        <v>3924</v>
      </c>
      <c r="H16" s="135">
        <v>0.91</v>
      </c>
      <c r="I16" s="41">
        <v>319</v>
      </c>
      <c r="J16" s="42">
        <v>7.3999999999999996E-2</v>
      </c>
      <c r="K16" s="43">
        <v>69</v>
      </c>
      <c r="L16" s="318">
        <v>1.6E-2</v>
      </c>
      <c r="M16" s="319">
        <v>0</v>
      </c>
      <c r="N16" s="320">
        <v>0</v>
      </c>
      <c r="O16" s="142">
        <v>573</v>
      </c>
      <c r="P16" s="117">
        <v>0.14599999999999999</v>
      </c>
      <c r="Q16" s="49">
        <v>540</v>
      </c>
      <c r="R16" s="51">
        <v>0.13800000000000001</v>
      </c>
      <c r="S16" s="49">
        <v>273</v>
      </c>
      <c r="T16" s="51">
        <v>7.0000000000000007E-2</v>
      </c>
      <c r="U16" s="49">
        <v>3924</v>
      </c>
      <c r="V16" s="51">
        <v>1</v>
      </c>
      <c r="W16" s="49">
        <v>16</v>
      </c>
      <c r="X16" s="51">
        <v>4.0000000000000001E-3</v>
      </c>
      <c r="Y16" s="52">
        <v>8</v>
      </c>
      <c r="Z16" s="53">
        <v>2E-3</v>
      </c>
      <c r="AA16" s="52">
        <v>12</v>
      </c>
      <c r="AB16" s="324">
        <v>3.0000000000000001E-3</v>
      </c>
      <c r="AC16" s="325">
        <v>4806</v>
      </c>
      <c r="AD16" s="327">
        <f t="shared" si="0"/>
        <v>1.224770642201835</v>
      </c>
    </row>
    <row r="17" spans="1:30" x14ac:dyDescent="0.25">
      <c r="A17" s="36" t="s">
        <v>37</v>
      </c>
      <c r="B17" s="37">
        <v>24971</v>
      </c>
      <c r="C17" s="38">
        <v>39</v>
      </c>
      <c r="D17" s="38">
        <v>0</v>
      </c>
      <c r="E17" s="38">
        <v>33</v>
      </c>
      <c r="F17" s="39">
        <v>3</v>
      </c>
      <c r="G17" s="40">
        <v>22052</v>
      </c>
      <c r="H17" s="135">
        <v>0.88300000000000001</v>
      </c>
      <c r="I17" s="41">
        <v>2465</v>
      </c>
      <c r="J17" s="42">
        <v>9.9000000000000005E-2</v>
      </c>
      <c r="K17" s="43">
        <v>454</v>
      </c>
      <c r="L17" s="318">
        <v>1.7999999999999999E-2</v>
      </c>
      <c r="M17" s="319">
        <v>0</v>
      </c>
      <c r="N17" s="320">
        <v>0</v>
      </c>
      <c r="O17" s="142">
        <v>1040</v>
      </c>
      <c r="P17" s="50">
        <v>4.7E-2</v>
      </c>
      <c r="Q17" s="49">
        <v>729</v>
      </c>
      <c r="R17" s="51">
        <v>3.3000000000000002E-2</v>
      </c>
      <c r="S17" s="49">
        <v>2717</v>
      </c>
      <c r="T17" s="51">
        <v>0.123</v>
      </c>
      <c r="U17" s="49">
        <v>5718</v>
      </c>
      <c r="V17" s="51">
        <v>0.25900000000000001</v>
      </c>
      <c r="W17" s="49">
        <v>1226</v>
      </c>
      <c r="X17" s="51">
        <v>5.6000000000000001E-2</v>
      </c>
      <c r="Y17" s="52">
        <v>14</v>
      </c>
      <c r="Z17" s="53">
        <v>1E-3</v>
      </c>
      <c r="AA17" s="52">
        <v>22</v>
      </c>
      <c r="AB17" s="324">
        <v>1E-3</v>
      </c>
      <c r="AC17" s="325">
        <v>10737</v>
      </c>
      <c r="AD17" s="327">
        <f t="shared" si="0"/>
        <v>0.4868946127335389</v>
      </c>
    </row>
    <row r="18" spans="1:30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2772</v>
      </c>
      <c r="H18" s="134">
        <v>0.76</v>
      </c>
      <c r="I18" s="41">
        <v>570</v>
      </c>
      <c r="J18" s="42">
        <v>0.156</v>
      </c>
      <c r="K18" s="43">
        <v>304</v>
      </c>
      <c r="L18" s="318">
        <v>8.3000000000000004E-2</v>
      </c>
      <c r="M18" s="319">
        <v>0</v>
      </c>
      <c r="N18" s="320">
        <v>0</v>
      </c>
      <c r="O18" s="142">
        <v>100</v>
      </c>
      <c r="P18" s="50">
        <v>3.5999999999999997E-2</v>
      </c>
      <c r="Q18" s="49">
        <v>100</v>
      </c>
      <c r="R18" s="51">
        <v>3.5999999999999997E-2</v>
      </c>
      <c r="S18" s="49">
        <v>50</v>
      </c>
      <c r="T18" s="51">
        <v>1.7999999999999999E-2</v>
      </c>
      <c r="U18" s="49">
        <v>46</v>
      </c>
      <c r="V18" s="51">
        <v>1.7000000000000001E-2</v>
      </c>
      <c r="W18" s="49">
        <v>9</v>
      </c>
      <c r="X18" s="51">
        <v>3.0000000000000001E-3</v>
      </c>
      <c r="Y18" s="52">
        <v>0</v>
      </c>
      <c r="Z18" s="53">
        <v>0</v>
      </c>
      <c r="AA18" s="52">
        <v>13</v>
      </c>
      <c r="AB18" s="324">
        <v>5.0000000000000001E-3</v>
      </c>
      <c r="AC18" s="325">
        <v>218</v>
      </c>
      <c r="AD18" s="326">
        <f t="shared" si="0"/>
        <v>7.864357864357864E-2</v>
      </c>
    </row>
    <row r="19" spans="1:30" x14ac:dyDescent="0.25">
      <c r="A19" s="36" t="s">
        <v>39</v>
      </c>
      <c r="B19" s="37">
        <v>7289</v>
      </c>
      <c r="C19" s="38">
        <v>14</v>
      </c>
      <c r="D19" s="38">
        <v>0</v>
      </c>
      <c r="E19" s="38">
        <v>9</v>
      </c>
      <c r="F19" s="39">
        <v>3</v>
      </c>
      <c r="G19" s="40">
        <v>7231</v>
      </c>
      <c r="H19" s="135">
        <v>0.99199999999999999</v>
      </c>
      <c r="I19" s="41">
        <v>45</v>
      </c>
      <c r="J19" s="42">
        <v>6.0000000000000001E-3</v>
      </c>
      <c r="K19" s="43">
        <v>13</v>
      </c>
      <c r="L19" s="318">
        <v>2E-3</v>
      </c>
      <c r="M19" s="319">
        <v>0</v>
      </c>
      <c r="N19" s="320">
        <v>0</v>
      </c>
      <c r="O19" s="142">
        <v>58</v>
      </c>
      <c r="P19" s="50">
        <v>8.0000000000000002E-3</v>
      </c>
      <c r="Q19" s="49">
        <v>7</v>
      </c>
      <c r="R19" s="51">
        <v>1E-3</v>
      </c>
      <c r="S19" s="49">
        <v>18</v>
      </c>
      <c r="T19" s="51">
        <v>2E-3</v>
      </c>
      <c r="U19" s="49">
        <v>3</v>
      </c>
      <c r="V19" s="51">
        <v>0</v>
      </c>
      <c r="W19" s="49">
        <v>2</v>
      </c>
      <c r="X19" s="51">
        <v>0</v>
      </c>
      <c r="Y19" s="52">
        <v>2</v>
      </c>
      <c r="Z19" s="53">
        <v>0</v>
      </c>
      <c r="AA19" s="52">
        <v>1</v>
      </c>
      <c r="AB19" s="324">
        <v>0</v>
      </c>
      <c r="AC19" s="325">
        <v>84</v>
      </c>
      <c r="AD19" s="326">
        <f t="shared" si="0"/>
        <v>1.1616650532429816E-2</v>
      </c>
    </row>
    <row r="20" spans="1:30" x14ac:dyDescent="0.25">
      <c r="A20" s="36" t="s">
        <v>40</v>
      </c>
      <c r="B20" s="37">
        <v>21796</v>
      </c>
      <c r="C20" s="38">
        <v>28</v>
      </c>
      <c r="D20" s="38">
        <v>0</v>
      </c>
      <c r="E20" s="38">
        <v>22</v>
      </c>
      <c r="F20" s="39">
        <v>3</v>
      </c>
      <c r="G20" s="40">
        <v>18599</v>
      </c>
      <c r="H20" s="135">
        <v>0.85299999999999998</v>
      </c>
      <c r="I20" s="41">
        <v>2226</v>
      </c>
      <c r="J20" s="42">
        <v>0.10199999999999999</v>
      </c>
      <c r="K20" s="43">
        <v>971</v>
      </c>
      <c r="L20" s="318">
        <v>4.4999999999999998E-2</v>
      </c>
      <c r="M20" s="319">
        <v>0</v>
      </c>
      <c r="N20" s="320">
        <v>0</v>
      </c>
      <c r="O20" s="142">
        <v>931</v>
      </c>
      <c r="P20" s="50">
        <v>0.05</v>
      </c>
      <c r="Q20" s="49">
        <v>843</v>
      </c>
      <c r="R20" s="51">
        <v>4.4999999999999998E-2</v>
      </c>
      <c r="S20" s="49">
        <v>257</v>
      </c>
      <c r="T20" s="51">
        <v>1.4E-2</v>
      </c>
      <c r="U20" s="49">
        <v>347</v>
      </c>
      <c r="V20" s="51">
        <v>1.9E-2</v>
      </c>
      <c r="W20" s="49">
        <v>5</v>
      </c>
      <c r="X20" s="51">
        <v>0</v>
      </c>
      <c r="Y20" s="52">
        <v>5</v>
      </c>
      <c r="Z20" s="53">
        <v>0</v>
      </c>
      <c r="AA20" s="52">
        <v>71</v>
      </c>
      <c r="AB20" s="324">
        <v>4.0000000000000001E-3</v>
      </c>
      <c r="AC20" s="325">
        <v>1616</v>
      </c>
      <c r="AD20" s="326">
        <f t="shared" si="0"/>
        <v>8.6886391741491473E-2</v>
      </c>
    </row>
    <row r="21" spans="1:30" x14ac:dyDescent="0.25">
      <c r="A21" s="36" t="s">
        <v>41</v>
      </c>
      <c r="B21" s="37">
        <v>13761</v>
      </c>
      <c r="C21" s="38">
        <v>25</v>
      </c>
      <c r="D21" s="38">
        <v>0</v>
      </c>
      <c r="E21" s="38">
        <v>17</v>
      </c>
      <c r="F21" s="39">
        <v>8</v>
      </c>
      <c r="G21" s="40">
        <v>13119</v>
      </c>
      <c r="H21" s="135">
        <v>0.95299999999999996</v>
      </c>
      <c r="I21" s="41">
        <v>481</v>
      </c>
      <c r="J21" s="42">
        <v>3.5000000000000003E-2</v>
      </c>
      <c r="K21" s="43">
        <v>161</v>
      </c>
      <c r="L21" s="318">
        <v>1.2E-2</v>
      </c>
      <c r="M21" s="319">
        <v>0</v>
      </c>
      <c r="N21" s="320">
        <v>0</v>
      </c>
      <c r="O21" s="142">
        <v>1952</v>
      </c>
      <c r="P21" s="117">
        <v>0.14899999999999999</v>
      </c>
      <c r="Q21" s="49">
        <v>907</v>
      </c>
      <c r="R21" s="51">
        <v>6.9000000000000006E-2</v>
      </c>
      <c r="S21" s="49">
        <v>566</v>
      </c>
      <c r="T21" s="51">
        <v>4.2999999999999997E-2</v>
      </c>
      <c r="U21" s="49">
        <v>109</v>
      </c>
      <c r="V21" s="51">
        <v>8.0000000000000002E-3</v>
      </c>
      <c r="W21" s="49">
        <v>29</v>
      </c>
      <c r="X21" s="51">
        <v>2E-3</v>
      </c>
      <c r="Y21" s="52">
        <v>11</v>
      </c>
      <c r="Z21" s="53">
        <v>1E-3</v>
      </c>
      <c r="AA21" s="52">
        <v>23</v>
      </c>
      <c r="AB21" s="324">
        <v>2E-3</v>
      </c>
      <c r="AC21" s="325">
        <v>2690</v>
      </c>
      <c r="AD21" s="326">
        <f t="shared" si="0"/>
        <v>0.20504611631984146</v>
      </c>
    </row>
    <row r="22" spans="1:30" x14ac:dyDescent="0.25">
      <c r="A22" s="36" t="s">
        <v>42</v>
      </c>
      <c r="B22" s="37">
        <v>18486</v>
      </c>
      <c r="C22" s="38">
        <v>24</v>
      </c>
      <c r="D22" s="38">
        <v>0</v>
      </c>
      <c r="E22" s="38">
        <v>9</v>
      </c>
      <c r="F22" s="39">
        <v>3</v>
      </c>
      <c r="G22" s="40">
        <v>18219</v>
      </c>
      <c r="H22" s="135">
        <v>0.98599999999999999</v>
      </c>
      <c r="I22" s="41">
        <v>254</v>
      </c>
      <c r="J22" s="42">
        <v>1.4E-2</v>
      </c>
      <c r="K22" s="43">
        <v>13</v>
      </c>
      <c r="L22" s="318">
        <v>1E-3</v>
      </c>
      <c r="M22" s="319">
        <v>0</v>
      </c>
      <c r="N22" s="320">
        <v>0</v>
      </c>
      <c r="O22" s="142">
        <v>198</v>
      </c>
      <c r="P22" s="50">
        <v>1.0999999999999999E-2</v>
      </c>
      <c r="Q22" s="49">
        <v>93</v>
      </c>
      <c r="R22" s="51">
        <v>5.0000000000000001E-3</v>
      </c>
      <c r="S22" s="49">
        <v>315</v>
      </c>
      <c r="T22" s="51">
        <v>1.7000000000000001E-2</v>
      </c>
      <c r="U22" s="49">
        <v>14</v>
      </c>
      <c r="V22" s="51">
        <v>1E-3</v>
      </c>
      <c r="W22" s="49">
        <v>2</v>
      </c>
      <c r="X22" s="51">
        <v>0</v>
      </c>
      <c r="Y22" s="52">
        <v>2</v>
      </c>
      <c r="Z22" s="53">
        <v>0</v>
      </c>
      <c r="AA22" s="52">
        <v>39</v>
      </c>
      <c r="AB22" s="324">
        <v>2E-3</v>
      </c>
      <c r="AC22" s="325">
        <v>570</v>
      </c>
      <c r="AD22" s="326">
        <f t="shared" si="0"/>
        <v>3.1286020088918162E-2</v>
      </c>
    </row>
    <row r="23" spans="1:30" x14ac:dyDescent="0.25">
      <c r="A23" s="36" t="s">
        <v>43</v>
      </c>
      <c r="B23" s="37">
        <v>8584</v>
      </c>
      <c r="C23" s="38">
        <v>14</v>
      </c>
      <c r="D23" s="38">
        <v>5</v>
      </c>
      <c r="E23" s="38">
        <v>7</v>
      </c>
      <c r="F23" s="39">
        <v>5</v>
      </c>
      <c r="G23" s="40">
        <v>8135</v>
      </c>
      <c r="H23" s="135">
        <v>0.94799999999999995</v>
      </c>
      <c r="I23" s="41">
        <v>408</v>
      </c>
      <c r="J23" s="42">
        <v>4.8000000000000001E-2</v>
      </c>
      <c r="K23" s="43">
        <v>41</v>
      </c>
      <c r="L23" s="318">
        <v>5.0000000000000001E-3</v>
      </c>
      <c r="M23" s="319">
        <v>0</v>
      </c>
      <c r="N23" s="320">
        <v>0</v>
      </c>
      <c r="O23" s="142">
        <v>70</v>
      </c>
      <c r="P23" s="50">
        <v>8.9999999999999993E-3</v>
      </c>
      <c r="Q23" s="49">
        <v>19</v>
      </c>
      <c r="R23" s="51">
        <v>2E-3</v>
      </c>
      <c r="S23" s="49">
        <v>78</v>
      </c>
      <c r="T23" s="51">
        <v>0.01</v>
      </c>
      <c r="U23" s="49">
        <v>8135</v>
      </c>
      <c r="V23" s="51">
        <v>1</v>
      </c>
      <c r="W23" s="49">
        <v>21</v>
      </c>
      <c r="X23" s="51">
        <v>3.0000000000000001E-3</v>
      </c>
      <c r="Y23" s="52">
        <v>1</v>
      </c>
      <c r="Z23" s="53">
        <v>0</v>
      </c>
      <c r="AA23" s="52">
        <v>23</v>
      </c>
      <c r="AB23" s="324">
        <v>3.0000000000000001E-3</v>
      </c>
      <c r="AC23" s="325">
        <v>8328</v>
      </c>
      <c r="AD23" s="327">
        <f t="shared" si="0"/>
        <v>1.0237246465888137</v>
      </c>
    </row>
    <row r="24" spans="1:30" x14ac:dyDescent="0.25">
      <c r="A24" s="36" t="s">
        <v>44</v>
      </c>
      <c r="B24" s="37">
        <v>43374</v>
      </c>
      <c r="C24" s="38">
        <v>64</v>
      </c>
      <c r="D24" s="38">
        <v>0</v>
      </c>
      <c r="E24" s="38">
        <v>44</v>
      </c>
      <c r="F24" s="39">
        <v>6</v>
      </c>
      <c r="G24" s="40">
        <v>40419</v>
      </c>
      <c r="H24" s="135">
        <v>0.93200000000000005</v>
      </c>
      <c r="I24" s="41">
        <v>2586</v>
      </c>
      <c r="J24" s="42">
        <v>0.06</v>
      </c>
      <c r="K24" s="43">
        <v>369</v>
      </c>
      <c r="L24" s="318">
        <v>8.9999999999999993E-3</v>
      </c>
      <c r="M24" s="319">
        <v>0</v>
      </c>
      <c r="N24" s="320">
        <v>0</v>
      </c>
      <c r="O24" s="142">
        <v>1641</v>
      </c>
      <c r="P24" s="50">
        <v>4.1000000000000002E-2</v>
      </c>
      <c r="Q24" s="49">
        <v>1454</v>
      </c>
      <c r="R24" s="51">
        <v>3.5999999999999997E-2</v>
      </c>
      <c r="S24" s="49">
        <v>641</v>
      </c>
      <c r="T24" s="51">
        <v>1.6E-2</v>
      </c>
      <c r="U24" s="49">
        <v>890</v>
      </c>
      <c r="V24" s="51">
        <v>2.1999999999999999E-2</v>
      </c>
      <c r="W24" s="49">
        <v>36</v>
      </c>
      <c r="X24" s="51">
        <v>1E-3</v>
      </c>
      <c r="Y24" s="52">
        <v>2</v>
      </c>
      <c r="Z24" s="53">
        <v>0</v>
      </c>
      <c r="AA24" s="52">
        <v>110</v>
      </c>
      <c r="AB24" s="324">
        <v>3.0000000000000001E-3</v>
      </c>
      <c r="AC24" s="325">
        <v>3320</v>
      </c>
      <c r="AD24" s="326">
        <f t="shared" si="0"/>
        <v>8.2139587817610535E-2</v>
      </c>
    </row>
    <row r="25" spans="1:30" x14ac:dyDescent="0.25">
      <c r="A25" s="36" t="s">
        <v>45</v>
      </c>
      <c r="B25" s="37">
        <v>18566</v>
      </c>
      <c r="C25" s="38">
        <v>30</v>
      </c>
      <c r="D25" s="38">
        <v>0</v>
      </c>
      <c r="E25" s="38">
        <v>20</v>
      </c>
      <c r="F25" s="39">
        <v>3</v>
      </c>
      <c r="G25" s="40">
        <v>18064</v>
      </c>
      <c r="H25" s="135">
        <v>0.97299999999999998</v>
      </c>
      <c r="I25" s="41">
        <v>395</v>
      </c>
      <c r="J25" s="42">
        <v>2.1000000000000001E-2</v>
      </c>
      <c r="K25" s="43">
        <v>107</v>
      </c>
      <c r="L25" s="318">
        <v>6.0000000000000001E-3</v>
      </c>
      <c r="M25" s="319">
        <v>0</v>
      </c>
      <c r="N25" s="320">
        <v>0</v>
      </c>
      <c r="O25" s="142">
        <v>190</v>
      </c>
      <c r="P25" s="50">
        <v>1.0999999999999999E-2</v>
      </c>
      <c r="Q25" s="49">
        <v>87</v>
      </c>
      <c r="R25" s="51">
        <v>5.0000000000000001E-3</v>
      </c>
      <c r="S25" s="49">
        <v>84</v>
      </c>
      <c r="T25" s="51">
        <v>5.0000000000000001E-3</v>
      </c>
      <c r="U25" s="49">
        <v>74</v>
      </c>
      <c r="V25" s="51">
        <v>4.0000000000000001E-3</v>
      </c>
      <c r="W25" s="49">
        <v>29</v>
      </c>
      <c r="X25" s="51">
        <v>2E-3</v>
      </c>
      <c r="Y25" s="52">
        <v>15</v>
      </c>
      <c r="Z25" s="53">
        <v>1E-3</v>
      </c>
      <c r="AA25" s="52">
        <v>41</v>
      </c>
      <c r="AB25" s="324">
        <v>2E-3</v>
      </c>
      <c r="AC25" s="325">
        <v>433</v>
      </c>
      <c r="AD25" s="326">
        <f t="shared" si="0"/>
        <v>2.3970327723649248E-2</v>
      </c>
    </row>
    <row r="26" spans="1:30" x14ac:dyDescent="0.25">
      <c r="A26" s="36" t="s">
        <v>46</v>
      </c>
      <c r="B26" s="37">
        <v>39992</v>
      </c>
      <c r="C26" s="38">
        <v>28</v>
      </c>
      <c r="D26" s="38">
        <v>4</v>
      </c>
      <c r="E26" s="38">
        <v>23</v>
      </c>
      <c r="F26" s="39">
        <v>5</v>
      </c>
      <c r="G26" s="40">
        <v>39784</v>
      </c>
      <c r="H26" s="135">
        <v>0.995</v>
      </c>
      <c r="I26" s="41">
        <v>202</v>
      </c>
      <c r="J26" s="42">
        <v>5.0000000000000001E-3</v>
      </c>
      <c r="K26" s="43">
        <v>6</v>
      </c>
      <c r="L26" s="318">
        <v>0</v>
      </c>
      <c r="M26" s="319">
        <v>0</v>
      </c>
      <c r="N26" s="320">
        <v>0</v>
      </c>
      <c r="O26" s="142">
        <v>2410</v>
      </c>
      <c r="P26" s="50">
        <v>6.0999999999999999E-2</v>
      </c>
      <c r="Q26" s="49">
        <v>2290</v>
      </c>
      <c r="R26" s="51">
        <v>5.8000000000000003E-2</v>
      </c>
      <c r="S26" s="49">
        <v>1073</v>
      </c>
      <c r="T26" s="51">
        <v>2.7E-2</v>
      </c>
      <c r="U26" s="49">
        <v>1457</v>
      </c>
      <c r="V26" s="51">
        <v>3.6999999999999998E-2</v>
      </c>
      <c r="W26" s="49">
        <v>3</v>
      </c>
      <c r="X26" s="51">
        <v>0</v>
      </c>
      <c r="Y26" s="52">
        <v>0</v>
      </c>
      <c r="Z26" s="53">
        <v>0</v>
      </c>
      <c r="AA26" s="52">
        <v>47</v>
      </c>
      <c r="AB26" s="324">
        <v>1E-3</v>
      </c>
      <c r="AC26" s="325">
        <v>4990</v>
      </c>
      <c r="AD26" s="326">
        <f t="shared" si="0"/>
        <v>0.12542730746028555</v>
      </c>
    </row>
    <row r="27" spans="1:30" x14ac:dyDescent="0.25">
      <c r="A27" s="36" t="s">
        <v>47</v>
      </c>
      <c r="B27" s="37">
        <v>116689</v>
      </c>
      <c r="C27" s="38">
        <v>189</v>
      </c>
      <c r="D27" s="38">
        <v>0</v>
      </c>
      <c r="E27" s="38">
        <v>171</v>
      </c>
      <c r="F27" s="39">
        <v>4</v>
      </c>
      <c r="G27" s="40">
        <v>113386</v>
      </c>
      <c r="H27" s="135">
        <v>0.97199999999999998</v>
      </c>
      <c r="I27" s="41">
        <v>2946</v>
      </c>
      <c r="J27" s="42">
        <v>2.5000000000000001E-2</v>
      </c>
      <c r="K27" s="43">
        <v>357</v>
      </c>
      <c r="L27" s="318">
        <v>3.0000000000000001E-3</v>
      </c>
      <c r="M27" s="319">
        <v>0</v>
      </c>
      <c r="N27" s="320">
        <v>0</v>
      </c>
      <c r="O27" s="142">
        <v>2547</v>
      </c>
      <c r="P27" s="50">
        <v>2.1999999999999999E-2</v>
      </c>
      <c r="Q27" s="49">
        <v>2400</v>
      </c>
      <c r="R27" s="51">
        <v>2.1000000000000001E-2</v>
      </c>
      <c r="S27" s="49">
        <v>558</v>
      </c>
      <c r="T27" s="51">
        <v>5.0000000000000001E-3</v>
      </c>
      <c r="U27" s="49">
        <v>1410</v>
      </c>
      <c r="V27" s="51">
        <v>1.2E-2</v>
      </c>
      <c r="W27" s="49">
        <v>352</v>
      </c>
      <c r="X27" s="51">
        <v>3.0000000000000001E-3</v>
      </c>
      <c r="Y27" s="52">
        <v>23</v>
      </c>
      <c r="Z27" s="53">
        <v>0</v>
      </c>
      <c r="AA27" s="52">
        <v>153</v>
      </c>
      <c r="AB27" s="324">
        <v>1E-3</v>
      </c>
      <c r="AC27" s="325">
        <v>5043</v>
      </c>
      <c r="AD27" s="326">
        <f t="shared" si="0"/>
        <v>4.4476390383292472E-2</v>
      </c>
    </row>
    <row r="28" spans="1:30" x14ac:dyDescent="0.25">
      <c r="A28" s="36" t="s">
        <v>48</v>
      </c>
      <c r="B28" s="37">
        <v>10085</v>
      </c>
      <c r="C28" s="38">
        <v>24</v>
      </c>
      <c r="D28" s="38">
        <v>0</v>
      </c>
      <c r="E28" s="38">
        <v>13</v>
      </c>
      <c r="F28" s="39">
        <v>3</v>
      </c>
      <c r="G28" s="40">
        <v>9624</v>
      </c>
      <c r="H28" s="135">
        <v>0.95399999999999996</v>
      </c>
      <c r="I28" s="41">
        <v>439</v>
      </c>
      <c r="J28" s="42">
        <v>4.3999999999999997E-2</v>
      </c>
      <c r="K28" s="43">
        <v>22</v>
      </c>
      <c r="L28" s="318">
        <v>2E-3</v>
      </c>
      <c r="M28" s="319">
        <v>0</v>
      </c>
      <c r="N28" s="320">
        <v>0</v>
      </c>
      <c r="O28" s="142">
        <v>48</v>
      </c>
      <c r="P28" s="50">
        <v>5.0000000000000001E-3</v>
      </c>
      <c r="Q28" s="49">
        <v>37</v>
      </c>
      <c r="R28" s="51">
        <v>4.0000000000000001E-3</v>
      </c>
      <c r="S28" s="49">
        <v>30</v>
      </c>
      <c r="T28" s="51">
        <v>3.0000000000000001E-3</v>
      </c>
      <c r="U28" s="49">
        <v>26</v>
      </c>
      <c r="V28" s="51">
        <v>3.0000000000000001E-3</v>
      </c>
      <c r="W28" s="49">
        <v>9</v>
      </c>
      <c r="X28" s="51">
        <v>1E-3</v>
      </c>
      <c r="Y28" s="52">
        <v>9</v>
      </c>
      <c r="Z28" s="53">
        <v>1E-3</v>
      </c>
      <c r="AA28" s="52">
        <v>19</v>
      </c>
      <c r="AB28" s="324">
        <v>2E-3</v>
      </c>
      <c r="AC28" s="325">
        <v>141</v>
      </c>
      <c r="AD28" s="326">
        <f t="shared" si="0"/>
        <v>1.4650872817955112E-2</v>
      </c>
    </row>
    <row r="29" spans="1:30" x14ac:dyDescent="0.25">
      <c r="A29" s="36" t="s">
        <v>49</v>
      </c>
      <c r="B29" s="37">
        <v>11746</v>
      </c>
      <c r="C29" s="38">
        <v>14</v>
      </c>
      <c r="D29" s="38">
        <v>0</v>
      </c>
      <c r="E29" s="38">
        <v>13</v>
      </c>
      <c r="F29" s="39">
        <v>3</v>
      </c>
      <c r="G29" s="40">
        <v>10422</v>
      </c>
      <c r="H29" s="135">
        <v>0.88700000000000001</v>
      </c>
      <c r="I29" s="41">
        <v>1273</v>
      </c>
      <c r="J29" s="42">
        <v>0.108</v>
      </c>
      <c r="K29" s="43">
        <v>51</v>
      </c>
      <c r="L29" s="318">
        <v>4.0000000000000001E-3</v>
      </c>
      <c r="M29" s="319">
        <v>0</v>
      </c>
      <c r="N29" s="320">
        <v>0</v>
      </c>
      <c r="O29" s="142">
        <v>284</v>
      </c>
      <c r="P29" s="50">
        <v>2.7E-2</v>
      </c>
      <c r="Q29" s="49">
        <v>278</v>
      </c>
      <c r="R29" s="51">
        <v>2.7E-2</v>
      </c>
      <c r="S29" s="49">
        <v>616</v>
      </c>
      <c r="T29" s="51">
        <v>5.8999999999999997E-2</v>
      </c>
      <c r="U29" s="49">
        <v>43</v>
      </c>
      <c r="V29" s="51">
        <v>4.0000000000000001E-3</v>
      </c>
      <c r="W29" s="49">
        <v>30</v>
      </c>
      <c r="X29" s="51">
        <v>3.0000000000000001E-3</v>
      </c>
      <c r="Y29" s="52">
        <v>0</v>
      </c>
      <c r="Z29" s="53">
        <v>0</v>
      </c>
      <c r="AA29" s="52">
        <v>37</v>
      </c>
      <c r="AB29" s="324">
        <v>4.0000000000000001E-3</v>
      </c>
      <c r="AC29" s="325">
        <v>1010</v>
      </c>
      <c r="AD29" s="326">
        <f t="shared" si="0"/>
        <v>9.691038188447515E-2</v>
      </c>
    </row>
    <row r="30" spans="1:30" x14ac:dyDescent="0.25">
      <c r="A30" s="36" t="s">
        <v>50</v>
      </c>
      <c r="B30" s="37">
        <v>22014</v>
      </c>
      <c r="C30" s="38">
        <v>34</v>
      </c>
      <c r="D30" s="38">
        <v>0</v>
      </c>
      <c r="E30" s="38">
        <v>30</v>
      </c>
      <c r="F30" s="39">
        <v>4</v>
      </c>
      <c r="G30" s="40">
        <v>17899</v>
      </c>
      <c r="H30" s="134">
        <v>0.81299999999999994</v>
      </c>
      <c r="I30" s="41">
        <v>3155</v>
      </c>
      <c r="J30" s="42">
        <v>0.14299999999999999</v>
      </c>
      <c r="K30" s="43">
        <v>960</v>
      </c>
      <c r="L30" s="318">
        <v>4.3999999999999997E-2</v>
      </c>
      <c r="M30" s="319">
        <v>0</v>
      </c>
      <c r="N30" s="320">
        <v>0</v>
      </c>
      <c r="O30" s="142">
        <v>2246</v>
      </c>
      <c r="P30" s="117">
        <v>0.125</v>
      </c>
      <c r="Q30" s="49">
        <v>2018</v>
      </c>
      <c r="R30" s="51">
        <v>0.113</v>
      </c>
      <c r="S30" s="49">
        <v>8418</v>
      </c>
      <c r="T30" s="51">
        <v>0.47</v>
      </c>
      <c r="U30" s="49">
        <v>8232</v>
      </c>
      <c r="V30" s="51">
        <v>0.46</v>
      </c>
      <c r="W30" s="49">
        <v>6</v>
      </c>
      <c r="X30" s="51">
        <v>0</v>
      </c>
      <c r="Y30" s="52">
        <v>4</v>
      </c>
      <c r="Z30" s="53">
        <v>0</v>
      </c>
      <c r="AA30" s="52">
        <v>30</v>
      </c>
      <c r="AB30" s="324">
        <v>2E-3</v>
      </c>
      <c r="AC30" s="325">
        <v>18936</v>
      </c>
      <c r="AD30" s="327">
        <f t="shared" si="0"/>
        <v>1.057936197552936</v>
      </c>
    </row>
    <row r="31" spans="1:30" x14ac:dyDescent="0.25">
      <c r="A31" s="36" t="s">
        <v>51</v>
      </c>
      <c r="B31" s="37">
        <v>35997</v>
      </c>
      <c r="C31" s="38">
        <v>77</v>
      </c>
      <c r="D31" s="38">
        <v>0</v>
      </c>
      <c r="E31" s="38">
        <v>61</v>
      </c>
      <c r="F31" s="39">
        <v>3</v>
      </c>
      <c r="G31" s="40">
        <v>31805</v>
      </c>
      <c r="H31" s="135">
        <v>0.88400000000000001</v>
      </c>
      <c r="I31" s="41">
        <v>3365</v>
      </c>
      <c r="J31" s="42">
        <v>9.2999999999999999E-2</v>
      </c>
      <c r="K31" s="43">
        <v>827</v>
      </c>
      <c r="L31" s="318">
        <v>2.3E-2</v>
      </c>
      <c r="M31" s="319">
        <v>0</v>
      </c>
      <c r="N31" s="320">
        <v>0</v>
      </c>
      <c r="O31" s="142">
        <v>310</v>
      </c>
      <c r="P31" s="50">
        <v>0.01</v>
      </c>
      <c r="Q31" s="49">
        <v>232</v>
      </c>
      <c r="R31" s="51">
        <v>7.0000000000000001E-3</v>
      </c>
      <c r="S31" s="49">
        <v>155</v>
      </c>
      <c r="T31" s="51">
        <v>5.0000000000000001E-3</v>
      </c>
      <c r="U31" s="49">
        <v>200</v>
      </c>
      <c r="V31" s="51">
        <v>6.0000000000000001E-3</v>
      </c>
      <c r="W31" s="49">
        <v>164</v>
      </c>
      <c r="X31" s="51">
        <v>5.0000000000000001E-3</v>
      </c>
      <c r="Y31" s="52">
        <v>59</v>
      </c>
      <c r="Z31" s="53">
        <v>2E-3</v>
      </c>
      <c r="AA31" s="52">
        <v>15</v>
      </c>
      <c r="AB31" s="324">
        <v>0</v>
      </c>
      <c r="AC31" s="325">
        <v>903</v>
      </c>
      <c r="AD31" s="326">
        <f t="shared" si="0"/>
        <v>2.8391762301524917E-2</v>
      </c>
    </row>
    <row r="32" spans="1:30" x14ac:dyDescent="0.25">
      <c r="A32" s="36" t="s">
        <v>52</v>
      </c>
      <c r="B32" s="37">
        <v>19534</v>
      </c>
      <c r="C32" s="38">
        <v>35</v>
      </c>
      <c r="D32" s="38">
        <v>0</v>
      </c>
      <c r="E32" s="38">
        <v>25</v>
      </c>
      <c r="F32" s="39">
        <v>3</v>
      </c>
      <c r="G32" s="40">
        <v>19108</v>
      </c>
      <c r="H32" s="135">
        <v>0.97799999999999998</v>
      </c>
      <c r="I32" s="41">
        <v>403</v>
      </c>
      <c r="J32" s="42">
        <v>2.1000000000000001E-2</v>
      </c>
      <c r="K32" s="43">
        <v>22</v>
      </c>
      <c r="L32" s="318">
        <v>1E-3</v>
      </c>
      <c r="M32" s="319">
        <v>1</v>
      </c>
      <c r="N32" s="320">
        <v>0</v>
      </c>
      <c r="O32" s="142">
        <v>461</v>
      </c>
      <c r="P32" s="50">
        <v>2.4E-2</v>
      </c>
      <c r="Q32" s="49">
        <v>312</v>
      </c>
      <c r="R32" s="51">
        <v>1.6E-2</v>
      </c>
      <c r="S32" s="49">
        <v>224</v>
      </c>
      <c r="T32" s="51">
        <v>1.2E-2</v>
      </c>
      <c r="U32" s="49">
        <v>76</v>
      </c>
      <c r="V32" s="51">
        <v>4.0000000000000001E-3</v>
      </c>
      <c r="W32" s="49">
        <v>153</v>
      </c>
      <c r="X32" s="51">
        <v>8.0000000000000002E-3</v>
      </c>
      <c r="Y32" s="52">
        <v>1</v>
      </c>
      <c r="Z32" s="53">
        <v>0</v>
      </c>
      <c r="AA32" s="52">
        <v>35</v>
      </c>
      <c r="AB32" s="324">
        <v>2E-3</v>
      </c>
      <c r="AC32" s="325">
        <v>950</v>
      </c>
      <c r="AD32" s="326">
        <f t="shared" si="0"/>
        <v>4.9717395855139207E-2</v>
      </c>
    </row>
    <row r="33" spans="1:30" x14ac:dyDescent="0.25">
      <c r="A33" s="36" t="s">
        <v>53</v>
      </c>
      <c r="B33" s="37">
        <v>15811</v>
      </c>
      <c r="C33" s="38">
        <v>31</v>
      </c>
      <c r="D33" s="38">
        <v>0</v>
      </c>
      <c r="E33" s="38">
        <v>12</v>
      </c>
      <c r="F33" s="39">
        <v>4</v>
      </c>
      <c r="G33" s="40">
        <v>15365</v>
      </c>
      <c r="H33" s="135">
        <v>0.97199999999999998</v>
      </c>
      <c r="I33" s="41">
        <v>424</v>
      </c>
      <c r="J33" s="42">
        <v>2.7E-2</v>
      </c>
      <c r="K33" s="43">
        <v>22</v>
      </c>
      <c r="L33" s="318">
        <v>1E-3</v>
      </c>
      <c r="M33" s="319">
        <v>0</v>
      </c>
      <c r="N33" s="320">
        <v>0</v>
      </c>
      <c r="O33" s="142">
        <v>70</v>
      </c>
      <c r="P33" s="50">
        <v>5.0000000000000001E-3</v>
      </c>
      <c r="Q33" s="49">
        <v>46</v>
      </c>
      <c r="R33" s="51">
        <v>3.0000000000000001E-3</v>
      </c>
      <c r="S33" s="49">
        <v>43</v>
      </c>
      <c r="T33" s="51">
        <v>3.0000000000000001E-3</v>
      </c>
      <c r="U33" s="49">
        <v>24</v>
      </c>
      <c r="V33" s="51">
        <v>2E-3</v>
      </c>
      <c r="W33" s="49">
        <v>13</v>
      </c>
      <c r="X33" s="51">
        <v>1E-3</v>
      </c>
      <c r="Y33" s="52">
        <v>1</v>
      </c>
      <c r="Z33" s="53">
        <v>0</v>
      </c>
      <c r="AA33" s="52">
        <v>34</v>
      </c>
      <c r="AB33" s="324">
        <v>2E-3</v>
      </c>
      <c r="AC33" s="325">
        <v>185</v>
      </c>
      <c r="AD33" s="326">
        <f t="shared" si="0"/>
        <v>1.2040351448096323E-2</v>
      </c>
    </row>
    <row r="34" spans="1:30" x14ac:dyDescent="0.25">
      <c r="A34" s="36" t="s">
        <v>54</v>
      </c>
      <c r="B34" s="37">
        <v>11512</v>
      </c>
      <c r="C34" s="38">
        <v>38</v>
      </c>
      <c r="D34" s="38">
        <v>0</v>
      </c>
      <c r="E34" s="38">
        <v>13</v>
      </c>
      <c r="F34" s="39">
        <v>4</v>
      </c>
      <c r="G34" s="40">
        <v>8885</v>
      </c>
      <c r="H34" s="134">
        <v>0.77200000000000002</v>
      </c>
      <c r="I34" s="41">
        <v>1998</v>
      </c>
      <c r="J34" s="42">
        <v>0.17399999999999999</v>
      </c>
      <c r="K34" s="43">
        <v>629</v>
      </c>
      <c r="L34" s="318">
        <v>5.5E-2</v>
      </c>
      <c r="M34" s="319">
        <v>0</v>
      </c>
      <c r="N34" s="320">
        <v>0</v>
      </c>
      <c r="O34" s="142">
        <v>3141</v>
      </c>
      <c r="P34" s="117">
        <v>0.35399999999999998</v>
      </c>
      <c r="Q34" s="49">
        <v>979</v>
      </c>
      <c r="R34" s="51">
        <v>0.11</v>
      </c>
      <c r="S34" s="49">
        <v>3560</v>
      </c>
      <c r="T34" s="51">
        <v>0.40100000000000002</v>
      </c>
      <c r="U34" s="49">
        <v>165</v>
      </c>
      <c r="V34" s="51">
        <v>1.9E-2</v>
      </c>
      <c r="W34" s="49">
        <v>29</v>
      </c>
      <c r="X34" s="51">
        <v>3.0000000000000001E-3</v>
      </c>
      <c r="Y34" s="52">
        <v>15</v>
      </c>
      <c r="Z34" s="53">
        <v>2E-3</v>
      </c>
      <c r="AA34" s="52">
        <v>37</v>
      </c>
      <c r="AB34" s="324">
        <v>4.0000000000000001E-3</v>
      </c>
      <c r="AC34" s="325">
        <v>6947</v>
      </c>
      <c r="AD34" s="327">
        <f t="shared" si="0"/>
        <v>0.78187957231288685</v>
      </c>
    </row>
    <row r="35" spans="1:30" x14ac:dyDescent="0.25">
      <c r="A35" s="36" t="s">
        <v>55</v>
      </c>
      <c r="B35" s="37">
        <v>35699</v>
      </c>
      <c r="C35" s="38">
        <v>45</v>
      </c>
      <c r="D35" s="38">
        <v>0</v>
      </c>
      <c r="E35" s="38">
        <v>32</v>
      </c>
      <c r="F35" s="39">
        <v>3</v>
      </c>
      <c r="G35" s="40">
        <v>33374</v>
      </c>
      <c r="H35" s="135">
        <v>0.93500000000000005</v>
      </c>
      <c r="I35" s="41">
        <v>2021</v>
      </c>
      <c r="J35" s="42">
        <v>5.7000000000000002E-2</v>
      </c>
      <c r="K35" s="43">
        <v>304</v>
      </c>
      <c r="L35" s="318">
        <v>8.9999999999999993E-3</v>
      </c>
      <c r="M35" s="319">
        <v>0</v>
      </c>
      <c r="N35" s="320">
        <v>0</v>
      </c>
      <c r="O35" s="142">
        <v>164</v>
      </c>
      <c r="P35" s="50">
        <v>5.0000000000000001E-3</v>
      </c>
      <c r="Q35" s="49">
        <v>133</v>
      </c>
      <c r="R35" s="51">
        <v>4.0000000000000001E-3</v>
      </c>
      <c r="S35" s="49">
        <v>33374</v>
      </c>
      <c r="T35" s="51">
        <v>1</v>
      </c>
      <c r="U35" s="49">
        <v>104</v>
      </c>
      <c r="V35" s="51">
        <v>3.0000000000000001E-3</v>
      </c>
      <c r="W35" s="49">
        <v>46</v>
      </c>
      <c r="X35" s="51">
        <v>1E-3</v>
      </c>
      <c r="Y35" s="52">
        <v>18</v>
      </c>
      <c r="Z35" s="53">
        <v>1E-3</v>
      </c>
      <c r="AA35" s="52">
        <v>58</v>
      </c>
      <c r="AB35" s="324">
        <v>2E-3</v>
      </c>
      <c r="AC35" s="325">
        <v>33764</v>
      </c>
      <c r="AD35" s="327">
        <f t="shared" si="0"/>
        <v>1.0116857433930604</v>
      </c>
    </row>
    <row r="36" spans="1:30" x14ac:dyDescent="0.25">
      <c r="A36" s="36" t="s">
        <v>56</v>
      </c>
      <c r="B36" s="37">
        <v>17483</v>
      </c>
      <c r="C36" s="38">
        <v>24</v>
      </c>
      <c r="D36" s="38">
        <v>0</v>
      </c>
      <c r="E36" s="38">
        <v>21</v>
      </c>
      <c r="F36" s="39">
        <v>3</v>
      </c>
      <c r="G36" s="40">
        <v>16391</v>
      </c>
      <c r="H36" s="135">
        <v>0.93799999999999994</v>
      </c>
      <c r="I36" s="41">
        <v>890</v>
      </c>
      <c r="J36" s="42">
        <v>5.0999999999999997E-2</v>
      </c>
      <c r="K36" s="43">
        <v>202</v>
      </c>
      <c r="L36" s="318">
        <v>1.2E-2</v>
      </c>
      <c r="M36" s="319">
        <v>0</v>
      </c>
      <c r="N36" s="320">
        <v>0</v>
      </c>
      <c r="O36" s="142">
        <v>426</v>
      </c>
      <c r="P36" s="50">
        <v>2.5999999999999999E-2</v>
      </c>
      <c r="Q36" s="49">
        <v>421</v>
      </c>
      <c r="R36" s="51">
        <v>2.5999999999999999E-2</v>
      </c>
      <c r="S36" s="49">
        <v>67</v>
      </c>
      <c r="T36" s="51">
        <v>4.0000000000000001E-3</v>
      </c>
      <c r="U36" s="49">
        <v>187</v>
      </c>
      <c r="V36" s="51">
        <v>1.0999999999999999E-2</v>
      </c>
      <c r="W36" s="49">
        <v>19</v>
      </c>
      <c r="X36" s="51">
        <v>1E-3</v>
      </c>
      <c r="Y36" s="52">
        <v>5</v>
      </c>
      <c r="Z36" s="53">
        <v>0</v>
      </c>
      <c r="AA36" s="52">
        <v>18</v>
      </c>
      <c r="AB36" s="324">
        <v>1E-3</v>
      </c>
      <c r="AC36" s="325">
        <v>722</v>
      </c>
      <c r="AD36" s="326">
        <f t="shared" si="0"/>
        <v>4.4048563235922156E-2</v>
      </c>
    </row>
    <row r="37" spans="1:30" x14ac:dyDescent="0.25">
      <c r="A37" s="36" t="s">
        <v>57</v>
      </c>
      <c r="B37" s="37">
        <v>16326</v>
      </c>
      <c r="C37" s="38">
        <v>28</v>
      </c>
      <c r="D37" s="38">
        <v>7</v>
      </c>
      <c r="E37" s="38">
        <v>14</v>
      </c>
      <c r="F37" s="39">
        <v>5</v>
      </c>
      <c r="G37" s="40">
        <v>8603</v>
      </c>
      <c r="H37" s="134">
        <v>0.52700000000000002</v>
      </c>
      <c r="I37" s="41">
        <v>5674</v>
      </c>
      <c r="J37" s="42">
        <v>0.34799999999999998</v>
      </c>
      <c r="K37" s="43">
        <v>2049</v>
      </c>
      <c r="L37" s="318">
        <v>0.126</v>
      </c>
      <c r="M37" s="319">
        <v>0</v>
      </c>
      <c r="N37" s="320">
        <v>0</v>
      </c>
      <c r="O37" s="142">
        <v>814</v>
      </c>
      <c r="P37" s="50">
        <v>9.5000000000000001E-2</v>
      </c>
      <c r="Q37" s="49">
        <v>532</v>
      </c>
      <c r="R37" s="51">
        <v>6.2E-2</v>
      </c>
      <c r="S37" s="49">
        <v>237</v>
      </c>
      <c r="T37" s="51">
        <v>2.8000000000000001E-2</v>
      </c>
      <c r="U37" s="49">
        <v>115</v>
      </c>
      <c r="V37" s="51">
        <v>1.2999999999999999E-2</v>
      </c>
      <c r="W37" s="49">
        <v>19</v>
      </c>
      <c r="X37" s="51">
        <v>2E-3</v>
      </c>
      <c r="Y37" s="52">
        <v>9</v>
      </c>
      <c r="Z37" s="53">
        <v>1E-3</v>
      </c>
      <c r="AA37" s="52">
        <v>59</v>
      </c>
      <c r="AB37" s="324">
        <v>7.0000000000000001E-3</v>
      </c>
      <c r="AC37" s="325">
        <v>1253</v>
      </c>
      <c r="AD37" s="326">
        <f t="shared" si="0"/>
        <v>0.14564686737184704</v>
      </c>
    </row>
    <row r="38" spans="1:30" x14ac:dyDescent="0.25">
      <c r="A38" s="36" t="s">
        <v>58</v>
      </c>
      <c r="B38" s="37">
        <v>60374</v>
      </c>
      <c r="C38" s="38">
        <v>45</v>
      </c>
      <c r="D38" s="38">
        <v>1</v>
      </c>
      <c r="E38" s="38">
        <v>38</v>
      </c>
      <c r="F38" s="39">
        <v>3</v>
      </c>
      <c r="G38" s="40">
        <v>57493</v>
      </c>
      <c r="H38" s="135">
        <v>0.95199999999999996</v>
      </c>
      <c r="I38" s="41">
        <v>2689</v>
      </c>
      <c r="J38" s="42">
        <v>4.4999999999999998E-2</v>
      </c>
      <c r="K38" s="43">
        <v>192</v>
      </c>
      <c r="L38" s="318">
        <v>3.0000000000000001E-3</v>
      </c>
      <c r="M38" s="319">
        <v>0</v>
      </c>
      <c r="N38" s="320">
        <v>0</v>
      </c>
      <c r="O38" s="142">
        <v>212</v>
      </c>
      <c r="P38" s="50">
        <v>4.0000000000000001E-3</v>
      </c>
      <c r="Q38" s="49">
        <v>166</v>
      </c>
      <c r="R38" s="51">
        <v>3.0000000000000001E-3</v>
      </c>
      <c r="S38" s="49">
        <v>125</v>
      </c>
      <c r="T38" s="51">
        <v>2E-3</v>
      </c>
      <c r="U38" s="49">
        <v>230</v>
      </c>
      <c r="V38" s="51">
        <v>4.0000000000000001E-3</v>
      </c>
      <c r="W38" s="49">
        <v>97</v>
      </c>
      <c r="X38" s="51">
        <v>2E-3</v>
      </c>
      <c r="Y38" s="52">
        <v>9</v>
      </c>
      <c r="Z38" s="53">
        <v>0</v>
      </c>
      <c r="AA38" s="52">
        <v>17</v>
      </c>
      <c r="AB38" s="324">
        <v>0</v>
      </c>
      <c r="AC38" s="325">
        <v>690</v>
      </c>
      <c r="AD38" s="326">
        <f t="shared" si="0"/>
        <v>1.2001461047431862E-2</v>
      </c>
    </row>
    <row r="39" spans="1:30" x14ac:dyDescent="0.25">
      <c r="A39" s="36" t="s">
        <v>59</v>
      </c>
      <c r="B39" s="37">
        <v>8883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35">
        <v>0.90300000000000002</v>
      </c>
      <c r="I39" s="41">
        <v>746</v>
      </c>
      <c r="J39" s="42">
        <v>8.4000000000000005E-2</v>
      </c>
      <c r="K39" s="43">
        <v>112</v>
      </c>
      <c r="L39" s="318">
        <v>1.2999999999999999E-2</v>
      </c>
      <c r="M39" s="319">
        <v>0</v>
      </c>
      <c r="N39" s="320">
        <v>0</v>
      </c>
      <c r="O39" s="142">
        <v>54</v>
      </c>
      <c r="P39" s="50">
        <v>7.0000000000000001E-3</v>
      </c>
      <c r="Q39" s="49">
        <v>42</v>
      </c>
      <c r="R39" s="51">
        <v>5.0000000000000001E-3</v>
      </c>
      <c r="S39" s="49">
        <v>44</v>
      </c>
      <c r="T39" s="51">
        <v>5.0000000000000001E-3</v>
      </c>
      <c r="U39" s="49">
        <v>20</v>
      </c>
      <c r="V39" s="51">
        <v>2E-3</v>
      </c>
      <c r="W39" s="49">
        <v>6</v>
      </c>
      <c r="X39" s="51">
        <v>1E-3</v>
      </c>
      <c r="Y39" s="52">
        <v>6</v>
      </c>
      <c r="Z39" s="53">
        <v>1E-3</v>
      </c>
      <c r="AA39" s="52">
        <v>36</v>
      </c>
      <c r="AB39" s="324">
        <v>4.0000000000000001E-3</v>
      </c>
      <c r="AC39" s="325">
        <v>166</v>
      </c>
      <c r="AD39" s="326">
        <f t="shared" si="0"/>
        <v>2.0685358255451713E-2</v>
      </c>
    </row>
    <row r="40" spans="1:30" x14ac:dyDescent="0.25">
      <c r="A40" s="36" t="s">
        <v>60</v>
      </c>
      <c r="B40" s="37">
        <v>12477</v>
      </c>
      <c r="C40" s="38">
        <v>13</v>
      </c>
      <c r="D40" s="38">
        <v>0</v>
      </c>
      <c r="E40" s="38">
        <v>6</v>
      </c>
      <c r="F40" s="39">
        <v>5</v>
      </c>
      <c r="G40" s="40">
        <v>11914</v>
      </c>
      <c r="H40" s="135">
        <v>0.95499999999999996</v>
      </c>
      <c r="I40" s="41">
        <v>532</v>
      </c>
      <c r="J40" s="42">
        <v>4.2999999999999997E-2</v>
      </c>
      <c r="K40" s="43">
        <v>31</v>
      </c>
      <c r="L40" s="318">
        <v>2E-3</v>
      </c>
      <c r="M40" s="319">
        <v>0</v>
      </c>
      <c r="N40" s="320">
        <v>0</v>
      </c>
      <c r="O40" s="142">
        <v>729</v>
      </c>
      <c r="P40" s="50">
        <v>6.0999999999999999E-2</v>
      </c>
      <c r="Q40" s="49">
        <v>144</v>
      </c>
      <c r="R40" s="51">
        <v>1.2E-2</v>
      </c>
      <c r="S40" s="49">
        <v>2554</v>
      </c>
      <c r="T40" s="51">
        <v>0.214</v>
      </c>
      <c r="U40" s="49">
        <v>62</v>
      </c>
      <c r="V40" s="51">
        <v>5.0000000000000001E-3</v>
      </c>
      <c r="W40" s="49">
        <v>38</v>
      </c>
      <c r="X40" s="51">
        <v>3.0000000000000001E-3</v>
      </c>
      <c r="Y40" s="52">
        <v>38</v>
      </c>
      <c r="Z40" s="53">
        <v>3.0000000000000001E-3</v>
      </c>
      <c r="AA40" s="52">
        <v>29</v>
      </c>
      <c r="AB40" s="324">
        <v>2E-3</v>
      </c>
      <c r="AC40" s="325">
        <v>3450</v>
      </c>
      <c r="AD40" s="326">
        <f t="shared" si="0"/>
        <v>0.28957528957528955</v>
      </c>
    </row>
    <row r="41" spans="1:30" x14ac:dyDescent="0.25">
      <c r="A41" s="36" t="s">
        <v>61</v>
      </c>
      <c r="B41" s="37">
        <v>15410</v>
      </c>
      <c r="C41" s="38">
        <v>27</v>
      </c>
      <c r="D41" s="38">
        <v>2</v>
      </c>
      <c r="E41" s="38">
        <v>20</v>
      </c>
      <c r="F41" s="39">
        <v>3</v>
      </c>
      <c r="G41" s="40">
        <v>9653</v>
      </c>
      <c r="H41" s="134">
        <v>0.626</v>
      </c>
      <c r="I41" s="41">
        <v>5641</v>
      </c>
      <c r="J41" s="42">
        <v>0.36599999999999999</v>
      </c>
      <c r="K41" s="43">
        <v>116</v>
      </c>
      <c r="L41" s="318">
        <v>8.0000000000000002E-3</v>
      </c>
      <c r="M41" s="319">
        <v>0</v>
      </c>
      <c r="N41" s="320">
        <v>0</v>
      </c>
      <c r="O41" s="142">
        <v>77</v>
      </c>
      <c r="P41" s="50">
        <v>8.0000000000000002E-3</v>
      </c>
      <c r="Q41" s="49">
        <v>73</v>
      </c>
      <c r="R41" s="51">
        <v>8.0000000000000002E-3</v>
      </c>
      <c r="S41" s="49">
        <v>13</v>
      </c>
      <c r="T41" s="51">
        <v>1E-3</v>
      </c>
      <c r="U41" s="49">
        <v>14</v>
      </c>
      <c r="V41" s="51">
        <v>1E-3</v>
      </c>
      <c r="W41" s="49">
        <v>7</v>
      </c>
      <c r="X41" s="51">
        <v>1E-3</v>
      </c>
      <c r="Y41" s="52">
        <v>0</v>
      </c>
      <c r="Z41" s="53">
        <v>0</v>
      </c>
      <c r="AA41" s="52">
        <v>12</v>
      </c>
      <c r="AB41" s="324">
        <v>1E-3</v>
      </c>
      <c r="AC41" s="325">
        <v>123</v>
      </c>
      <c r="AD41" s="326">
        <f t="shared" si="0"/>
        <v>1.2742152698642909E-2</v>
      </c>
    </row>
    <row r="42" spans="1:30" x14ac:dyDescent="0.25">
      <c r="A42" s="36" t="s">
        <v>62</v>
      </c>
      <c r="B42" s="37">
        <v>26628</v>
      </c>
      <c r="C42" s="38">
        <v>36</v>
      </c>
      <c r="D42" s="38">
        <v>13</v>
      </c>
      <c r="E42" s="38">
        <v>28</v>
      </c>
      <c r="F42" s="39">
        <v>3</v>
      </c>
      <c r="G42" s="40">
        <v>25941</v>
      </c>
      <c r="H42" s="135">
        <v>0.97399999999999998</v>
      </c>
      <c r="I42" s="41">
        <v>666</v>
      </c>
      <c r="J42" s="42">
        <v>2.5000000000000001E-2</v>
      </c>
      <c r="K42" s="43">
        <v>21</v>
      </c>
      <c r="L42" s="318">
        <v>1E-3</v>
      </c>
      <c r="M42" s="319">
        <v>0</v>
      </c>
      <c r="N42" s="320">
        <v>0</v>
      </c>
      <c r="O42" s="142">
        <v>2589</v>
      </c>
      <c r="P42" s="117">
        <v>0.1</v>
      </c>
      <c r="Q42" s="49">
        <v>2223</v>
      </c>
      <c r="R42" s="51">
        <v>8.5999999999999993E-2</v>
      </c>
      <c r="S42" s="49">
        <v>451</v>
      </c>
      <c r="T42" s="51">
        <v>1.7000000000000001E-2</v>
      </c>
      <c r="U42" s="49">
        <v>417</v>
      </c>
      <c r="V42" s="51">
        <v>1.6E-2</v>
      </c>
      <c r="W42" s="49">
        <v>25</v>
      </c>
      <c r="X42" s="51">
        <v>1E-3</v>
      </c>
      <c r="Y42" s="52">
        <v>2</v>
      </c>
      <c r="Z42" s="53">
        <v>0</v>
      </c>
      <c r="AA42" s="52">
        <v>28</v>
      </c>
      <c r="AB42" s="324">
        <v>1E-3</v>
      </c>
      <c r="AC42" s="325">
        <v>3512</v>
      </c>
      <c r="AD42" s="326">
        <f t="shared" si="0"/>
        <v>0.1353841409351991</v>
      </c>
    </row>
    <row r="43" spans="1:30" x14ac:dyDescent="0.25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4614</v>
      </c>
      <c r="H43" s="135">
        <v>0.94899999999999995</v>
      </c>
      <c r="I43" s="41">
        <v>225</v>
      </c>
      <c r="J43" s="42">
        <v>4.5999999999999999E-2</v>
      </c>
      <c r="K43" s="43">
        <v>25</v>
      </c>
      <c r="L43" s="318">
        <v>5.0000000000000001E-3</v>
      </c>
      <c r="M43" s="319">
        <v>0</v>
      </c>
      <c r="N43" s="320">
        <v>0</v>
      </c>
      <c r="O43" s="142">
        <v>158</v>
      </c>
      <c r="P43" s="50">
        <v>3.4000000000000002E-2</v>
      </c>
      <c r="Q43" s="49">
        <v>81</v>
      </c>
      <c r="R43" s="51">
        <v>1.7999999999999999E-2</v>
      </c>
      <c r="S43" s="49">
        <v>28</v>
      </c>
      <c r="T43" s="51">
        <v>6.0000000000000001E-3</v>
      </c>
      <c r="U43" s="49">
        <v>3</v>
      </c>
      <c r="V43" s="51">
        <v>1E-3</v>
      </c>
      <c r="W43" s="49">
        <v>2</v>
      </c>
      <c r="X43" s="51">
        <v>0</v>
      </c>
      <c r="Y43" s="52">
        <v>2</v>
      </c>
      <c r="Z43" s="53">
        <v>0</v>
      </c>
      <c r="AA43" s="52">
        <v>2</v>
      </c>
      <c r="AB43" s="324">
        <v>0</v>
      </c>
      <c r="AC43" s="325">
        <v>195</v>
      </c>
      <c r="AD43" s="326">
        <f t="shared" si="0"/>
        <v>4.2262678803641089E-2</v>
      </c>
    </row>
    <row r="44" spans="1:30" x14ac:dyDescent="0.25">
      <c r="A44" s="36" t="s">
        <v>64</v>
      </c>
      <c r="B44" s="37">
        <v>4731</v>
      </c>
      <c r="C44" s="38">
        <v>10</v>
      </c>
      <c r="D44" s="38">
        <v>0</v>
      </c>
      <c r="E44" s="38">
        <v>1</v>
      </c>
      <c r="F44" s="39">
        <v>3</v>
      </c>
      <c r="G44" s="40">
        <v>4557</v>
      </c>
      <c r="H44" s="135">
        <v>0.96299999999999997</v>
      </c>
      <c r="I44" s="41">
        <v>163</v>
      </c>
      <c r="J44" s="42">
        <v>3.4000000000000002E-2</v>
      </c>
      <c r="K44" s="43">
        <v>11</v>
      </c>
      <c r="L44" s="318">
        <v>2E-3</v>
      </c>
      <c r="M44" s="319">
        <v>0</v>
      </c>
      <c r="N44" s="320">
        <v>0</v>
      </c>
      <c r="O44" s="142">
        <v>88</v>
      </c>
      <c r="P44" s="50">
        <v>1.9E-2</v>
      </c>
      <c r="Q44" s="49">
        <v>8</v>
      </c>
      <c r="R44" s="51">
        <v>2E-3</v>
      </c>
      <c r="S44" s="49">
        <v>32</v>
      </c>
      <c r="T44" s="51">
        <v>7.0000000000000001E-3</v>
      </c>
      <c r="U44" s="49">
        <v>44</v>
      </c>
      <c r="V44" s="51">
        <v>0.01</v>
      </c>
      <c r="W44" s="49">
        <v>1</v>
      </c>
      <c r="X44" s="51">
        <v>0</v>
      </c>
      <c r="Y44" s="52">
        <v>0</v>
      </c>
      <c r="Z44" s="53">
        <v>0</v>
      </c>
      <c r="AA44" s="52">
        <v>12</v>
      </c>
      <c r="AB44" s="324">
        <v>3.0000000000000001E-3</v>
      </c>
      <c r="AC44" s="325">
        <v>177</v>
      </c>
      <c r="AD44" s="326">
        <f t="shared" si="0"/>
        <v>3.8841342988808425E-2</v>
      </c>
    </row>
    <row r="45" spans="1:30" x14ac:dyDescent="0.25">
      <c r="A45" s="36" t="s">
        <v>65</v>
      </c>
      <c r="B45" s="37">
        <v>5407</v>
      </c>
      <c r="C45" s="38">
        <v>16</v>
      </c>
      <c r="D45" s="38">
        <v>0</v>
      </c>
      <c r="E45" s="38">
        <v>11</v>
      </c>
      <c r="F45" s="39">
        <v>3</v>
      </c>
      <c r="G45" s="40">
        <v>5001</v>
      </c>
      <c r="H45" s="135">
        <v>0.92500000000000004</v>
      </c>
      <c r="I45" s="41">
        <v>362</v>
      </c>
      <c r="J45" s="42">
        <v>6.7000000000000004E-2</v>
      </c>
      <c r="K45" s="43">
        <v>44</v>
      </c>
      <c r="L45" s="318">
        <v>8.0000000000000002E-3</v>
      </c>
      <c r="M45" s="319">
        <v>0</v>
      </c>
      <c r="N45" s="320">
        <v>0</v>
      </c>
      <c r="O45" s="142">
        <v>240</v>
      </c>
      <c r="P45" s="50">
        <v>4.8000000000000001E-2</v>
      </c>
      <c r="Q45" s="49">
        <v>195</v>
      </c>
      <c r="R45" s="51">
        <v>3.9E-2</v>
      </c>
      <c r="S45" s="49">
        <v>227</v>
      </c>
      <c r="T45" s="51">
        <v>4.4999999999999998E-2</v>
      </c>
      <c r="U45" s="49">
        <v>58</v>
      </c>
      <c r="V45" s="51">
        <v>1.2E-2</v>
      </c>
      <c r="W45" s="49">
        <v>8</v>
      </c>
      <c r="X45" s="51">
        <v>2E-3</v>
      </c>
      <c r="Y45" s="52">
        <v>9</v>
      </c>
      <c r="Z45" s="53">
        <v>2E-3</v>
      </c>
      <c r="AA45" s="52">
        <v>9</v>
      </c>
      <c r="AB45" s="324">
        <v>2E-3</v>
      </c>
      <c r="AC45" s="325">
        <v>551</v>
      </c>
      <c r="AD45" s="326">
        <f t="shared" si="0"/>
        <v>0.11017796440711858</v>
      </c>
    </row>
    <row r="46" spans="1:30" x14ac:dyDescent="0.25">
      <c r="A46" s="36" t="s">
        <v>66</v>
      </c>
      <c r="B46" s="37">
        <v>19046</v>
      </c>
      <c r="C46" s="38">
        <v>28</v>
      </c>
      <c r="D46" s="38">
        <v>9</v>
      </c>
      <c r="E46" s="38">
        <v>18</v>
      </c>
      <c r="F46" s="39">
        <v>3</v>
      </c>
      <c r="G46" s="40">
        <v>18863</v>
      </c>
      <c r="H46" s="135">
        <v>0.99</v>
      </c>
      <c r="I46" s="41">
        <v>147</v>
      </c>
      <c r="J46" s="42">
        <v>8.0000000000000002E-3</v>
      </c>
      <c r="K46" s="43">
        <v>36</v>
      </c>
      <c r="L46" s="318">
        <v>2E-3</v>
      </c>
      <c r="M46" s="319">
        <v>0</v>
      </c>
      <c r="N46" s="320">
        <v>0</v>
      </c>
      <c r="O46" s="142">
        <v>153</v>
      </c>
      <c r="P46" s="50">
        <v>8.0000000000000002E-3</v>
      </c>
      <c r="Q46" s="49">
        <v>125</v>
      </c>
      <c r="R46" s="51">
        <v>7.0000000000000001E-3</v>
      </c>
      <c r="S46" s="49">
        <v>1120</v>
      </c>
      <c r="T46" s="51">
        <v>5.8999999999999997E-2</v>
      </c>
      <c r="U46" s="49">
        <v>632</v>
      </c>
      <c r="V46" s="51">
        <v>3.4000000000000002E-2</v>
      </c>
      <c r="W46" s="49">
        <v>12</v>
      </c>
      <c r="X46" s="51">
        <v>1E-3</v>
      </c>
      <c r="Y46" s="52">
        <v>1</v>
      </c>
      <c r="Z46" s="53">
        <v>0</v>
      </c>
      <c r="AA46" s="52">
        <v>12</v>
      </c>
      <c r="AB46" s="324">
        <v>1E-3</v>
      </c>
      <c r="AC46" s="325">
        <v>1930</v>
      </c>
      <c r="AD46" s="326">
        <f t="shared" si="0"/>
        <v>0.10231670465991624</v>
      </c>
    </row>
    <row r="47" spans="1:30" s="2" customFormat="1" x14ac:dyDescent="0.25">
      <c r="A47" s="36" t="s">
        <v>67</v>
      </c>
      <c r="B47" s="37">
        <v>38232</v>
      </c>
      <c r="C47" s="38">
        <v>39</v>
      </c>
      <c r="D47" s="38">
        <v>7</v>
      </c>
      <c r="E47" s="38">
        <v>34</v>
      </c>
      <c r="F47" s="39">
        <v>3</v>
      </c>
      <c r="G47" s="40">
        <v>35731</v>
      </c>
      <c r="H47" s="135">
        <v>0.93500000000000005</v>
      </c>
      <c r="I47" s="41">
        <v>2381</v>
      </c>
      <c r="J47" s="42">
        <v>6.2E-2</v>
      </c>
      <c r="K47" s="43">
        <v>85</v>
      </c>
      <c r="L47" s="318">
        <v>2E-3</v>
      </c>
      <c r="M47" s="328">
        <v>35</v>
      </c>
      <c r="N47" s="329">
        <v>1E-3</v>
      </c>
      <c r="O47" s="142">
        <v>258</v>
      </c>
      <c r="P47" s="50">
        <v>7.0000000000000001E-3</v>
      </c>
      <c r="Q47" s="49">
        <v>239</v>
      </c>
      <c r="R47" s="51">
        <v>7.0000000000000001E-3</v>
      </c>
      <c r="S47" s="49">
        <v>2429</v>
      </c>
      <c r="T47" s="51">
        <v>6.8000000000000005E-2</v>
      </c>
      <c r="U47" s="49">
        <v>2556</v>
      </c>
      <c r="V47" s="51">
        <v>7.1999999999999995E-2</v>
      </c>
      <c r="W47" s="49">
        <v>14</v>
      </c>
      <c r="X47" s="51">
        <v>0</v>
      </c>
      <c r="Y47" s="52">
        <v>4</v>
      </c>
      <c r="Z47" s="53">
        <v>0</v>
      </c>
      <c r="AA47" s="52">
        <v>63</v>
      </c>
      <c r="AB47" s="324">
        <v>2E-3</v>
      </c>
      <c r="AC47" s="325">
        <v>5324</v>
      </c>
      <c r="AD47" s="326">
        <f t="shared" si="0"/>
        <v>0.14900226693907251</v>
      </c>
    </row>
    <row r="48" spans="1:30" x14ac:dyDescent="0.25">
      <c r="A48" s="36" t="s">
        <v>68</v>
      </c>
      <c r="B48" s="37">
        <v>46591</v>
      </c>
      <c r="C48" s="38">
        <v>60</v>
      </c>
      <c r="D48" s="38">
        <v>0</v>
      </c>
      <c r="E48" s="38">
        <v>48</v>
      </c>
      <c r="F48" s="39">
        <v>3</v>
      </c>
      <c r="G48" s="40">
        <v>45170</v>
      </c>
      <c r="H48" s="135">
        <v>0.97</v>
      </c>
      <c r="I48" s="41">
        <v>1216</v>
      </c>
      <c r="J48" s="42">
        <v>2.5999999999999999E-2</v>
      </c>
      <c r="K48" s="43">
        <v>205</v>
      </c>
      <c r="L48" s="318">
        <v>4.0000000000000001E-3</v>
      </c>
      <c r="M48" s="319">
        <v>0</v>
      </c>
      <c r="N48" s="320">
        <v>0</v>
      </c>
      <c r="O48" s="142">
        <v>2409</v>
      </c>
      <c r="P48" s="50">
        <v>5.2999999999999999E-2</v>
      </c>
      <c r="Q48" s="49">
        <v>2214</v>
      </c>
      <c r="R48" s="51">
        <v>4.9000000000000002E-2</v>
      </c>
      <c r="S48" s="49">
        <v>951</v>
      </c>
      <c r="T48" s="51">
        <v>2.1000000000000001E-2</v>
      </c>
      <c r="U48" s="49">
        <v>1480</v>
      </c>
      <c r="V48" s="51">
        <v>3.3000000000000002E-2</v>
      </c>
      <c r="W48" s="49">
        <v>106</v>
      </c>
      <c r="X48" s="51">
        <v>2E-3</v>
      </c>
      <c r="Y48" s="52">
        <v>46</v>
      </c>
      <c r="Z48" s="53">
        <v>1E-3</v>
      </c>
      <c r="AA48" s="52">
        <v>61</v>
      </c>
      <c r="AB48" s="324">
        <v>1E-3</v>
      </c>
      <c r="AC48" s="325">
        <v>5053</v>
      </c>
      <c r="AD48" s="326">
        <f t="shared" si="0"/>
        <v>0.11186628293114899</v>
      </c>
    </row>
    <row r="49" spans="1:30" x14ac:dyDescent="0.25">
      <c r="A49" s="36" t="s">
        <v>69</v>
      </c>
      <c r="B49" s="37">
        <v>17225</v>
      </c>
      <c r="C49" s="38">
        <v>27</v>
      </c>
      <c r="D49" s="38">
        <v>0</v>
      </c>
      <c r="E49" s="38">
        <v>22</v>
      </c>
      <c r="F49" s="39">
        <v>3</v>
      </c>
      <c r="G49" s="40">
        <v>14138</v>
      </c>
      <c r="H49" s="134">
        <v>0.82099999999999995</v>
      </c>
      <c r="I49" s="41">
        <v>2468</v>
      </c>
      <c r="J49" s="42">
        <v>0.14299999999999999</v>
      </c>
      <c r="K49" s="43">
        <v>619</v>
      </c>
      <c r="L49" s="318">
        <v>3.5999999999999997E-2</v>
      </c>
      <c r="M49" s="319">
        <v>0</v>
      </c>
      <c r="N49" s="320">
        <v>0</v>
      </c>
      <c r="O49" s="142">
        <v>239</v>
      </c>
      <c r="P49" s="50">
        <v>1.7000000000000001E-2</v>
      </c>
      <c r="Q49" s="49">
        <v>196</v>
      </c>
      <c r="R49" s="51">
        <v>1.4E-2</v>
      </c>
      <c r="S49" s="49">
        <v>179</v>
      </c>
      <c r="T49" s="51">
        <v>1.2999999999999999E-2</v>
      </c>
      <c r="U49" s="49">
        <v>71</v>
      </c>
      <c r="V49" s="51">
        <v>5.0000000000000001E-3</v>
      </c>
      <c r="W49" s="49">
        <v>14</v>
      </c>
      <c r="X49" s="51">
        <v>1E-3</v>
      </c>
      <c r="Y49" s="52">
        <v>3</v>
      </c>
      <c r="Z49" s="53">
        <v>0</v>
      </c>
      <c r="AA49" s="52">
        <v>27</v>
      </c>
      <c r="AB49" s="324">
        <v>2E-3</v>
      </c>
      <c r="AC49" s="325">
        <v>533</v>
      </c>
      <c r="AD49" s="326">
        <f t="shared" si="0"/>
        <v>3.7699816098458058E-2</v>
      </c>
    </row>
    <row r="50" spans="1:30" x14ac:dyDescent="0.25">
      <c r="A50" s="36" t="s">
        <v>70</v>
      </c>
      <c r="B50" s="37">
        <v>5750</v>
      </c>
      <c r="C50" s="38">
        <v>9</v>
      </c>
      <c r="D50" s="38">
        <v>0</v>
      </c>
      <c r="E50" s="38">
        <v>4</v>
      </c>
      <c r="F50" s="39">
        <v>3</v>
      </c>
      <c r="G50" s="40">
        <v>4973</v>
      </c>
      <c r="H50" s="135">
        <v>0.86499999999999999</v>
      </c>
      <c r="I50" s="41">
        <v>724</v>
      </c>
      <c r="J50" s="42">
        <v>0.126</v>
      </c>
      <c r="K50" s="43">
        <v>53</v>
      </c>
      <c r="L50" s="318">
        <v>8.9999999999999993E-3</v>
      </c>
      <c r="M50" s="319">
        <v>0</v>
      </c>
      <c r="N50" s="320">
        <v>0</v>
      </c>
      <c r="O50" s="142">
        <v>262</v>
      </c>
      <c r="P50" s="50">
        <v>5.2999999999999999E-2</v>
      </c>
      <c r="Q50" s="49">
        <v>96</v>
      </c>
      <c r="R50" s="51">
        <v>1.9E-2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1">
        <v>4.0000000000000001E-3</v>
      </c>
      <c r="Y50" s="52">
        <v>5</v>
      </c>
      <c r="Z50" s="53">
        <v>1E-3</v>
      </c>
      <c r="AA50" s="52">
        <v>25</v>
      </c>
      <c r="AB50" s="324">
        <v>5.0000000000000001E-3</v>
      </c>
      <c r="AC50" s="325">
        <v>441</v>
      </c>
      <c r="AD50" s="326">
        <f t="shared" si="0"/>
        <v>8.8678865875728929E-2</v>
      </c>
    </row>
    <row r="51" spans="1:30" x14ac:dyDescent="0.25">
      <c r="A51" s="36" t="s">
        <v>71</v>
      </c>
      <c r="B51" s="37">
        <v>8376</v>
      </c>
      <c r="C51" s="38">
        <v>19</v>
      </c>
      <c r="D51" s="38">
        <v>0</v>
      </c>
      <c r="E51" s="38">
        <v>10</v>
      </c>
      <c r="F51" s="39">
        <v>3</v>
      </c>
      <c r="G51" s="40">
        <v>5931</v>
      </c>
      <c r="H51" s="134">
        <v>0.70799999999999996</v>
      </c>
      <c r="I51" s="41">
        <v>2438</v>
      </c>
      <c r="J51" s="42">
        <v>0.29099999999999998</v>
      </c>
      <c r="K51" s="43">
        <v>7</v>
      </c>
      <c r="L51" s="318">
        <v>1E-3</v>
      </c>
      <c r="M51" s="319">
        <v>0</v>
      </c>
      <c r="N51" s="320">
        <v>0</v>
      </c>
      <c r="O51" s="142">
        <v>342</v>
      </c>
      <c r="P51" s="50">
        <v>5.8000000000000003E-2</v>
      </c>
      <c r="Q51" s="49">
        <v>139</v>
      </c>
      <c r="R51" s="51">
        <v>2.3E-2</v>
      </c>
      <c r="S51" s="49">
        <v>101</v>
      </c>
      <c r="T51" s="51">
        <v>1.7000000000000001E-2</v>
      </c>
      <c r="U51" s="49">
        <v>13</v>
      </c>
      <c r="V51" s="51">
        <v>2E-3</v>
      </c>
      <c r="W51" s="49">
        <v>10</v>
      </c>
      <c r="X51" s="51">
        <v>2E-3</v>
      </c>
      <c r="Y51" s="52">
        <v>3</v>
      </c>
      <c r="Z51" s="53">
        <v>1E-3</v>
      </c>
      <c r="AA51" s="52">
        <v>10</v>
      </c>
      <c r="AB51" s="324">
        <v>2E-3</v>
      </c>
      <c r="AC51" s="325">
        <v>479</v>
      </c>
      <c r="AD51" s="326">
        <f t="shared" si="0"/>
        <v>8.0762097454054965E-2</v>
      </c>
    </row>
    <row r="52" spans="1:30" x14ac:dyDescent="0.25">
      <c r="A52" s="36" t="s">
        <v>72</v>
      </c>
      <c r="B52" s="37">
        <v>7970</v>
      </c>
      <c r="C52" s="38">
        <v>15</v>
      </c>
      <c r="D52" s="38">
        <v>0</v>
      </c>
      <c r="E52" s="38">
        <v>15</v>
      </c>
      <c r="F52" s="39">
        <v>3</v>
      </c>
      <c r="G52" s="40">
        <v>7376</v>
      </c>
      <c r="H52" s="135">
        <v>0.92500000000000004</v>
      </c>
      <c r="I52" s="41">
        <v>455</v>
      </c>
      <c r="J52" s="42">
        <v>5.7000000000000002E-2</v>
      </c>
      <c r="K52" s="43">
        <v>139</v>
      </c>
      <c r="L52" s="318">
        <v>1.7000000000000001E-2</v>
      </c>
      <c r="M52" s="319">
        <v>0</v>
      </c>
      <c r="N52" s="320">
        <v>0</v>
      </c>
      <c r="O52" s="142">
        <v>231</v>
      </c>
      <c r="P52" s="50">
        <v>3.1E-2</v>
      </c>
      <c r="Q52" s="49">
        <v>226</v>
      </c>
      <c r="R52" s="51">
        <v>3.1E-2</v>
      </c>
      <c r="S52" s="49">
        <v>50</v>
      </c>
      <c r="T52" s="51">
        <v>7.0000000000000001E-3</v>
      </c>
      <c r="U52" s="49">
        <v>192</v>
      </c>
      <c r="V52" s="51">
        <v>2.5999999999999999E-2</v>
      </c>
      <c r="W52" s="49">
        <v>14</v>
      </c>
      <c r="X52" s="51">
        <v>2E-3</v>
      </c>
      <c r="Y52" s="52">
        <v>5</v>
      </c>
      <c r="Z52" s="53">
        <v>1E-3</v>
      </c>
      <c r="AA52" s="52">
        <v>26</v>
      </c>
      <c r="AB52" s="324">
        <v>4.0000000000000001E-3</v>
      </c>
      <c r="AC52" s="325">
        <v>518</v>
      </c>
      <c r="AD52" s="326">
        <f t="shared" si="0"/>
        <v>7.0227765726681129E-2</v>
      </c>
    </row>
    <row r="53" spans="1:30" x14ac:dyDescent="0.25">
      <c r="A53" s="36" t="s">
        <v>73</v>
      </c>
      <c r="B53" s="37">
        <v>9734</v>
      </c>
      <c r="C53" s="38">
        <v>17</v>
      </c>
      <c r="D53" s="38">
        <v>0</v>
      </c>
      <c r="E53" s="38">
        <v>15</v>
      </c>
      <c r="F53" s="39">
        <v>3</v>
      </c>
      <c r="G53" s="40">
        <v>9046</v>
      </c>
      <c r="H53" s="135">
        <v>0.92900000000000005</v>
      </c>
      <c r="I53" s="41">
        <v>520</v>
      </c>
      <c r="J53" s="42">
        <v>5.2999999999999999E-2</v>
      </c>
      <c r="K53" s="43">
        <v>168</v>
      </c>
      <c r="L53" s="318">
        <v>1.7000000000000001E-2</v>
      </c>
      <c r="M53" s="319">
        <v>0</v>
      </c>
      <c r="N53" s="320">
        <v>0</v>
      </c>
      <c r="O53" s="142">
        <v>66</v>
      </c>
      <c r="P53" s="50">
        <v>7.0000000000000001E-3</v>
      </c>
      <c r="Q53" s="49">
        <v>62</v>
      </c>
      <c r="R53" s="51">
        <v>7.0000000000000001E-3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1410</v>
      </c>
      <c r="X53" s="51">
        <v>0.156</v>
      </c>
      <c r="Y53" s="52">
        <v>5149</v>
      </c>
      <c r="Z53" s="53">
        <v>0.56899999999999995</v>
      </c>
      <c r="AA53" s="52">
        <v>15</v>
      </c>
      <c r="AB53" s="324">
        <v>2E-3</v>
      </c>
      <c r="AC53" s="325">
        <v>6802</v>
      </c>
      <c r="AD53" s="327">
        <f t="shared" si="0"/>
        <v>0.75193455671014808</v>
      </c>
    </row>
    <row r="54" spans="1:30" x14ac:dyDescent="0.25">
      <c r="A54" s="36" t="s">
        <v>74</v>
      </c>
      <c r="B54" s="37">
        <v>4967</v>
      </c>
      <c r="C54" s="38">
        <v>11</v>
      </c>
      <c r="D54" s="38">
        <v>0</v>
      </c>
      <c r="E54" s="38">
        <v>8</v>
      </c>
      <c r="F54" s="39">
        <v>3</v>
      </c>
      <c r="G54" s="40">
        <v>4669</v>
      </c>
      <c r="H54" s="135">
        <v>0.94</v>
      </c>
      <c r="I54" s="41">
        <v>284</v>
      </c>
      <c r="J54" s="42">
        <v>5.7000000000000002E-2</v>
      </c>
      <c r="K54" s="43">
        <v>14</v>
      </c>
      <c r="L54" s="318">
        <v>3.0000000000000001E-3</v>
      </c>
      <c r="M54" s="319">
        <v>0</v>
      </c>
      <c r="N54" s="320">
        <v>0</v>
      </c>
      <c r="O54" s="142">
        <v>21</v>
      </c>
      <c r="P54" s="50">
        <v>4.0000000000000001E-3</v>
      </c>
      <c r="Q54" s="49">
        <v>16</v>
      </c>
      <c r="R54" s="51">
        <v>3.0000000000000001E-3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1">
        <v>1E-3</v>
      </c>
      <c r="Y54" s="52">
        <v>0</v>
      </c>
      <c r="Z54" s="53">
        <v>0</v>
      </c>
      <c r="AA54" s="52">
        <v>4</v>
      </c>
      <c r="AB54" s="324">
        <v>1E-3</v>
      </c>
      <c r="AC54" s="325">
        <v>118</v>
      </c>
      <c r="AD54" s="326">
        <f t="shared" si="0"/>
        <v>2.5273077746840865E-2</v>
      </c>
    </row>
    <row r="55" spans="1:30" x14ac:dyDescent="0.25">
      <c r="A55" s="36" t="s">
        <v>75</v>
      </c>
      <c r="B55" s="37">
        <v>5475</v>
      </c>
      <c r="C55" s="38">
        <v>10</v>
      </c>
      <c r="D55" s="38">
        <v>0</v>
      </c>
      <c r="E55" s="38">
        <v>7</v>
      </c>
      <c r="F55" s="39">
        <v>4</v>
      </c>
      <c r="G55" s="40">
        <v>4789</v>
      </c>
      <c r="H55" s="135">
        <v>0.875</v>
      </c>
      <c r="I55" s="41">
        <v>613</v>
      </c>
      <c r="J55" s="42">
        <v>0.112</v>
      </c>
      <c r="K55" s="43">
        <v>73</v>
      </c>
      <c r="L55" s="318">
        <v>1.2999999999999999E-2</v>
      </c>
      <c r="M55" s="319">
        <v>0</v>
      </c>
      <c r="N55" s="320">
        <v>0</v>
      </c>
      <c r="O55" s="142">
        <v>747</v>
      </c>
      <c r="P55" s="117">
        <v>0.156</v>
      </c>
      <c r="Q55" s="49">
        <v>640</v>
      </c>
      <c r="R55" s="51">
        <v>0.13400000000000001</v>
      </c>
      <c r="S55" s="49">
        <v>306</v>
      </c>
      <c r="T55" s="51">
        <v>6.4000000000000001E-2</v>
      </c>
      <c r="U55" s="49">
        <v>442</v>
      </c>
      <c r="V55" s="51">
        <v>9.1999999999999998E-2</v>
      </c>
      <c r="W55" s="49">
        <v>7</v>
      </c>
      <c r="X55" s="51">
        <v>1E-3</v>
      </c>
      <c r="Y55" s="52">
        <v>0</v>
      </c>
      <c r="Z55" s="53">
        <v>0</v>
      </c>
      <c r="AA55" s="52">
        <v>28</v>
      </c>
      <c r="AB55" s="324">
        <v>6.0000000000000001E-3</v>
      </c>
      <c r="AC55" s="325">
        <v>1530</v>
      </c>
      <c r="AD55" s="326">
        <f t="shared" si="0"/>
        <v>0.31948214658592611</v>
      </c>
    </row>
    <row r="56" spans="1:30" x14ac:dyDescent="0.25">
      <c r="A56" s="36" t="s">
        <v>76</v>
      </c>
      <c r="B56" s="37">
        <v>13918</v>
      </c>
      <c r="C56" s="38">
        <v>20</v>
      </c>
      <c r="D56" s="38">
        <v>0</v>
      </c>
      <c r="E56" s="38">
        <v>15</v>
      </c>
      <c r="F56" s="39">
        <v>3</v>
      </c>
      <c r="G56" s="40">
        <v>13475</v>
      </c>
      <c r="H56" s="135">
        <v>0.96799999999999997</v>
      </c>
      <c r="I56" s="41">
        <v>435</v>
      </c>
      <c r="J56" s="42">
        <v>3.1E-2</v>
      </c>
      <c r="K56" s="43">
        <v>8</v>
      </c>
      <c r="L56" s="318">
        <v>1E-3</v>
      </c>
      <c r="M56" s="319">
        <v>0</v>
      </c>
      <c r="N56" s="320">
        <v>0</v>
      </c>
      <c r="O56" s="142">
        <v>26</v>
      </c>
      <c r="P56" s="50">
        <v>2E-3</v>
      </c>
      <c r="Q56" s="49">
        <v>5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1">
        <v>0</v>
      </c>
      <c r="Y56" s="52">
        <v>0</v>
      </c>
      <c r="Z56" s="53">
        <v>0</v>
      </c>
      <c r="AA56" s="52">
        <v>0</v>
      </c>
      <c r="AB56" s="324">
        <v>0</v>
      </c>
      <c r="AC56" s="325">
        <v>37</v>
      </c>
      <c r="AD56" s="326">
        <f t="shared" si="0"/>
        <v>2.7458256029684602E-3</v>
      </c>
    </row>
    <row r="57" spans="1:30" x14ac:dyDescent="0.25">
      <c r="A57" s="36" t="s">
        <v>77</v>
      </c>
      <c r="B57" s="37">
        <v>24550</v>
      </c>
      <c r="C57" s="38">
        <v>38</v>
      </c>
      <c r="D57" s="38">
        <v>0</v>
      </c>
      <c r="E57" s="38">
        <v>26</v>
      </c>
      <c r="F57" s="39">
        <v>4</v>
      </c>
      <c r="G57" s="40">
        <v>22132</v>
      </c>
      <c r="H57" s="135">
        <v>0.90200000000000002</v>
      </c>
      <c r="I57" s="41">
        <v>2148</v>
      </c>
      <c r="J57" s="42">
        <v>8.6999999999999994E-2</v>
      </c>
      <c r="K57" s="43">
        <v>270</v>
      </c>
      <c r="L57" s="318">
        <v>1.0999999999999999E-2</v>
      </c>
      <c r="M57" s="319">
        <v>0</v>
      </c>
      <c r="N57" s="320">
        <v>0</v>
      </c>
      <c r="O57" s="142">
        <v>2665</v>
      </c>
      <c r="P57" s="117">
        <v>0.12</v>
      </c>
      <c r="Q57" s="49">
        <v>1971</v>
      </c>
      <c r="R57" s="51">
        <v>8.8999999999999996E-2</v>
      </c>
      <c r="S57" s="49">
        <v>6269</v>
      </c>
      <c r="T57" s="51">
        <v>0.28299999999999997</v>
      </c>
      <c r="U57" s="49">
        <v>810</v>
      </c>
      <c r="V57" s="51">
        <v>3.6999999999999998E-2</v>
      </c>
      <c r="W57" s="49">
        <v>230</v>
      </c>
      <c r="X57" s="51">
        <v>0.01</v>
      </c>
      <c r="Y57" s="52">
        <v>0</v>
      </c>
      <c r="Z57" s="53">
        <v>0</v>
      </c>
      <c r="AA57" s="52">
        <v>43</v>
      </c>
      <c r="AB57" s="324">
        <v>2E-3</v>
      </c>
      <c r="AC57" s="325">
        <v>10017</v>
      </c>
      <c r="AD57" s="326">
        <f t="shared" si="0"/>
        <v>0.45260256641966384</v>
      </c>
    </row>
    <row r="58" spans="1:30" x14ac:dyDescent="0.25">
      <c r="A58" s="36" t="s">
        <v>78</v>
      </c>
      <c r="B58" s="37">
        <v>4884</v>
      </c>
      <c r="C58" s="38">
        <v>12</v>
      </c>
      <c r="D58" s="38">
        <v>0</v>
      </c>
      <c r="E58" s="38">
        <v>9</v>
      </c>
      <c r="F58" s="39">
        <v>3</v>
      </c>
      <c r="G58" s="40">
        <v>4160</v>
      </c>
      <c r="H58" s="135">
        <v>0.85199999999999998</v>
      </c>
      <c r="I58" s="41">
        <v>691</v>
      </c>
      <c r="J58" s="42">
        <v>0.14099999999999999</v>
      </c>
      <c r="K58" s="43">
        <v>33</v>
      </c>
      <c r="L58" s="318">
        <v>7.0000000000000001E-3</v>
      </c>
      <c r="M58" s="319">
        <v>0</v>
      </c>
      <c r="N58" s="320">
        <v>0</v>
      </c>
      <c r="O58" s="142">
        <v>191</v>
      </c>
      <c r="P58" s="50">
        <v>4.5999999999999999E-2</v>
      </c>
      <c r="Q58" s="49">
        <v>144</v>
      </c>
      <c r="R58" s="51">
        <v>3.5000000000000003E-2</v>
      </c>
      <c r="S58" s="49">
        <v>663</v>
      </c>
      <c r="T58" s="51">
        <v>0.159</v>
      </c>
      <c r="U58" s="49">
        <v>4160</v>
      </c>
      <c r="V58" s="51">
        <v>1</v>
      </c>
      <c r="W58" s="49">
        <v>12</v>
      </c>
      <c r="X58" s="51">
        <v>3.0000000000000001E-3</v>
      </c>
      <c r="Y58" s="52">
        <v>4</v>
      </c>
      <c r="Z58" s="53">
        <v>1E-3</v>
      </c>
      <c r="AA58" s="52">
        <v>11</v>
      </c>
      <c r="AB58" s="324">
        <v>3.0000000000000001E-3</v>
      </c>
      <c r="AC58" s="325">
        <v>5041</v>
      </c>
      <c r="AD58" s="327">
        <f t="shared" si="0"/>
        <v>1.2117788461538461</v>
      </c>
    </row>
    <row r="59" spans="1:30" x14ac:dyDescent="0.25">
      <c r="A59" s="36" t="s">
        <v>79</v>
      </c>
      <c r="B59" s="37">
        <v>9625</v>
      </c>
      <c r="C59" s="38">
        <v>21</v>
      </c>
      <c r="D59" s="38">
        <v>0</v>
      </c>
      <c r="E59" s="38">
        <v>12</v>
      </c>
      <c r="F59" s="39">
        <v>3</v>
      </c>
      <c r="G59" s="40">
        <v>9124</v>
      </c>
      <c r="H59" s="135">
        <v>0.94799999999999995</v>
      </c>
      <c r="I59" s="41">
        <v>375</v>
      </c>
      <c r="J59" s="42">
        <v>3.9E-2</v>
      </c>
      <c r="K59" s="43">
        <v>126</v>
      </c>
      <c r="L59" s="318">
        <v>1.2999999999999999E-2</v>
      </c>
      <c r="M59" s="319">
        <v>0</v>
      </c>
      <c r="N59" s="320">
        <v>0</v>
      </c>
      <c r="O59" s="142">
        <v>888</v>
      </c>
      <c r="P59" s="117">
        <v>9.7000000000000003E-2</v>
      </c>
      <c r="Q59" s="49">
        <v>390</v>
      </c>
      <c r="R59" s="51">
        <v>4.2999999999999997E-2</v>
      </c>
      <c r="S59" s="49">
        <v>289</v>
      </c>
      <c r="T59" s="51">
        <v>3.2000000000000001E-2</v>
      </c>
      <c r="U59" s="49">
        <v>197</v>
      </c>
      <c r="V59" s="51">
        <v>2.1999999999999999E-2</v>
      </c>
      <c r="W59" s="49">
        <v>4</v>
      </c>
      <c r="X59" s="51">
        <v>0</v>
      </c>
      <c r="Y59" s="52">
        <v>4</v>
      </c>
      <c r="Z59" s="53">
        <v>0</v>
      </c>
      <c r="AA59" s="52">
        <v>40</v>
      </c>
      <c r="AB59" s="324">
        <v>4.0000000000000001E-3</v>
      </c>
      <c r="AC59" s="325">
        <v>1422</v>
      </c>
      <c r="AD59" s="326">
        <f t="shared" si="0"/>
        <v>0.15585269618588338</v>
      </c>
    </row>
    <row r="60" spans="1:30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1762</v>
      </c>
      <c r="H60" s="134">
        <v>0.496</v>
      </c>
      <c r="I60" s="41">
        <v>1784</v>
      </c>
      <c r="J60" s="42">
        <v>0.502</v>
      </c>
      <c r="K60" s="43">
        <v>8</v>
      </c>
      <c r="L60" s="318">
        <v>2E-3</v>
      </c>
      <c r="M60" s="319">
        <v>0</v>
      </c>
      <c r="N60" s="320">
        <v>0</v>
      </c>
      <c r="O60" s="142">
        <v>79</v>
      </c>
      <c r="P60" s="50">
        <v>4.4999999999999998E-2</v>
      </c>
      <c r="Q60" s="49">
        <v>79</v>
      </c>
      <c r="R60" s="51">
        <v>4.4999999999999998E-2</v>
      </c>
      <c r="S60" s="49">
        <v>67</v>
      </c>
      <c r="T60" s="51">
        <v>3.7999999999999999E-2</v>
      </c>
      <c r="U60" s="49">
        <v>21</v>
      </c>
      <c r="V60" s="51">
        <v>1.2E-2</v>
      </c>
      <c r="W60" s="49">
        <v>12</v>
      </c>
      <c r="X60" s="51">
        <v>7.0000000000000001E-3</v>
      </c>
      <c r="Y60" s="52">
        <v>7</v>
      </c>
      <c r="Z60" s="53">
        <v>4.0000000000000001E-3</v>
      </c>
      <c r="AA60" s="52">
        <v>19</v>
      </c>
      <c r="AB60" s="324">
        <v>1.0999999999999999E-2</v>
      </c>
      <c r="AC60" s="325">
        <v>205</v>
      </c>
      <c r="AD60" s="326">
        <f t="shared" si="0"/>
        <v>0.11634506242905789</v>
      </c>
    </row>
    <row r="61" spans="1:30" x14ac:dyDescent="0.25">
      <c r="A61" s="36" t="s">
        <v>81</v>
      </c>
      <c r="B61" s="37">
        <v>52721</v>
      </c>
      <c r="C61" s="38">
        <v>70</v>
      </c>
      <c r="D61" s="38">
        <v>0</v>
      </c>
      <c r="E61" s="38">
        <v>51</v>
      </c>
      <c r="F61" s="39">
        <v>3</v>
      </c>
      <c r="G61" s="40">
        <v>52245</v>
      </c>
      <c r="H61" s="135">
        <v>0.99099999999999999</v>
      </c>
      <c r="I61" s="41">
        <v>445</v>
      </c>
      <c r="J61" s="42">
        <v>8.0000000000000002E-3</v>
      </c>
      <c r="K61" s="43">
        <v>31</v>
      </c>
      <c r="L61" s="318">
        <v>1E-3</v>
      </c>
      <c r="M61" s="319">
        <v>0</v>
      </c>
      <c r="N61" s="320">
        <v>0</v>
      </c>
      <c r="O61" s="142">
        <v>489</v>
      </c>
      <c r="P61" s="50">
        <v>8.9999999999999993E-3</v>
      </c>
      <c r="Q61" s="49">
        <v>384</v>
      </c>
      <c r="R61" s="51">
        <v>7.0000000000000001E-3</v>
      </c>
      <c r="S61" s="49">
        <v>387</v>
      </c>
      <c r="T61" s="51">
        <v>7.0000000000000001E-3</v>
      </c>
      <c r="U61" s="49">
        <v>239</v>
      </c>
      <c r="V61" s="51">
        <v>5.0000000000000001E-3</v>
      </c>
      <c r="W61" s="49">
        <v>9</v>
      </c>
      <c r="X61" s="51">
        <v>0</v>
      </c>
      <c r="Y61" s="52">
        <v>10</v>
      </c>
      <c r="Z61" s="53">
        <v>0</v>
      </c>
      <c r="AA61" s="52">
        <v>8</v>
      </c>
      <c r="AB61" s="324">
        <v>0</v>
      </c>
      <c r="AC61" s="325">
        <v>1142</v>
      </c>
      <c r="AD61" s="326">
        <f t="shared" si="0"/>
        <v>2.1858551057517467E-2</v>
      </c>
    </row>
    <row r="62" spans="1:30" ht="15.75" thickBot="1" x14ac:dyDescent="0.3">
      <c r="A62" s="73" t="s">
        <v>82</v>
      </c>
      <c r="B62" s="74">
        <v>13574</v>
      </c>
      <c r="C62" s="75">
        <v>26</v>
      </c>
      <c r="D62" s="75">
        <v>0</v>
      </c>
      <c r="E62" s="75">
        <v>21</v>
      </c>
      <c r="F62" s="76">
        <v>3</v>
      </c>
      <c r="G62" s="45">
        <v>11124</v>
      </c>
      <c r="H62" s="330">
        <v>0.82</v>
      </c>
      <c r="I62" s="46">
        <v>2268</v>
      </c>
      <c r="J62" s="47">
        <v>0.16700000000000001</v>
      </c>
      <c r="K62" s="48">
        <v>182</v>
      </c>
      <c r="L62" s="331">
        <v>1.2999999999999999E-2</v>
      </c>
      <c r="M62" s="332">
        <v>0</v>
      </c>
      <c r="N62" s="333">
        <v>0</v>
      </c>
      <c r="O62" s="141">
        <v>823</v>
      </c>
      <c r="P62" s="334">
        <v>7.3999999999999996E-2</v>
      </c>
      <c r="Q62" s="54">
        <v>670</v>
      </c>
      <c r="R62" s="55">
        <v>0.06</v>
      </c>
      <c r="S62" s="54">
        <v>170</v>
      </c>
      <c r="T62" s="55">
        <v>1.4999999999999999E-2</v>
      </c>
      <c r="U62" s="54">
        <v>141</v>
      </c>
      <c r="V62" s="55">
        <v>1.2999999999999999E-2</v>
      </c>
      <c r="W62" s="54">
        <v>49</v>
      </c>
      <c r="X62" s="55">
        <v>4.0000000000000001E-3</v>
      </c>
      <c r="Y62" s="56">
        <v>48</v>
      </c>
      <c r="Z62" s="57">
        <v>4.0000000000000001E-3</v>
      </c>
      <c r="AA62" s="56">
        <v>8</v>
      </c>
      <c r="AB62" s="335">
        <v>1E-3</v>
      </c>
      <c r="AC62" s="336">
        <v>1239</v>
      </c>
      <c r="AD62" s="337">
        <f t="shared" si="0"/>
        <v>0.11138079827400216</v>
      </c>
    </row>
    <row r="64" spans="1:30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30" s="68" customFormat="1" ht="12.75" x14ac:dyDescent="0.2">
      <c r="A65" s="60" t="s">
        <v>93</v>
      </c>
      <c r="B65" s="61">
        <f t="shared" ref="B65:G65" si="1">SUM(B8:B62)</f>
        <v>1133353</v>
      </c>
      <c r="C65" s="62">
        <f t="shared" si="1"/>
        <v>1672</v>
      </c>
      <c r="D65" s="61">
        <f t="shared" si="1"/>
        <v>53</v>
      </c>
      <c r="E65" s="61">
        <f t="shared" si="1"/>
        <v>1255</v>
      </c>
      <c r="F65" s="62">
        <f t="shared" si="1"/>
        <v>195</v>
      </c>
      <c r="G65" s="63">
        <f t="shared" si="1"/>
        <v>1052193</v>
      </c>
      <c r="H65" s="64">
        <f xml:space="preserve"> G65 / B65</f>
        <v>0.92838947794729443</v>
      </c>
      <c r="I65" s="63">
        <f>SUM(I8:I62)</f>
        <v>69762</v>
      </c>
      <c r="J65" s="65">
        <f xml:space="preserve"> I65 / B65</f>
        <v>6.1553637745697942E-2</v>
      </c>
      <c r="K65" s="63">
        <f>SUM(K8:K62)</f>
        <v>11362</v>
      </c>
      <c r="L65" s="65">
        <f xml:space="preserve"> K65 / B65</f>
        <v>1.0025120152326768E-2</v>
      </c>
      <c r="M65" s="63">
        <f>SUM(M8:M62)</f>
        <v>36</v>
      </c>
      <c r="N65" s="64">
        <f xml:space="preserve"> M65 / B65</f>
        <v>3.1764154680845243E-5</v>
      </c>
      <c r="O65" s="66">
        <f>SUM(O8:O62)</f>
        <v>53204</v>
      </c>
      <c r="P65" s="67">
        <f xml:space="preserve"> O65 / $G$65</f>
        <v>5.0564867852190616E-2</v>
      </c>
      <c r="Q65" s="66">
        <f>SUM(Q8:Q62)</f>
        <v>42506</v>
      </c>
      <c r="R65" s="67">
        <f xml:space="preserve"> Q65 / $G$65</f>
        <v>4.0397531631554288E-2</v>
      </c>
      <c r="S65" s="66">
        <f>SUM(S8:S62)</f>
        <v>118698</v>
      </c>
      <c r="T65" s="67">
        <f xml:space="preserve"> S65 / $G$65</f>
        <v>0.11281010232913544</v>
      </c>
      <c r="U65" s="66">
        <f>SUM(U8:U62)</f>
        <v>68108</v>
      </c>
      <c r="V65" s="67">
        <f xml:space="preserve"> U65 / $G$65</f>
        <v>6.4729569575163487E-2</v>
      </c>
      <c r="W65" s="66">
        <f>SUM(W8:W62)</f>
        <v>11091</v>
      </c>
      <c r="X65" s="67">
        <f xml:space="preserve"> W65 / $G$65</f>
        <v>1.0540841841753367E-2</v>
      </c>
      <c r="Y65" s="66">
        <f>SUM(Y8:Y62)</f>
        <v>5767</v>
      </c>
      <c r="Z65" s="67">
        <f xml:space="preserve"> Y65 / $G$65</f>
        <v>5.4809336309973554E-3</v>
      </c>
      <c r="AA65" s="66">
        <f>SUM(AA8:AA62)</f>
        <v>1688</v>
      </c>
      <c r="AB65" s="67">
        <f xml:space="preserve"> AA65 / $G$65</f>
        <v>1.6042684184365415E-3</v>
      </c>
      <c r="AC65" s="66">
        <f>SUM(AC8:AC62)</f>
        <v>258556</v>
      </c>
      <c r="AD65" s="67">
        <f xml:space="preserve"> AC65 / $G$65</f>
        <v>0.2457305836476768</v>
      </c>
    </row>
    <row r="66" spans="1:30" s="7" customFormat="1" ht="12.75" x14ac:dyDescent="0.2">
      <c r="A66" s="69" t="s">
        <v>94</v>
      </c>
      <c r="B66" s="61">
        <f t="shared" ref="B66:AD66" si="2">MIN(B8:B62)</f>
        <v>3554</v>
      </c>
      <c r="C66" s="61">
        <f t="shared" si="2"/>
        <v>9</v>
      </c>
      <c r="D66" s="61">
        <f t="shared" si="2"/>
        <v>0</v>
      </c>
      <c r="E66" s="61">
        <f t="shared" si="2"/>
        <v>1</v>
      </c>
      <c r="F66" s="61">
        <f t="shared" si="2"/>
        <v>3</v>
      </c>
      <c r="G66" s="63">
        <f t="shared" si="2"/>
        <v>1762</v>
      </c>
      <c r="H66" s="70">
        <f t="shared" si="2"/>
        <v>0.496</v>
      </c>
      <c r="I66" s="63">
        <f t="shared" si="2"/>
        <v>45</v>
      </c>
      <c r="J66" s="71">
        <f t="shared" si="2"/>
        <v>5.0000000000000001E-3</v>
      </c>
      <c r="K66" s="63">
        <f t="shared" si="2"/>
        <v>6</v>
      </c>
      <c r="L66" s="71">
        <f t="shared" si="2"/>
        <v>0</v>
      </c>
      <c r="M66" s="63">
        <f t="shared" si="2"/>
        <v>0</v>
      </c>
      <c r="N66" s="70">
        <f t="shared" si="2"/>
        <v>0</v>
      </c>
      <c r="O66" s="66">
        <f t="shared" si="2"/>
        <v>21</v>
      </c>
      <c r="P66" s="72">
        <f t="shared" si="2"/>
        <v>2E-3</v>
      </c>
      <c r="Q66" s="66">
        <f t="shared" si="2"/>
        <v>5</v>
      </c>
      <c r="R66" s="72">
        <f t="shared" si="2"/>
        <v>0</v>
      </c>
      <c r="S66" s="66">
        <f t="shared" si="2"/>
        <v>5</v>
      </c>
      <c r="T66" s="72">
        <f t="shared" si="2"/>
        <v>0</v>
      </c>
      <c r="U66" s="66">
        <f t="shared" si="2"/>
        <v>3</v>
      </c>
      <c r="V66" s="72">
        <f t="shared" si="2"/>
        <v>0</v>
      </c>
      <c r="W66" s="66">
        <f t="shared" si="2"/>
        <v>1</v>
      </c>
      <c r="X66" s="72">
        <f t="shared" si="2"/>
        <v>0</v>
      </c>
      <c r="Y66" s="66">
        <f t="shared" si="2"/>
        <v>0</v>
      </c>
      <c r="Z66" s="72">
        <f t="shared" si="2"/>
        <v>0</v>
      </c>
      <c r="AA66" s="66">
        <f t="shared" si="2"/>
        <v>0</v>
      </c>
      <c r="AB66" s="72">
        <f t="shared" si="2"/>
        <v>0</v>
      </c>
      <c r="AC66" s="66">
        <f t="shared" si="2"/>
        <v>37</v>
      </c>
      <c r="AD66" s="72">
        <f t="shared" si="2"/>
        <v>2.7458256029684602E-3</v>
      </c>
    </row>
    <row r="67" spans="1:30" s="7" customFormat="1" ht="12.75" x14ac:dyDescent="0.2">
      <c r="A67" s="69" t="s">
        <v>95</v>
      </c>
      <c r="B67" s="61">
        <f t="shared" ref="B67:AD67" si="3">MAX(B8:B62)</f>
        <v>116689</v>
      </c>
      <c r="C67" s="61">
        <f t="shared" si="3"/>
        <v>189</v>
      </c>
      <c r="D67" s="61">
        <f t="shared" si="3"/>
        <v>13</v>
      </c>
      <c r="E67" s="61">
        <f t="shared" si="3"/>
        <v>171</v>
      </c>
      <c r="F67" s="61">
        <f t="shared" si="3"/>
        <v>8</v>
      </c>
      <c r="G67" s="63">
        <f t="shared" si="3"/>
        <v>113386</v>
      </c>
      <c r="H67" s="70">
        <f t="shared" si="3"/>
        <v>0.995</v>
      </c>
      <c r="I67" s="63">
        <f t="shared" si="3"/>
        <v>5674</v>
      </c>
      <c r="J67" s="71">
        <f t="shared" si="3"/>
        <v>0.502</v>
      </c>
      <c r="K67" s="63">
        <f t="shared" si="3"/>
        <v>2049</v>
      </c>
      <c r="L67" s="71">
        <f t="shared" si="3"/>
        <v>0.126</v>
      </c>
      <c r="M67" s="63">
        <f t="shared" si="3"/>
        <v>35</v>
      </c>
      <c r="N67" s="71">
        <f t="shared" si="3"/>
        <v>1E-3</v>
      </c>
      <c r="O67" s="66">
        <f t="shared" si="3"/>
        <v>11956</v>
      </c>
      <c r="P67" s="72">
        <f t="shared" si="3"/>
        <v>0.35399999999999998</v>
      </c>
      <c r="Q67" s="66">
        <f t="shared" si="3"/>
        <v>10896</v>
      </c>
      <c r="R67" s="72">
        <f t="shared" si="3"/>
        <v>0.22800000000000001</v>
      </c>
      <c r="S67" s="66">
        <f t="shared" si="3"/>
        <v>41203</v>
      </c>
      <c r="T67" s="72">
        <f t="shared" si="3"/>
        <v>1</v>
      </c>
      <c r="U67" s="66">
        <f t="shared" si="3"/>
        <v>11683</v>
      </c>
      <c r="V67" s="72">
        <f t="shared" si="3"/>
        <v>1</v>
      </c>
      <c r="W67" s="66">
        <f t="shared" si="3"/>
        <v>4633</v>
      </c>
      <c r="X67" s="72">
        <f t="shared" si="3"/>
        <v>0.156</v>
      </c>
      <c r="Y67" s="66">
        <f t="shared" si="3"/>
        <v>5149</v>
      </c>
      <c r="Z67" s="72">
        <f t="shared" si="3"/>
        <v>0.56899999999999995</v>
      </c>
      <c r="AA67" s="66">
        <f t="shared" si="3"/>
        <v>153</v>
      </c>
      <c r="AB67" s="72">
        <f t="shared" si="3"/>
        <v>1.0999999999999999E-2</v>
      </c>
      <c r="AC67" s="66">
        <f t="shared" si="3"/>
        <v>49636</v>
      </c>
      <c r="AD67" s="72">
        <f t="shared" si="3"/>
        <v>1.224770642201835</v>
      </c>
    </row>
  </sheetData>
  <autoFilter ref="A7:AD7">
    <sortState ref="A8:AD62">
      <sortCondition ref="A7"/>
    </sortState>
  </autoFilter>
  <mergeCells count="2">
    <mergeCell ref="G6:N6"/>
    <mergeCell ref="O6:AD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39" activePane="bottomRight" state="frozen"/>
      <selection pane="topRight" activeCell="B1" sqref="B1"/>
      <selection pane="bottomLeft" activeCell="A8" sqref="A8"/>
      <selection pane="bottomRight" activeCell="M8" sqref="M8:N62"/>
    </sheetView>
  </sheetViews>
  <sheetFormatPr defaultRowHeight="12.75" x14ac:dyDescent="0.2"/>
  <cols>
    <col min="1" max="1" width="11.42578125" style="9" bestFit="1" customWidth="1"/>
    <col min="2" max="2" width="18.85546875" style="7" customWidth="1"/>
    <col min="3" max="3" width="10.42578125" style="7" customWidth="1"/>
    <col min="4" max="4" width="12.85546875" style="7" customWidth="1"/>
    <col min="5" max="5" width="7.85546875" style="7" customWidth="1"/>
    <col min="6" max="6" width="14.42578125" style="7" customWidth="1"/>
    <col min="7" max="7" width="16.42578125" style="7" customWidth="1"/>
    <col min="8" max="8" width="16.85546875" style="8" customWidth="1"/>
    <col min="9" max="9" width="17.85546875" style="7" customWidth="1"/>
    <col min="10" max="10" width="15.85546875" style="8" customWidth="1"/>
    <col min="11" max="11" width="16.85546875" style="7" customWidth="1"/>
    <col min="12" max="12" width="16.7109375" style="8" customWidth="1"/>
    <col min="13" max="13" width="14.140625" style="7" customWidth="1"/>
    <col min="14" max="14" width="18.42578125" style="8" customWidth="1"/>
    <col min="15" max="15" width="18.140625" style="7" hidden="1" customWidth="1"/>
    <col min="16" max="16" width="17.85546875" style="8" hidden="1" customWidth="1"/>
    <col min="17" max="17" width="13.85546875" style="7" customWidth="1"/>
    <col min="18" max="18" width="14.140625" style="8" customWidth="1"/>
    <col min="19" max="19" width="12.42578125" style="7" customWidth="1"/>
    <col min="20" max="20" width="12.7109375" style="8" customWidth="1"/>
    <col min="21" max="21" width="14.28515625" style="7" customWidth="1"/>
    <col min="22" max="22" width="15" style="8" customWidth="1"/>
    <col min="23" max="23" width="15.28515625" style="7" customWidth="1"/>
    <col min="24" max="24" width="15.85546875" style="8" customWidth="1"/>
    <col min="25" max="25" width="13.7109375" style="7" customWidth="1"/>
    <col min="26" max="26" width="14.42578125" style="8" customWidth="1"/>
    <col min="27" max="27" width="14.7109375" style="7" customWidth="1"/>
    <col min="28" max="16384" width="9.140625" style="7"/>
  </cols>
  <sheetData>
    <row r="1" spans="1:27" s="136" customFormat="1" ht="15" x14ac:dyDescent="0.25">
      <c r="A1" s="3" t="s">
        <v>168</v>
      </c>
      <c r="H1" s="1"/>
      <c r="J1" s="1"/>
      <c r="L1" s="1"/>
      <c r="N1" s="1"/>
      <c r="P1" s="1"/>
      <c r="R1" s="1"/>
      <c r="T1" s="1"/>
      <c r="V1" s="1"/>
      <c r="X1" s="1"/>
      <c r="Z1" s="1"/>
      <c r="AA1" s="138"/>
    </row>
    <row r="2" spans="1:27" s="136" customFormat="1" ht="15" x14ac:dyDescent="0.25">
      <c r="A2" s="4" t="s">
        <v>167</v>
      </c>
      <c r="H2" s="1"/>
      <c r="J2" s="1"/>
      <c r="L2" s="1"/>
      <c r="N2" s="1"/>
      <c r="P2" s="1"/>
      <c r="R2" s="1"/>
      <c r="T2" s="1"/>
      <c r="V2" s="1"/>
      <c r="X2" s="1"/>
      <c r="Z2" s="1"/>
      <c r="AA2" s="138"/>
    </row>
    <row r="3" spans="1:27" s="136" customFormat="1" ht="15" x14ac:dyDescent="0.25">
      <c r="A3" s="4" t="s">
        <v>166</v>
      </c>
      <c r="H3" s="1"/>
      <c r="J3" s="1"/>
      <c r="L3" s="1"/>
      <c r="N3" s="1"/>
      <c r="P3" s="1"/>
      <c r="R3" s="1"/>
      <c r="T3" s="1"/>
      <c r="V3" s="1"/>
      <c r="X3" s="1"/>
      <c r="Z3" s="1"/>
      <c r="AA3" s="138"/>
    </row>
    <row r="4" spans="1:27" s="136" customFormat="1" ht="15" x14ac:dyDescent="0.25">
      <c r="A4" s="4"/>
      <c r="E4" s="5" t="s">
        <v>83</v>
      </c>
      <c r="H4" s="6" t="s">
        <v>84</v>
      </c>
      <c r="I4" s="7"/>
      <c r="J4" s="8"/>
      <c r="K4" s="7"/>
      <c r="L4" s="8"/>
      <c r="M4" s="7"/>
      <c r="N4" s="6" t="s">
        <v>165</v>
      </c>
      <c r="P4" s="1"/>
      <c r="R4" s="1"/>
      <c r="T4" s="1"/>
      <c r="V4" s="1"/>
      <c r="X4" s="1"/>
      <c r="Z4" s="1"/>
      <c r="AA4" s="138"/>
    </row>
    <row r="5" spans="1:27" s="136" customFormat="1" ht="15.75" thickBot="1" x14ac:dyDescent="0.3">
      <c r="A5" s="9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s="136" customFormat="1" ht="15.75" thickBot="1" x14ac:dyDescent="0.3">
      <c r="A6" s="9"/>
      <c r="B6" s="10"/>
      <c r="C6" s="19"/>
      <c r="D6" s="19"/>
      <c r="E6" s="19"/>
      <c r="F6" s="19"/>
      <c r="G6" s="573" t="s">
        <v>89</v>
      </c>
      <c r="H6" s="574"/>
      <c r="I6" s="574"/>
      <c r="J6" s="574"/>
      <c r="K6" s="574"/>
      <c r="L6" s="575"/>
      <c r="M6" s="566" t="s">
        <v>90</v>
      </c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8"/>
    </row>
    <row r="7" spans="1:27" s="136" customFormat="1" ht="45.75" thickBot="1" x14ac:dyDescent="0.3">
      <c r="A7" s="20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">
      <c r="A8" s="36" t="s">
        <v>28</v>
      </c>
      <c r="B8" s="37">
        <v>9428</v>
      </c>
      <c r="C8" s="38">
        <v>13</v>
      </c>
      <c r="D8" s="38">
        <v>0</v>
      </c>
      <c r="E8" s="38">
        <v>9</v>
      </c>
      <c r="F8" s="39">
        <v>3</v>
      </c>
      <c r="G8" s="40">
        <v>8831</v>
      </c>
      <c r="H8" s="166">
        <v>0.93700000000000006</v>
      </c>
      <c r="I8" s="41">
        <v>557</v>
      </c>
      <c r="J8" s="42">
        <v>5.8999999999999997E-2</v>
      </c>
      <c r="K8" s="43">
        <v>40</v>
      </c>
      <c r="L8" s="165">
        <v>4.0000000000000001E-3</v>
      </c>
      <c r="M8" s="139">
        <v>339</v>
      </c>
      <c r="N8" s="31">
        <v>3.7999999999999999E-2</v>
      </c>
      <c r="O8" s="32">
        <v>228</v>
      </c>
      <c r="P8" s="33">
        <v>2.5999999999999999E-2</v>
      </c>
      <c r="Q8" s="32">
        <v>499</v>
      </c>
      <c r="R8" s="33">
        <v>5.7000000000000002E-2</v>
      </c>
      <c r="S8" s="32">
        <v>5</v>
      </c>
      <c r="T8" s="33">
        <v>1E-3</v>
      </c>
      <c r="U8" s="32">
        <v>3</v>
      </c>
      <c r="V8" s="33">
        <v>0</v>
      </c>
      <c r="W8" s="34">
        <v>0</v>
      </c>
      <c r="X8" s="35">
        <v>0</v>
      </c>
      <c r="Y8" s="34">
        <v>11</v>
      </c>
      <c r="Z8" s="164">
        <v>1E-3</v>
      </c>
      <c r="AA8" s="163">
        <v>857</v>
      </c>
    </row>
    <row r="9" spans="1:27" x14ac:dyDescent="0.2">
      <c r="A9" s="36" t="s">
        <v>29</v>
      </c>
      <c r="B9" s="37">
        <v>81062</v>
      </c>
      <c r="C9" s="38">
        <v>80</v>
      </c>
      <c r="D9" s="38">
        <v>0</v>
      </c>
      <c r="E9" s="38">
        <v>74</v>
      </c>
      <c r="F9" s="39">
        <v>6</v>
      </c>
      <c r="G9" s="40">
        <v>80081</v>
      </c>
      <c r="H9" s="166">
        <v>0.98799999999999999</v>
      </c>
      <c r="I9" s="41">
        <v>804</v>
      </c>
      <c r="J9" s="42">
        <v>0.01</v>
      </c>
      <c r="K9" s="43">
        <v>177</v>
      </c>
      <c r="L9" s="165">
        <v>2E-3</v>
      </c>
      <c r="M9" s="139">
        <v>12277</v>
      </c>
      <c r="N9" s="150">
        <v>0.153</v>
      </c>
      <c r="O9" s="32">
        <v>11173</v>
      </c>
      <c r="P9" s="33">
        <v>0.14000000000000001</v>
      </c>
      <c r="Q9" s="32">
        <v>6161</v>
      </c>
      <c r="R9" s="33">
        <v>7.6999999999999999E-2</v>
      </c>
      <c r="S9" s="32">
        <v>11664</v>
      </c>
      <c r="T9" s="33">
        <v>0.14599999999999999</v>
      </c>
      <c r="U9" s="32">
        <v>4786</v>
      </c>
      <c r="V9" s="33">
        <v>0.06</v>
      </c>
      <c r="W9" s="34">
        <v>53</v>
      </c>
      <c r="X9" s="35">
        <v>1E-3</v>
      </c>
      <c r="Y9" s="34">
        <v>16</v>
      </c>
      <c r="Z9" s="164">
        <v>0</v>
      </c>
      <c r="AA9" s="163">
        <v>34957</v>
      </c>
    </row>
    <row r="10" spans="1:27" x14ac:dyDescent="0.2">
      <c r="A10" s="36" t="s">
        <v>30</v>
      </c>
      <c r="B10" s="37">
        <v>14123</v>
      </c>
      <c r="C10" s="38">
        <v>26</v>
      </c>
      <c r="D10" s="38">
        <v>0</v>
      </c>
      <c r="E10" s="38">
        <v>18</v>
      </c>
      <c r="F10" s="39">
        <v>3</v>
      </c>
      <c r="G10" s="40">
        <v>13401</v>
      </c>
      <c r="H10" s="166">
        <v>0.94899999999999995</v>
      </c>
      <c r="I10" s="41">
        <v>556</v>
      </c>
      <c r="J10" s="42">
        <v>3.9E-2</v>
      </c>
      <c r="K10" s="43">
        <v>166</v>
      </c>
      <c r="L10" s="165">
        <v>1.2E-2</v>
      </c>
      <c r="M10" s="139">
        <v>232</v>
      </c>
      <c r="N10" s="31">
        <v>1.7000000000000001E-2</v>
      </c>
      <c r="O10" s="32">
        <v>225</v>
      </c>
      <c r="P10" s="33">
        <v>1.7000000000000001E-2</v>
      </c>
      <c r="Q10" s="32">
        <v>158</v>
      </c>
      <c r="R10" s="33">
        <v>1.2E-2</v>
      </c>
      <c r="S10" s="32">
        <v>11673</v>
      </c>
      <c r="T10" s="33">
        <v>0.871</v>
      </c>
      <c r="U10" s="32">
        <v>1</v>
      </c>
      <c r="V10" s="33">
        <v>0</v>
      </c>
      <c r="W10" s="34">
        <v>0</v>
      </c>
      <c r="X10" s="35">
        <v>0</v>
      </c>
      <c r="Y10" s="34">
        <v>110</v>
      </c>
      <c r="Z10" s="164">
        <v>8.0000000000000002E-3</v>
      </c>
      <c r="AA10" s="163">
        <v>12174</v>
      </c>
    </row>
    <row r="11" spans="1:27" x14ac:dyDescent="0.2">
      <c r="A11" s="36" t="s">
        <v>31</v>
      </c>
      <c r="B11" s="37">
        <v>7966</v>
      </c>
      <c r="C11" s="38">
        <v>18</v>
      </c>
      <c r="D11" s="38">
        <v>0</v>
      </c>
      <c r="E11" s="38">
        <v>14</v>
      </c>
      <c r="F11" s="39">
        <v>4</v>
      </c>
      <c r="G11" s="40">
        <v>6521</v>
      </c>
      <c r="H11" s="134">
        <v>0.81899999999999995</v>
      </c>
      <c r="I11" s="41">
        <v>1237</v>
      </c>
      <c r="J11" s="42">
        <v>0.155</v>
      </c>
      <c r="K11" s="43">
        <v>208</v>
      </c>
      <c r="L11" s="165">
        <v>2.5999999999999999E-2</v>
      </c>
      <c r="M11" s="139">
        <v>1980</v>
      </c>
      <c r="N11" s="150">
        <v>0.30399999999999999</v>
      </c>
      <c r="O11" s="32">
        <v>1488</v>
      </c>
      <c r="P11" s="33">
        <v>0.22800000000000001</v>
      </c>
      <c r="Q11" s="32">
        <v>433</v>
      </c>
      <c r="R11" s="33">
        <v>6.6000000000000003E-2</v>
      </c>
      <c r="S11" s="32">
        <v>24</v>
      </c>
      <c r="T11" s="33">
        <v>4.0000000000000001E-3</v>
      </c>
      <c r="U11" s="32">
        <v>27</v>
      </c>
      <c r="V11" s="33">
        <v>4.0000000000000001E-3</v>
      </c>
      <c r="W11" s="34">
        <v>9</v>
      </c>
      <c r="X11" s="35">
        <v>1E-3</v>
      </c>
      <c r="Y11" s="34">
        <v>23</v>
      </c>
      <c r="Z11" s="164">
        <v>4.0000000000000001E-3</v>
      </c>
      <c r="AA11" s="163">
        <v>2496</v>
      </c>
    </row>
    <row r="12" spans="1:27" x14ac:dyDescent="0.2">
      <c r="A12" s="36" t="s">
        <v>32</v>
      </c>
      <c r="B12" s="37">
        <v>14461</v>
      </c>
      <c r="C12" s="38">
        <v>19</v>
      </c>
      <c r="D12" s="38">
        <v>0</v>
      </c>
      <c r="E12" s="38">
        <v>13</v>
      </c>
      <c r="F12" s="39">
        <v>3</v>
      </c>
      <c r="G12" s="40">
        <v>14162</v>
      </c>
      <c r="H12" s="166">
        <v>0.97899999999999998</v>
      </c>
      <c r="I12" s="41">
        <v>264</v>
      </c>
      <c r="J12" s="42">
        <v>1.7999999999999999E-2</v>
      </c>
      <c r="K12" s="43">
        <v>35</v>
      </c>
      <c r="L12" s="165">
        <v>2E-3</v>
      </c>
      <c r="M12" s="139">
        <v>283</v>
      </c>
      <c r="N12" s="31">
        <v>0.02</v>
      </c>
      <c r="O12" s="32">
        <v>201</v>
      </c>
      <c r="P12" s="33">
        <v>1.4E-2</v>
      </c>
      <c r="Q12" s="32">
        <v>122</v>
      </c>
      <c r="R12" s="33">
        <v>8.9999999999999993E-3</v>
      </c>
      <c r="S12" s="32">
        <v>140</v>
      </c>
      <c r="T12" s="33">
        <v>0.01</v>
      </c>
      <c r="U12" s="32">
        <v>10</v>
      </c>
      <c r="V12" s="33">
        <v>1E-3</v>
      </c>
      <c r="W12" s="34">
        <v>10</v>
      </c>
      <c r="X12" s="35">
        <v>1E-3</v>
      </c>
      <c r="Y12" s="34">
        <v>12</v>
      </c>
      <c r="Z12" s="164">
        <v>1E-3</v>
      </c>
      <c r="AA12" s="163">
        <v>577</v>
      </c>
    </row>
    <row r="13" spans="1:27" x14ac:dyDescent="0.2">
      <c r="A13" s="36" t="s">
        <v>33</v>
      </c>
      <c r="B13" s="37">
        <v>54290</v>
      </c>
      <c r="C13" s="38">
        <v>69</v>
      </c>
      <c r="D13" s="38">
        <v>5</v>
      </c>
      <c r="E13" s="38">
        <v>62</v>
      </c>
      <c r="F13" s="39">
        <v>3</v>
      </c>
      <c r="G13" s="40">
        <v>51689</v>
      </c>
      <c r="H13" s="166">
        <v>0.95199999999999996</v>
      </c>
      <c r="I13" s="41">
        <v>2483</v>
      </c>
      <c r="J13" s="42">
        <v>4.5999999999999999E-2</v>
      </c>
      <c r="K13" s="43">
        <v>118</v>
      </c>
      <c r="L13" s="165">
        <v>2E-3</v>
      </c>
      <c r="M13" s="139">
        <v>6051</v>
      </c>
      <c r="N13" s="150">
        <v>0.11700000000000001</v>
      </c>
      <c r="O13" s="32">
        <v>5716</v>
      </c>
      <c r="P13" s="33">
        <v>0.111</v>
      </c>
      <c r="Q13" s="32">
        <v>41252</v>
      </c>
      <c r="R13" s="33">
        <v>0.79800000000000004</v>
      </c>
      <c r="S13" s="32">
        <v>2475</v>
      </c>
      <c r="T13" s="33">
        <v>4.8000000000000001E-2</v>
      </c>
      <c r="U13" s="32">
        <v>2035</v>
      </c>
      <c r="V13" s="33">
        <v>3.9E-2</v>
      </c>
      <c r="W13" s="34">
        <v>118</v>
      </c>
      <c r="X13" s="35">
        <v>2E-3</v>
      </c>
      <c r="Y13" s="34">
        <v>18</v>
      </c>
      <c r="Z13" s="164">
        <v>0</v>
      </c>
      <c r="AA13" s="163">
        <v>51949</v>
      </c>
    </row>
    <row r="14" spans="1:27" x14ac:dyDescent="0.2">
      <c r="A14" s="36" t="s">
        <v>34</v>
      </c>
      <c r="B14" s="37">
        <v>4166</v>
      </c>
      <c r="C14" s="38">
        <v>10</v>
      </c>
      <c r="D14" s="38">
        <v>0</v>
      </c>
      <c r="E14" s="38">
        <v>6</v>
      </c>
      <c r="F14" s="39">
        <v>5</v>
      </c>
      <c r="G14" s="40">
        <v>3617</v>
      </c>
      <c r="H14" s="166">
        <v>0.86799999999999999</v>
      </c>
      <c r="I14" s="41">
        <v>532</v>
      </c>
      <c r="J14" s="42">
        <v>0.128</v>
      </c>
      <c r="K14" s="43">
        <v>17</v>
      </c>
      <c r="L14" s="165">
        <v>4.0000000000000001E-3</v>
      </c>
      <c r="M14" s="139">
        <v>149</v>
      </c>
      <c r="N14" s="31">
        <v>4.1000000000000002E-2</v>
      </c>
      <c r="O14" s="32">
        <v>67</v>
      </c>
      <c r="P14" s="33">
        <v>1.9E-2</v>
      </c>
      <c r="Q14" s="32">
        <v>112</v>
      </c>
      <c r="R14" s="33">
        <v>3.1E-2</v>
      </c>
      <c r="S14" s="32">
        <v>12</v>
      </c>
      <c r="T14" s="33">
        <v>3.0000000000000001E-3</v>
      </c>
      <c r="U14" s="32">
        <v>13</v>
      </c>
      <c r="V14" s="33">
        <v>4.0000000000000001E-3</v>
      </c>
      <c r="W14" s="34">
        <v>12</v>
      </c>
      <c r="X14" s="35">
        <v>3.0000000000000001E-3</v>
      </c>
      <c r="Y14" s="34">
        <v>10</v>
      </c>
      <c r="Z14" s="164">
        <v>3.0000000000000001E-3</v>
      </c>
      <c r="AA14" s="163">
        <v>308</v>
      </c>
    </row>
    <row r="15" spans="1:27" x14ac:dyDescent="0.2">
      <c r="A15" s="36" t="s">
        <v>35</v>
      </c>
      <c r="B15" s="37">
        <v>5070</v>
      </c>
      <c r="C15" s="38">
        <v>11</v>
      </c>
      <c r="D15" s="38">
        <v>0</v>
      </c>
      <c r="E15" s="38">
        <v>10</v>
      </c>
      <c r="F15" s="39">
        <v>3</v>
      </c>
      <c r="G15" s="40">
        <v>4715</v>
      </c>
      <c r="H15" s="166">
        <v>0.93</v>
      </c>
      <c r="I15" s="41">
        <v>334</v>
      </c>
      <c r="J15" s="42">
        <v>6.6000000000000003E-2</v>
      </c>
      <c r="K15" s="43">
        <v>21</v>
      </c>
      <c r="L15" s="165">
        <v>4.0000000000000001E-3</v>
      </c>
      <c r="M15" s="139">
        <v>124</v>
      </c>
      <c r="N15" s="31">
        <v>2.5999999999999999E-2</v>
      </c>
      <c r="O15" s="32">
        <v>121</v>
      </c>
      <c r="P15" s="33">
        <v>2.5999999999999999E-2</v>
      </c>
      <c r="Q15" s="32">
        <v>98</v>
      </c>
      <c r="R15" s="33">
        <v>2.1000000000000001E-2</v>
      </c>
      <c r="S15" s="32">
        <v>49</v>
      </c>
      <c r="T15" s="33">
        <v>0.01</v>
      </c>
      <c r="U15" s="32">
        <v>53</v>
      </c>
      <c r="V15" s="33">
        <v>1.0999999999999999E-2</v>
      </c>
      <c r="W15" s="34">
        <v>8</v>
      </c>
      <c r="X15" s="35">
        <v>2E-3</v>
      </c>
      <c r="Y15" s="34">
        <v>48</v>
      </c>
      <c r="Z15" s="164">
        <v>0.01</v>
      </c>
      <c r="AA15" s="163">
        <v>380</v>
      </c>
    </row>
    <row r="16" spans="1:27" x14ac:dyDescent="0.2">
      <c r="A16" s="36" t="s">
        <v>36</v>
      </c>
      <c r="B16" s="37">
        <v>4281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</v>
      </c>
      <c r="I16" s="41">
        <v>318</v>
      </c>
      <c r="J16" s="42">
        <v>7.3999999999999996E-2</v>
      </c>
      <c r="K16" s="43">
        <v>68</v>
      </c>
      <c r="L16" s="165">
        <v>1.6E-2</v>
      </c>
      <c r="M16" s="139">
        <v>566</v>
      </c>
      <c r="N16" s="150">
        <v>0.14499999999999999</v>
      </c>
      <c r="O16" s="32">
        <v>535</v>
      </c>
      <c r="P16" s="33">
        <v>0.13700000000000001</v>
      </c>
      <c r="Q16" s="32">
        <v>268</v>
      </c>
      <c r="R16" s="33">
        <v>6.9000000000000006E-2</v>
      </c>
      <c r="S16" s="32">
        <v>3895</v>
      </c>
      <c r="T16" s="33">
        <v>1</v>
      </c>
      <c r="U16" s="32">
        <v>12</v>
      </c>
      <c r="V16" s="33">
        <v>3.0000000000000001E-3</v>
      </c>
      <c r="W16" s="34">
        <v>4</v>
      </c>
      <c r="X16" s="35">
        <v>1E-3</v>
      </c>
      <c r="Y16" s="34">
        <v>12</v>
      </c>
      <c r="Z16" s="164">
        <v>3.0000000000000001E-3</v>
      </c>
      <c r="AA16" s="163">
        <v>4757</v>
      </c>
    </row>
    <row r="17" spans="1:27" x14ac:dyDescent="0.2">
      <c r="A17" s="36" t="s">
        <v>37</v>
      </c>
      <c r="B17" s="37">
        <v>24970</v>
      </c>
      <c r="C17" s="38">
        <v>39</v>
      </c>
      <c r="D17" s="38">
        <v>0</v>
      </c>
      <c r="E17" s="38">
        <v>33</v>
      </c>
      <c r="F17" s="39">
        <v>3</v>
      </c>
      <c r="G17" s="40">
        <v>22038</v>
      </c>
      <c r="H17" s="166">
        <v>0.88300000000000001</v>
      </c>
      <c r="I17" s="41">
        <v>2472</v>
      </c>
      <c r="J17" s="42">
        <v>9.9000000000000005E-2</v>
      </c>
      <c r="K17" s="43">
        <v>460</v>
      </c>
      <c r="L17" s="165">
        <v>1.7999999999999999E-2</v>
      </c>
      <c r="M17" s="139">
        <v>1424</v>
      </c>
      <c r="N17" s="31">
        <v>6.5000000000000002E-2</v>
      </c>
      <c r="O17" s="32">
        <v>1098</v>
      </c>
      <c r="P17" s="33">
        <v>0.05</v>
      </c>
      <c r="Q17" s="32">
        <v>2787</v>
      </c>
      <c r="R17" s="33">
        <v>0.126</v>
      </c>
      <c r="S17" s="32">
        <v>5807</v>
      </c>
      <c r="T17" s="33">
        <v>0.26300000000000001</v>
      </c>
      <c r="U17" s="32">
        <v>1256</v>
      </c>
      <c r="V17" s="33">
        <v>5.7000000000000002E-2</v>
      </c>
      <c r="W17" s="34">
        <v>22</v>
      </c>
      <c r="X17" s="35">
        <v>1E-3</v>
      </c>
      <c r="Y17" s="34">
        <v>22</v>
      </c>
      <c r="Z17" s="164">
        <v>1E-3</v>
      </c>
      <c r="AA17" s="163">
        <v>11318</v>
      </c>
    </row>
    <row r="18" spans="1:27" x14ac:dyDescent="0.2">
      <c r="A18" s="36" t="s">
        <v>38</v>
      </c>
      <c r="B18" s="37">
        <v>3647</v>
      </c>
      <c r="C18" s="38">
        <v>10</v>
      </c>
      <c r="D18" s="38">
        <v>0</v>
      </c>
      <c r="E18" s="38">
        <v>10</v>
      </c>
      <c r="F18" s="39">
        <v>4</v>
      </c>
      <c r="G18" s="40">
        <v>2773</v>
      </c>
      <c r="H18" s="134">
        <v>0.76</v>
      </c>
      <c r="I18" s="41">
        <v>569</v>
      </c>
      <c r="J18" s="42">
        <v>0.156</v>
      </c>
      <c r="K18" s="43">
        <v>305</v>
      </c>
      <c r="L18" s="165">
        <v>8.4000000000000005E-2</v>
      </c>
      <c r="M18" s="139">
        <v>158</v>
      </c>
      <c r="N18" s="31">
        <v>5.7000000000000002E-2</v>
      </c>
      <c r="O18" s="32">
        <v>158</v>
      </c>
      <c r="P18" s="33">
        <v>5.7000000000000002E-2</v>
      </c>
      <c r="Q18" s="32">
        <v>104</v>
      </c>
      <c r="R18" s="33">
        <v>3.7999999999999999E-2</v>
      </c>
      <c r="S18" s="32">
        <v>103</v>
      </c>
      <c r="T18" s="33">
        <v>3.6999999999999998E-2</v>
      </c>
      <c r="U18" s="32">
        <v>9</v>
      </c>
      <c r="V18" s="33">
        <v>3.0000000000000001E-3</v>
      </c>
      <c r="W18" s="34">
        <v>0</v>
      </c>
      <c r="X18" s="35">
        <v>0</v>
      </c>
      <c r="Y18" s="34">
        <v>13</v>
      </c>
      <c r="Z18" s="164">
        <v>5.0000000000000001E-3</v>
      </c>
      <c r="AA18" s="163">
        <v>387</v>
      </c>
    </row>
    <row r="19" spans="1:27" x14ac:dyDescent="0.2">
      <c r="A19" s="36" t="s">
        <v>39</v>
      </c>
      <c r="B19" s="37">
        <v>7283</v>
      </c>
      <c r="C19" s="38">
        <v>14</v>
      </c>
      <c r="D19" s="38">
        <v>0</v>
      </c>
      <c r="E19" s="38">
        <v>9</v>
      </c>
      <c r="F19" s="39">
        <v>3</v>
      </c>
      <c r="G19" s="40">
        <v>7222</v>
      </c>
      <c r="H19" s="166">
        <v>0.99199999999999999</v>
      </c>
      <c r="I19" s="41">
        <v>45</v>
      </c>
      <c r="J19" s="42">
        <v>6.0000000000000001E-3</v>
      </c>
      <c r="K19" s="43">
        <v>16</v>
      </c>
      <c r="L19" s="165">
        <v>2E-3</v>
      </c>
      <c r="M19" s="139">
        <v>61</v>
      </c>
      <c r="N19" s="31">
        <v>8.0000000000000002E-3</v>
      </c>
      <c r="O19" s="32">
        <v>9</v>
      </c>
      <c r="P19" s="33">
        <v>1E-3</v>
      </c>
      <c r="Q19" s="32">
        <v>19</v>
      </c>
      <c r="R19" s="33">
        <v>3.0000000000000001E-3</v>
      </c>
      <c r="S19" s="32">
        <v>2</v>
      </c>
      <c r="T19" s="33">
        <v>0</v>
      </c>
      <c r="U19" s="32">
        <v>1</v>
      </c>
      <c r="V19" s="33">
        <v>0</v>
      </c>
      <c r="W19" s="34">
        <v>1</v>
      </c>
      <c r="X19" s="35">
        <v>0</v>
      </c>
      <c r="Y19" s="34">
        <v>1</v>
      </c>
      <c r="Z19" s="164">
        <v>0</v>
      </c>
      <c r="AA19" s="163">
        <v>85</v>
      </c>
    </row>
    <row r="20" spans="1:27" x14ac:dyDescent="0.2">
      <c r="A20" s="36" t="s">
        <v>40</v>
      </c>
      <c r="B20" s="37">
        <v>21786</v>
      </c>
      <c r="C20" s="38">
        <v>28</v>
      </c>
      <c r="D20" s="38">
        <v>0</v>
      </c>
      <c r="E20" s="38">
        <v>22</v>
      </c>
      <c r="F20" s="39">
        <v>3</v>
      </c>
      <c r="G20" s="40">
        <v>18594</v>
      </c>
      <c r="H20" s="166">
        <v>0.85299999999999998</v>
      </c>
      <c r="I20" s="41">
        <v>2226</v>
      </c>
      <c r="J20" s="42">
        <v>0.10199999999999999</v>
      </c>
      <c r="K20" s="43">
        <v>966</v>
      </c>
      <c r="L20" s="165">
        <v>4.3999999999999997E-2</v>
      </c>
      <c r="M20" s="139">
        <v>1219</v>
      </c>
      <c r="N20" s="31">
        <v>6.6000000000000003E-2</v>
      </c>
      <c r="O20" s="32">
        <v>1009</v>
      </c>
      <c r="P20" s="33">
        <v>5.3999999999999999E-2</v>
      </c>
      <c r="Q20" s="32">
        <v>422</v>
      </c>
      <c r="R20" s="33">
        <v>2.3E-2</v>
      </c>
      <c r="S20" s="32">
        <v>360</v>
      </c>
      <c r="T20" s="33">
        <v>1.9E-2</v>
      </c>
      <c r="U20" s="32">
        <v>6</v>
      </c>
      <c r="V20" s="33">
        <v>0</v>
      </c>
      <c r="W20" s="34">
        <v>6</v>
      </c>
      <c r="X20" s="35">
        <v>0</v>
      </c>
      <c r="Y20" s="34">
        <v>70</v>
      </c>
      <c r="Z20" s="164">
        <v>4.0000000000000001E-3</v>
      </c>
      <c r="AA20" s="163">
        <v>2083</v>
      </c>
    </row>
    <row r="21" spans="1:27" x14ac:dyDescent="0.2">
      <c r="A21" s="36" t="s">
        <v>41</v>
      </c>
      <c r="B21" s="37">
        <v>13752</v>
      </c>
      <c r="C21" s="38">
        <v>25</v>
      </c>
      <c r="D21" s="38">
        <v>0</v>
      </c>
      <c r="E21" s="38">
        <v>17</v>
      </c>
      <c r="F21" s="39">
        <v>8</v>
      </c>
      <c r="G21" s="40">
        <v>13104</v>
      </c>
      <c r="H21" s="166">
        <v>0.95299999999999996</v>
      </c>
      <c r="I21" s="41">
        <v>483</v>
      </c>
      <c r="J21" s="42">
        <v>3.5000000000000003E-2</v>
      </c>
      <c r="K21" s="43">
        <v>165</v>
      </c>
      <c r="L21" s="165">
        <v>1.2E-2</v>
      </c>
      <c r="M21" s="139">
        <v>2312</v>
      </c>
      <c r="N21" s="150">
        <v>0.17599999999999999</v>
      </c>
      <c r="O21" s="32">
        <v>1265</v>
      </c>
      <c r="P21" s="33">
        <v>9.7000000000000003E-2</v>
      </c>
      <c r="Q21" s="32">
        <v>677</v>
      </c>
      <c r="R21" s="33">
        <v>5.1999999999999998E-2</v>
      </c>
      <c r="S21" s="32">
        <v>264</v>
      </c>
      <c r="T21" s="33">
        <v>0.02</v>
      </c>
      <c r="U21" s="32">
        <v>29</v>
      </c>
      <c r="V21" s="33">
        <v>2E-3</v>
      </c>
      <c r="W21" s="34">
        <v>11</v>
      </c>
      <c r="X21" s="35">
        <v>1E-3</v>
      </c>
      <c r="Y21" s="34">
        <v>23</v>
      </c>
      <c r="Z21" s="164">
        <v>2E-3</v>
      </c>
      <c r="AA21" s="163">
        <v>3316</v>
      </c>
    </row>
    <row r="22" spans="1:27" x14ac:dyDescent="0.2">
      <c r="A22" s="36" t="s">
        <v>42</v>
      </c>
      <c r="B22" s="37">
        <v>18477</v>
      </c>
      <c r="C22" s="38">
        <v>24</v>
      </c>
      <c r="D22" s="38">
        <v>0</v>
      </c>
      <c r="E22" s="38">
        <v>9</v>
      </c>
      <c r="F22" s="39">
        <v>3</v>
      </c>
      <c r="G22" s="40">
        <v>18209</v>
      </c>
      <c r="H22" s="166">
        <v>0.98499999999999999</v>
      </c>
      <c r="I22" s="41">
        <v>255</v>
      </c>
      <c r="J22" s="42">
        <v>1.4E-2</v>
      </c>
      <c r="K22" s="43">
        <v>13</v>
      </c>
      <c r="L22" s="165">
        <v>1E-3</v>
      </c>
      <c r="M22" s="139">
        <v>199</v>
      </c>
      <c r="N22" s="31">
        <v>1.0999999999999999E-2</v>
      </c>
      <c r="O22" s="32">
        <v>94</v>
      </c>
      <c r="P22" s="33">
        <v>5.0000000000000001E-3</v>
      </c>
      <c r="Q22" s="32">
        <v>316</v>
      </c>
      <c r="R22" s="33">
        <v>1.7000000000000001E-2</v>
      </c>
      <c r="S22" s="32">
        <v>15</v>
      </c>
      <c r="T22" s="33">
        <v>1E-3</v>
      </c>
      <c r="U22" s="32">
        <v>3</v>
      </c>
      <c r="V22" s="33">
        <v>0</v>
      </c>
      <c r="W22" s="34">
        <v>3</v>
      </c>
      <c r="X22" s="35">
        <v>0</v>
      </c>
      <c r="Y22" s="34">
        <v>39</v>
      </c>
      <c r="Z22" s="164">
        <v>2E-3</v>
      </c>
      <c r="AA22" s="163">
        <v>575</v>
      </c>
    </row>
    <row r="23" spans="1:27" x14ac:dyDescent="0.2">
      <c r="A23" s="36" t="s">
        <v>43</v>
      </c>
      <c r="B23" s="37">
        <v>8571</v>
      </c>
      <c r="C23" s="38">
        <v>14</v>
      </c>
      <c r="D23" s="38">
        <v>5</v>
      </c>
      <c r="E23" s="38">
        <v>7</v>
      </c>
      <c r="F23" s="39">
        <v>5</v>
      </c>
      <c r="G23" s="40">
        <v>8123</v>
      </c>
      <c r="H23" s="166">
        <v>0.94799999999999995</v>
      </c>
      <c r="I23" s="41">
        <v>407</v>
      </c>
      <c r="J23" s="42">
        <v>4.7E-2</v>
      </c>
      <c r="K23" s="43">
        <v>41</v>
      </c>
      <c r="L23" s="165">
        <v>5.0000000000000001E-3</v>
      </c>
      <c r="M23" s="139">
        <v>70</v>
      </c>
      <c r="N23" s="31">
        <v>8.9999999999999993E-3</v>
      </c>
      <c r="O23" s="32">
        <v>19</v>
      </c>
      <c r="P23" s="33">
        <v>2E-3</v>
      </c>
      <c r="Q23" s="32">
        <v>78</v>
      </c>
      <c r="R23" s="33">
        <v>0.01</v>
      </c>
      <c r="S23" s="32">
        <v>8123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">
      <c r="A24" s="36" t="s">
        <v>44</v>
      </c>
      <c r="B24" s="37">
        <v>43328</v>
      </c>
      <c r="C24" s="38">
        <v>64</v>
      </c>
      <c r="D24" s="38">
        <v>0</v>
      </c>
      <c r="E24" s="38">
        <v>44</v>
      </c>
      <c r="F24" s="39">
        <v>6</v>
      </c>
      <c r="G24" s="40">
        <v>40382</v>
      </c>
      <c r="H24" s="166">
        <v>0.93200000000000005</v>
      </c>
      <c r="I24" s="41">
        <v>2578</v>
      </c>
      <c r="J24" s="42">
        <v>5.8999999999999997E-2</v>
      </c>
      <c r="K24" s="43">
        <v>368</v>
      </c>
      <c r="L24" s="165">
        <v>8.0000000000000002E-3</v>
      </c>
      <c r="M24" s="139">
        <v>2662</v>
      </c>
      <c r="N24" s="31">
        <v>6.6000000000000003E-2</v>
      </c>
      <c r="O24" s="32">
        <v>2258</v>
      </c>
      <c r="P24" s="33">
        <v>5.6000000000000001E-2</v>
      </c>
      <c r="Q24" s="32">
        <v>796</v>
      </c>
      <c r="R24" s="33">
        <v>0.02</v>
      </c>
      <c r="S24" s="32">
        <v>1226</v>
      </c>
      <c r="T24" s="33">
        <v>0.03</v>
      </c>
      <c r="U24" s="32">
        <v>45</v>
      </c>
      <c r="V24" s="33">
        <v>1E-3</v>
      </c>
      <c r="W24" s="34">
        <v>12</v>
      </c>
      <c r="X24" s="35">
        <v>0</v>
      </c>
      <c r="Y24" s="34">
        <v>109</v>
      </c>
      <c r="Z24" s="164">
        <v>3.0000000000000001E-3</v>
      </c>
      <c r="AA24" s="163">
        <v>4850</v>
      </c>
    </row>
    <row r="25" spans="1:27" x14ac:dyDescent="0.2">
      <c r="A25" s="36" t="s">
        <v>45</v>
      </c>
      <c r="B25" s="37">
        <v>18549</v>
      </c>
      <c r="C25" s="38">
        <v>30</v>
      </c>
      <c r="D25" s="38">
        <v>0</v>
      </c>
      <c r="E25" s="38">
        <v>20</v>
      </c>
      <c r="F25" s="39">
        <v>3</v>
      </c>
      <c r="G25" s="40">
        <v>18044</v>
      </c>
      <c r="H25" s="166">
        <v>0.97299999999999998</v>
      </c>
      <c r="I25" s="41">
        <v>398</v>
      </c>
      <c r="J25" s="42">
        <v>2.1000000000000001E-2</v>
      </c>
      <c r="K25" s="43">
        <v>107</v>
      </c>
      <c r="L25" s="165">
        <v>6.0000000000000001E-3</v>
      </c>
      <c r="M25" s="139">
        <v>390</v>
      </c>
      <c r="N25" s="31">
        <v>2.1999999999999999E-2</v>
      </c>
      <c r="O25" s="32">
        <v>202</v>
      </c>
      <c r="P25" s="33">
        <v>1.0999999999999999E-2</v>
      </c>
      <c r="Q25" s="32">
        <v>109</v>
      </c>
      <c r="R25" s="33">
        <v>6.0000000000000001E-3</v>
      </c>
      <c r="S25" s="32">
        <v>119</v>
      </c>
      <c r="T25" s="33">
        <v>7.0000000000000001E-3</v>
      </c>
      <c r="U25" s="32">
        <v>72</v>
      </c>
      <c r="V25" s="33">
        <v>4.0000000000000001E-3</v>
      </c>
      <c r="W25" s="34">
        <v>16</v>
      </c>
      <c r="X25" s="35">
        <v>1E-3</v>
      </c>
      <c r="Y25" s="34">
        <v>41</v>
      </c>
      <c r="Z25" s="164">
        <v>2E-3</v>
      </c>
      <c r="AA25" s="163">
        <v>747</v>
      </c>
    </row>
    <row r="26" spans="1:27" x14ac:dyDescent="0.2">
      <c r="A26" s="36" t="s">
        <v>46</v>
      </c>
      <c r="B26" s="37">
        <v>40007</v>
      </c>
      <c r="C26" s="38">
        <v>28</v>
      </c>
      <c r="D26" s="38">
        <v>5</v>
      </c>
      <c r="E26" s="38">
        <v>23</v>
      </c>
      <c r="F26" s="39">
        <v>5</v>
      </c>
      <c r="G26" s="40">
        <v>39791</v>
      </c>
      <c r="H26" s="166">
        <v>0.995</v>
      </c>
      <c r="I26" s="41">
        <v>208</v>
      </c>
      <c r="J26" s="42">
        <v>5.0000000000000001E-3</v>
      </c>
      <c r="K26" s="43">
        <v>8</v>
      </c>
      <c r="L26" s="165">
        <v>0</v>
      </c>
      <c r="M26" s="139">
        <v>11339</v>
      </c>
      <c r="N26" s="150">
        <v>0.28499999999999998</v>
      </c>
      <c r="O26" s="32">
        <v>11016</v>
      </c>
      <c r="P26" s="33">
        <v>0.27700000000000002</v>
      </c>
      <c r="Q26" s="32">
        <v>2861</v>
      </c>
      <c r="R26" s="33">
        <v>7.1999999999999995E-2</v>
      </c>
      <c r="S26" s="32">
        <v>4263</v>
      </c>
      <c r="T26" s="33">
        <v>0.107</v>
      </c>
      <c r="U26" s="32">
        <v>4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18515</v>
      </c>
    </row>
    <row r="27" spans="1:27" x14ac:dyDescent="0.2">
      <c r="A27" s="36" t="s">
        <v>47</v>
      </c>
      <c r="B27" s="37">
        <v>116597</v>
      </c>
      <c r="C27" s="38">
        <v>191</v>
      </c>
      <c r="D27" s="38">
        <v>0</v>
      </c>
      <c r="E27" s="38">
        <v>172</v>
      </c>
      <c r="F27" s="39">
        <v>4</v>
      </c>
      <c r="G27" s="40">
        <v>113290</v>
      </c>
      <c r="H27" s="166">
        <v>0.97199999999999998</v>
      </c>
      <c r="I27" s="41">
        <v>2948</v>
      </c>
      <c r="J27" s="42">
        <v>2.5000000000000001E-2</v>
      </c>
      <c r="K27" s="43">
        <v>359</v>
      </c>
      <c r="L27" s="165">
        <v>3.0000000000000001E-3</v>
      </c>
      <c r="M27" s="139">
        <v>3987</v>
      </c>
      <c r="N27" s="31">
        <v>3.5000000000000003E-2</v>
      </c>
      <c r="O27" s="32">
        <v>3370</v>
      </c>
      <c r="P27" s="33">
        <v>0.03</v>
      </c>
      <c r="Q27" s="32">
        <v>709</v>
      </c>
      <c r="R27" s="33">
        <v>6.0000000000000001E-3</v>
      </c>
      <c r="S27" s="32">
        <v>1668</v>
      </c>
      <c r="T27" s="33">
        <v>1.4999999999999999E-2</v>
      </c>
      <c r="U27" s="32">
        <v>365</v>
      </c>
      <c r="V27" s="33">
        <v>3.0000000000000001E-3</v>
      </c>
      <c r="W27" s="34">
        <v>22</v>
      </c>
      <c r="X27" s="35">
        <v>0</v>
      </c>
      <c r="Y27" s="34">
        <v>152</v>
      </c>
      <c r="Z27" s="164">
        <v>1E-3</v>
      </c>
      <c r="AA27" s="163">
        <v>6903</v>
      </c>
    </row>
    <row r="28" spans="1:27" x14ac:dyDescent="0.2">
      <c r="A28" s="36" t="s">
        <v>48</v>
      </c>
      <c r="B28" s="37">
        <v>10072</v>
      </c>
      <c r="C28" s="38">
        <v>24</v>
      </c>
      <c r="D28" s="38">
        <v>0</v>
      </c>
      <c r="E28" s="38">
        <v>13</v>
      </c>
      <c r="F28" s="39">
        <v>3</v>
      </c>
      <c r="G28" s="40">
        <v>9615</v>
      </c>
      <c r="H28" s="166">
        <v>0.95499999999999996</v>
      </c>
      <c r="I28" s="41">
        <v>435</v>
      </c>
      <c r="J28" s="42">
        <v>4.2999999999999997E-2</v>
      </c>
      <c r="K28" s="43">
        <v>22</v>
      </c>
      <c r="L28" s="165">
        <v>2E-3</v>
      </c>
      <c r="M28" s="139">
        <v>50</v>
      </c>
      <c r="N28" s="31">
        <v>5.0000000000000001E-3</v>
      </c>
      <c r="O28" s="32">
        <v>37</v>
      </c>
      <c r="P28" s="33">
        <v>4.0000000000000001E-3</v>
      </c>
      <c r="Q28" s="32">
        <v>32</v>
      </c>
      <c r="R28" s="33">
        <v>3.0000000000000001E-3</v>
      </c>
      <c r="S28" s="32">
        <v>28</v>
      </c>
      <c r="T28" s="33">
        <v>3.0000000000000001E-3</v>
      </c>
      <c r="U28" s="32">
        <v>11</v>
      </c>
      <c r="V28" s="33">
        <v>1E-3</v>
      </c>
      <c r="W28" s="34">
        <v>11</v>
      </c>
      <c r="X28" s="35">
        <v>1E-3</v>
      </c>
      <c r="Y28" s="34">
        <v>19</v>
      </c>
      <c r="Z28" s="164">
        <v>2E-3</v>
      </c>
      <c r="AA28" s="163">
        <v>151</v>
      </c>
    </row>
    <row r="29" spans="1:27" x14ac:dyDescent="0.2">
      <c r="A29" s="36" t="s">
        <v>49</v>
      </c>
      <c r="B29" s="37">
        <v>11736</v>
      </c>
      <c r="C29" s="38">
        <v>14</v>
      </c>
      <c r="D29" s="38">
        <v>0</v>
      </c>
      <c r="E29" s="38">
        <v>13</v>
      </c>
      <c r="F29" s="39">
        <v>3</v>
      </c>
      <c r="G29" s="40">
        <v>10416</v>
      </c>
      <c r="H29" s="166">
        <v>0.88800000000000001</v>
      </c>
      <c r="I29" s="41">
        <v>1269</v>
      </c>
      <c r="J29" s="42">
        <v>0.108</v>
      </c>
      <c r="K29" s="43">
        <v>51</v>
      </c>
      <c r="L29" s="165">
        <v>4.0000000000000001E-3</v>
      </c>
      <c r="M29" s="139">
        <v>363</v>
      </c>
      <c r="N29" s="31">
        <v>3.5000000000000003E-2</v>
      </c>
      <c r="O29" s="32">
        <v>322</v>
      </c>
      <c r="P29" s="33">
        <v>3.1E-2</v>
      </c>
      <c r="Q29" s="32">
        <v>686</v>
      </c>
      <c r="R29" s="33">
        <v>6.6000000000000003E-2</v>
      </c>
      <c r="S29" s="32">
        <v>116</v>
      </c>
      <c r="T29" s="33">
        <v>1.0999999999999999E-2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37</v>
      </c>
      <c r="Z29" s="164">
        <v>4.0000000000000001E-3</v>
      </c>
      <c r="AA29" s="163">
        <v>1302</v>
      </c>
    </row>
    <row r="30" spans="1:27" x14ac:dyDescent="0.2">
      <c r="A30" s="36" t="s">
        <v>50</v>
      </c>
      <c r="B30" s="37">
        <v>21996</v>
      </c>
      <c r="C30" s="38">
        <v>34</v>
      </c>
      <c r="D30" s="38">
        <v>0</v>
      </c>
      <c r="E30" s="38">
        <v>30</v>
      </c>
      <c r="F30" s="39">
        <v>4</v>
      </c>
      <c r="G30" s="40">
        <v>17882</v>
      </c>
      <c r="H30" s="134">
        <v>0.81299999999999994</v>
      </c>
      <c r="I30" s="41">
        <v>3154</v>
      </c>
      <c r="J30" s="42">
        <v>0.14299999999999999</v>
      </c>
      <c r="K30" s="43">
        <v>960</v>
      </c>
      <c r="L30" s="165">
        <v>4.3999999999999997E-2</v>
      </c>
      <c r="M30" s="139">
        <v>2254</v>
      </c>
      <c r="N30" s="150">
        <v>0.126</v>
      </c>
      <c r="O30" s="32">
        <v>2024</v>
      </c>
      <c r="P30" s="33">
        <v>0.113</v>
      </c>
      <c r="Q30" s="32">
        <v>8419</v>
      </c>
      <c r="R30" s="33">
        <v>0.47099999999999997</v>
      </c>
      <c r="S30" s="32">
        <v>8231</v>
      </c>
      <c r="T30" s="33">
        <v>0.46</v>
      </c>
      <c r="U30" s="32">
        <v>6</v>
      </c>
      <c r="V30" s="33">
        <v>0</v>
      </c>
      <c r="W30" s="34">
        <v>4</v>
      </c>
      <c r="X30" s="35">
        <v>0</v>
      </c>
      <c r="Y30" s="34">
        <v>30</v>
      </c>
      <c r="Z30" s="164">
        <v>2E-3</v>
      </c>
      <c r="AA30" s="163">
        <v>18944</v>
      </c>
    </row>
    <row r="31" spans="1:27" x14ac:dyDescent="0.2">
      <c r="A31" s="36" t="s">
        <v>51</v>
      </c>
      <c r="B31" s="37">
        <v>35916</v>
      </c>
      <c r="C31" s="38">
        <v>77</v>
      </c>
      <c r="D31" s="38">
        <v>0</v>
      </c>
      <c r="E31" s="38">
        <v>61</v>
      </c>
      <c r="F31" s="39">
        <v>3</v>
      </c>
      <c r="G31" s="40">
        <v>31798</v>
      </c>
      <c r="H31" s="166">
        <v>0.88500000000000001</v>
      </c>
      <c r="I31" s="41">
        <v>3314</v>
      </c>
      <c r="J31" s="42">
        <v>9.1999999999999998E-2</v>
      </c>
      <c r="K31" s="43">
        <v>804</v>
      </c>
      <c r="L31" s="165">
        <v>2.1999999999999999E-2</v>
      </c>
      <c r="M31" s="139">
        <v>338</v>
      </c>
      <c r="N31" s="31">
        <v>1.0999999999999999E-2</v>
      </c>
      <c r="O31" s="32">
        <v>245</v>
      </c>
      <c r="P31" s="33">
        <v>8.0000000000000002E-3</v>
      </c>
      <c r="Q31" s="32">
        <v>164</v>
      </c>
      <c r="R31" s="33">
        <v>5.0000000000000001E-3</v>
      </c>
      <c r="S31" s="32">
        <v>215</v>
      </c>
      <c r="T31" s="33">
        <v>7.0000000000000001E-3</v>
      </c>
      <c r="U31" s="32">
        <v>172</v>
      </c>
      <c r="V31" s="33">
        <v>5.0000000000000001E-3</v>
      </c>
      <c r="W31" s="34">
        <v>60</v>
      </c>
      <c r="X31" s="35">
        <v>2E-3</v>
      </c>
      <c r="Y31" s="34">
        <v>24</v>
      </c>
      <c r="Z31" s="164">
        <v>1E-3</v>
      </c>
      <c r="AA31" s="163">
        <v>973</v>
      </c>
    </row>
    <row r="32" spans="1:27" x14ac:dyDescent="0.2">
      <c r="A32" s="36" t="s">
        <v>52</v>
      </c>
      <c r="B32" s="37">
        <v>19544</v>
      </c>
      <c r="C32" s="38">
        <v>35</v>
      </c>
      <c r="D32" s="38">
        <v>0</v>
      </c>
      <c r="E32" s="38">
        <v>25</v>
      </c>
      <c r="F32" s="39">
        <v>3</v>
      </c>
      <c r="G32" s="40">
        <v>19118</v>
      </c>
      <c r="H32" s="166">
        <v>0.97799999999999998</v>
      </c>
      <c r="I32" s="41">
        <v>402</v>
      </c>
      <c r="J32" s="42">
        <v>2.1000000000000001E-2</v>
      </c>
      <c r="K32" s="43">
        <v>24</v>
      </c>
      <c r="L32" s="165">
        <v>1E-3</v>
      </c>
      <c r="M32" s="139">
        <v>1415</v>
      </c>
      <c r="N32" s="31">
        <v>7.3999999999999996E-2</v>
      </c>
      <c r="O32" s="32">
        <v>691</v>
      </c>
      <c r="P32" s="33">
        <v>3.5999999999999997E-2</v>
      </c>
      <c r="Q32" s="32">
        <v>299</v>
      </c>
      <c r="R32" s="33">
        <v>1.6E-2</v>
      </c>
      <c r="S32" s="32">
        <v>84</v>
      </c>
      <c r="T32" s="33">
        <v>4.0000000000000001E-3</v>
      </c>
      <c r="U32" s="32">
        <v>351</v>
      </c>
      <c r="V32" s="33">
        <v>1.7999999999999999E-2</v>
      </c>
      <c r="W32" s="34">
        <v>9</v>
      </c>
      <c r="X32" s="35">
        <v>0</v>
      </c>
      <c r="Y32" s="34">
        <v>36</v>
      </c>
      <c r="Z32" s="164">
        <v>2E-3</v>
      </c>
      <c r="AA32" s="163">
        <v>2194</v>
      </c>
    </row>
    <row r="33" spans="1:27" x14ac:dyDescent="0.2">
      <c r="A33" s="36" t="s">
        <v>53</v>
      </c>
      <c r="B33" s="37">
        <v>15813</v>
      </c>
      <c r="C33" s="38">
        <v>31</v>
      </c>
      <c r="D33" s="38">
        <v>0</v>
      </c>
      <c r="E33" s="38">
        <v>12</v>
      </c>
      <c r="F33" s="39">
        <v>4</v>
      </c>
      <c r="G33" s="40">
        <v>15366</v>
      </c>
      <c r="H33" s="166">
        <v>0.97199999999999998</v>
      </c>
      <c r="I33" s="41">
        <v>425</v>
      </c>
      <c r="J33" s="42">
        <v>2.7E-2</v>
      </c>
      <c r="K33" s="43">
        <v>22</v>
      </c>
      <c r="L33" s="165">
        <v>1E-3</v>
      </c>
      <c r="M33" s="139">
        <v>123</v>
      </c>
      <c r="N33" s="31">
        <v>8.0000000000000002E-3</v>
      </c>
      <c r="O33" s="32">
        <v>94</v>
      </c>
      <c r="P33" s="33">
        <v>6.0000000000000001E-3</v>
      </c>
      <c r="Q33" s="32">
        <v>47</v>
      </c>
      <c r="R33" s="33">
        <v>3.0000000000000001E-3</v>
      </c>
      <c r="S33" s="32">
        <v>67</v>
      </c>
      <c r="T33" s="33">
        <v>4.0000000000000001E-3</v>
      </c>
      <c r="U33" s="32">
        <v>13</v>
      </c>
      <c r="V33" s="33">
        <v>1E-3</v>
      </c>
      <c r="W33" s="34">
        <v>1</v>
      </c>
      <c r="X33" s="35">
        <v>0</v>
      </c>
      <c r="Y33" s="34">
        <v>36</v>
      </c>
      <c r="Z33" s="164">
        <v>2E-3</v>
      </c>
      <c r="AA33" s="163">
        <v>287</v>
      </c>
    </row>
    <row r="34" spans="1:27" x14ac:dyDescent="0.2">
      <c r="A34" s="36" t="s">
        <v>54</v>
      </c>
      <c r="B34" s="37">
        <v>11505</v>
      </c>
      <c r="C34" s="38">
        <v>38</v>
      </c>
      <c r="D34" s="38">
        <v>0</v>
      </c>
      <c r="E34" s="38">
        <v>13</v>
      </c>
      <c r="F34" s="39">
        <v>4</v>
      </c>
      <c r="G34" s="40">
        <v>8871</v>
      </c>
      <c r="H34" s="134">
        <v>0.77100000000000002</v>
      </c>
      <c r="I34" s="41">
        <v>2002</v>
      </c>
      <c r="J34" s="42">
        <v>0.17399999999999999</v>
      </c>
      <c r="K34" s="43">
        <v>632</v>
      </c>
      <c r="L34" s="165">
        <v>5.5E-2</v>
      </c>
      <c r="M34" s="139">
        <v>3132</v>
      </c>
      <c r="N34" s="150">
        <v>0.35299999999999998</v>
      </c>
      <c r="O34" s="32">
        <v>975</v>
      </c>
      <c r="P34" s="33">
        <v>0.11</v>
      </c>
      <c r="Q34" s="32">
        <v>3559</v>
      </c>
      <c r="R34" s="33">
        <v>0.40100000000000002</v>
      </c>
      <c r="S34" s="32">
        <v>164</v>
      </c>
      <c r="T34" s="33">
        <v>1.7999999999999999E-2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6936</v>
      </c>
    </row>
    <row r="35" spans="1:27" x14ac:dyDescent="0.2">
      <c r="A35" s="36" t="s">
        <v>55</v>
      </c>
      <c r="B35" s="37">
        <v>35688</v>
      </c>
      <c r="C35" s="38">
        <v>45</v>
      </c>
      <c r="D35" s="38">
        <v>0</v>
      </c>
      <c r="E35" s="38">
        <v>32</v>
      </c>
      <c r="F35" s="39">
        <v>3</v>
      </c>
      <c r="G35" s="40">
        <v>33356</v>
      </c>
      <c r="H35" s="166">
        <v>0.93500000000000005</v>
      </c>
      <c r="I35" s="41">
        <v>2024</v>
      </c>
      <c r="J35" s="42">
        <v>5.7000000000000002E-2</v>
      </c>
      <c r="K35" s="43">
        <v>308</v>
      </c>
      <c r="L35" s="165">
        <v>8.9999999999999993E-3</v>
      </c>
      <c r="M35" s="139">
        <v>457</v>
      </c>
      <c r="N35" s="31">
        <v>1.4E-2</v>
      </c>
      <c r="O35" s="32">
        <v>343</v>
      </c>
      <c r="P35" s="33">
        <v>0.01</v>
      </c>
      <c r="Q35" s="32">
        <v>33356</v>
      </c>
      <c r="R35" s="33">
        <v>1</v>
      </c>
      <c r="S35" s="32">
        <v>128</v>
      </c>
      <c r="T35" s="33">
        <v>4.0000000000000001E-3</v>
      </c>
      <c r="U35" s="32">
        <v>51</v>
      </c>
      <c r="V35" s="33">
        <v>2E-3</v>
      </c>
      <c r="W35" s="34">
        <v>21</v>
      </c>
      <c r="X35" s="35">
        <v>1E-3</v>
      </c>
      <c r="Y35" s="34">
        <v>58</v>
      </c>
      <c r="Z35" s="164">
        <v>2E-3</v>
      </c>
      <c r="AA35" s="163">
        <v>34071</v>
      </c>
    </row>
    <row r="36" spans="1:27" x14ac:dyDescent="0.2">
      <c r="A36" s="36" t="s">
        <v>56</v>
      </c>
      <c r="B36" s="37">
        <v>17353</v>
      </c>
      <c r="C36" s="38">
        <v>24</v>
      </c>
      <c r="D36" s="38">
        <v>0</v>
      </c>
      <c r="E36" s="38">
        <v>21</v>
      </c>
      <c r="F36" s="39">
        <v>3</v>
      </c>
      <c r="G36" s="40">
        <v>16271</v>
      </c>
      <c r="H36" s="166">
        <v>0.93799999999999994</v>
      </c>
      <c r="I36" s="41">
        <v>880</v>
      </c>
      <c r="J36" s="42">
        <v>5.0999999999999997E-2</v>
      </c>
      <c r="K36" s="43">
        <v>202</v>
      </c>
      <c r="L36" s="165">
        <v>1.2E-2</v>
      </c>
      <c r="M36" s="139">
        <v>581</v>
      </c>
      <c r="N36" s="31">
        <v>3.5999999999999997E-2</v>
      </c>
      <c r="O36" s="32">
        <v>572</v>
      </c>
      <c r="P36" s="33">
        <v>3.5000000000000003E-2</v>
      </c>
      <c r="Q36" s="32">
        <v>95</v>
      </c>
      <c r="R36" s="33">
        <v>6.0000000000000001E-3</v>
      </c>
      <c r="S36" s="32">
        <v>197</v>
      </c>
      <c r="T36" s="33">
        <v>1.2E-2</v>
      </c>
      <c r="U36" s="32">
        <v>16</v>
      </c>
      <c r="V36" s="33">
        <v>1E-3</v>
      </c>
      <c r="W36" s="34">
        <v>2</v>
      </c>
      <c r="X36" s="35">
        <v>0</v>
      </c>
      <c r="Y36" s="34">
        <v>18</v>
      </c>
      <c r="Z36" s="164">
        <v>1E-3</v>
      </c>
      <c r="AA36" s="163">
        <v>909</v>
      </c>
    </row>
    <row r="37" spans="1:27" x14ac:dyDescent="0.2">
      <c r="A37" s="36" t="s">
        <v>57</v>
      </c>
      <c r="B37" s="37">
        <v>16315</v>
      </c>
      <c r="C37" s="38">
        <v>28</v>
      </c>
      <c r="D37" s="38">
        <v>7</v>
      </c>
      <c r="E37" s="38">
        <v>9</v>
      </c>
      <c r="F37" s="39">
        <v>5</v>
      </c>
      <c r="G37" s="40">
        <v>8585</v>
      </c>
      <c r="H37" s="134">
        <v>0.52600000000000002</v>
      </c>
      <c r="I37" s="41">
        <v>5679</v>
      </c>
      <c r="J37" s="42">
        <v>0.34799999999999998</v>
      </c>
      <c r="K37" s="43">
        <v>2051</v>
      </c>
      <c r="L37" s="165">
        <v>0.126</v>
      </c>
      <c r="M37" s="139">
        <v>999</v>
      </c>
      <c r="N37" s="31">
        <v>0.11600000000000001</v>
      </c>
      <c r="O37" s="32">
        <v>521</v>
      </c>
      <c r="P37" s="33">
        <v>6.0999999999999999E-2</v>
      </c>
      <c r="Q37" s="32">
        <v>258</v>
      </c>
      <c r="R37" s="33">
        <v>0.03</v>
      </c>
      <c r="S37" s="32">
        <v>199</v>
      </c>
      <c r="T37" s="33">
        <v>2.3E-2</v>
      </c>
      <c r="U37" s="32">
        <v>16</v>
      </c>
      <c r="V37" s="33">
        <v>2E-3</v>
      </c>
      <c r="W37" s="34">
        <v>6</v>
      </c>
      <c r="X37" s="35">
        <v>1E-3</v>
      </c>
      <c r="Y37" s="34">
        <v>59</v>
      </c>
      <c r="Z37" s="164">
        <v>7.0000000000000001E-3</v>
      </c>
      <c r="AA37" s="163">
        <v>1537</v>
      </c>
    </row>
    <row r="38" spans="1:27" x14ac:dyDescent="0.2">
      <c r="A38" s="36" t="s">
        <v>58</v>
      </c>
      <c r="B38" s="37">
        <v>60279</v>
      </c>
      <c r="C38" s="38">
        <v>45</v>
      </c>
      <c r="D38" s="38">
        <v>1</v>
      </c>
      <c r="E38" s="38">
        <v>38</v>
      </c>
      <c r="F38" s="39">
        <v>3</v>
      </c>
      <c r="G38" s="40">
        <v>57356</v>
      </c>
      <c r="H38" s="166">
        <v>0.95199999999999996</v>
      </c>
      <c r="I38" s="41">
        <v>2728</v>
      </c>
      <c r="J38" s="42">
        <v>4.4999999999999998E-2</v>
      </c>
      <c r="K38" s="43">
        <v>195</v>
      </c>
      <c r="L38" s="165">
        <v>3.0000000000000001E-3</v>
      </c>
      <c r="M38" s="139">
        <v>1001</v>
      </c>
      <c r="N38" s="31">
        <v>1.7000000000000001E-2</v>
      </c>
      <c r="O38" s="32">
        <v>838</v>
      </c>
      <c r="P38" s="33">
        <v>1.4999999999999999E-2</v>
      </c>
      <c r="Q38" s="32">
        <v>337</v>
      </c>
      <c r="R38" s="33">
        <v>6.0000000000000001E-3</v>
      </c>
      <c r="S38" s="32">
        <v>10950</v>
      </c>
      <c r="T38" s="33">
        <v>0.191</v>
      </c>
      <c r="U38" s="32">
        <v>5454</v>
      </c>
      <c r="V38" s="33">
        <v>9.5000000000000001E-2</v>
      </c>
      <c r="W38" s="34">
        <v>31</v>
      </c>
      <c r="X38" s="35">
        <v>1E-3</v>
      </c>
      <c r="Y38" s="34">
        <v>18</v>
      </c>
      <c r="Z38" s="164">
        <v>0</v>
      </c>
      <c r="AA38" s="163">
        <v>17791</v>
      </c>
    </row>
    <row r="39" spans="1:27" x14ac:dyDescent="0.2">
      <c r="A39" s="36" t="s">
        <v>59</v>
      </c>
      <c r="B39" s="37">
        <v>8885</v>
      </c>
      <c r="C39" s="38">
        <v>11</v>
      </c>
      <c r="D39" s="38">
        <v>0</v>
      </c>
      <c r="E39" s="38">
        <v>4</v>
      </c>
      <c r="F39" s="39">
        <v>3</v>
      </c>
      <c r="G39" s="40">
        <v>8025</v>
      </c>
      <c r="H39" s="166">
        <v>0.90300000000000002</v>
      </c>
      <c r="I39" s="41">
        <v>748</v>
      </c>
      <c r="J39" s="42">
        <v>8.4000000000000005E-2</v>
      </c>
      <c r="K39" s="43">
        <v>112</v>
      </c>
      <c r="L39" s="165">
        <v>1.2999999999999999E-2</v>
      </c>
      <c r="M39" s="139">
        <v>149</v>
      </c>
      <c r="N39" s="31">
        <v>1.9E-2</v>
      </c>
      <c r="O39" s="32">
        <v>73</v>
      </c>
      <c r="P39" s="33">
        <v>8.9999999999999993E-3</v>
      </c>
      <c r="Q39" s="32">
        <v>91</v>
      </c>
      <c r="R39" s="33">
        <v>1.0999999999999999E-2</v>
      </c>
      <c r="S39" s="32">
        <v>23</v>
      </c>
      <c r="T39" s="33">
        <v>3.0000000000000001E-3</v>
      </c>
      <c r="U39" s="32">
        <v>7</v>
      </c>
      <c r="V39" s="33">
        <v>1E-3</v>
      </c>
      <c r="W39" s="34">
        <v>7</v>
      </c>
      <c r="X39" s="35">
        <v>1E-3</v>
      </c>
      <c r="Y39" s="34">
        <v>36</v>
      </c>
      <c r="Z39" s="164">
        <v>4.0000000000000001E-3</v>
      </c>
      <c r="AA39" s="163">
        <v>313</v>
      </c>
    </row>
    <row r="40" spans="1:27" x14ac:dyDescent="0.2">
      <c r="A40" s="36" t="s">
        <v>60</v>
      </c>
      <c r="B40" s="37">
        <v>12455</v>
      </c>
      <c r="C40" s="38">
        <v>13</v>
      </c>
      <c r="D40" s="38">
        <v>0</v>
      </c>
      <c r="E40" s="38">
        <v>6</v>
      </c>
      <c r="F40" s="39">
        <v>5</v>
      </c>
      <c r="G40" s="40">
        <v>11891</v>
      </c>
      <c r="H40" s="166">
        <v>0.95499999999999996</v>
      </c>
      <c r="I40" s="41">
        <v>533</v>
      </c>
      <c r="J40" s="42">
        <v>4.2999999999999997E-2</v>
      </c>
      <c r="K40" s="43">
        <v>31</v>
      </c>
      <c r="L40" s="165">
        <v>2E-3</v>
      </c>
      <c r="M40" s="139">
        <v>876</v>
      </c>
      <c r="N40" s="31">
        <v>7.3999999999999996E-2</v>
      </c>
      <c r="O40" s="32">
        <v>298</v>
      </c>
      <c r="P40" s="33">
        <v>2.5000000000000001E-2</v>
      </c>
      <c r="Q40" s="32">
        <v>2482</v>
      </c>
      <c r="R40" s="33">
        <v>0.20899999999999999</v>
      </c>
      <c r="S40" s="32">
        <v>158</v>
      </c>
      <c r="T40" s="33">
        <v>1.2999999999999999E-2</v>
      </c>
      <c r="U40" s="32">
        <v>31</v>
      </c>
      <c r="V40" s="33">
        <v>3.0000000000000001E-3</v>
      </c>
      <c r="W40" s="34">
        <v>31</v>
      </c>
      <c r="X40" s="35">
        <v>3.0000000000000001E-3</v>
      </c>
      <c r="Y40" s="34">
        <v>29</v>
      </c>
      <c r="Z40" s="164">
        <v>2E-3</v>
      </c>
      <c r="AA40" s="163">
        <v>3607</v>
      </c>
    </row>
    <row r="41" spans="1:27" x14ac:dyDescent="0.2">
      <c r="A41" s="36" t="s">
        <v>61</v>
      </c>
      <c r="B41" s="37">
        <v>15423</v>
      </c>
      <c r="C41" s="38">
        <v>27</v>
      </c>
      <c r="D41" s="38">
        <v>2</v>
      </c>
      <c r="E41" s="38">
        <v>20</v>
      </c>
      <c r="F41" s="39">
        <v>3</v>
      </c>
      <c r="G41" s="40">
        <v>9657</v>
      </c>
      <c r="H41" s="134">
        <v>0.626</v>
      </c>
      <c r="I41" s="41">
        <v>5650</v>
      </c>
      <c r="J41" s="42">
        <v>0.36599999999999999</v>
      </c>
      <c r="K41" s="43">
        <v>116</v>
      </c>
      <c r="L41" s="165">
        <v>8.0000000000000002E-3</v>
      </c>
      <c r="M41" s="139">
        <v>230</v>
      </c>
      <c r="N41" s="31">
        <v>2.4E-2</v>
      </c>
      <c r="O41" s="32">
        <v>165</v>
      </c>
      <c r="P41" s="33">
        <v>1.7000000000000001E-2</v>
      </c>
      <c r="Q41" s="32">
        <v>26</v>
      </c>
      <c r="R41" s="33">
        <v>3.0000000000000001E-3</v>
      </c>
      <c r="S41" s="32">
        <v>21</v>
      </c>
      <c r="T41" s="33">
        <v>2E-3</v>
      </c>
      <c r="U41" s="32">
        <v>8</v>
      </c>
      <c r="V41" s="33">
        <v>1E-3</v>
      </c>
      <c r="W41" s="34">
        <v>1</v>
      </c>
      <c r="X41" s="35">
        <v>0</v>
      </c>
      <c r="Y41" s="34">
        <v>12</v>
      </c>
      <c r="Z41" s="164">
        <v>1E-3</v>
      </c>
      <c r="AA41" s="163">
        <v>298</v>
      </c>
    </row>
    <row r="42" spans="1:27" x14ac:dyDescent="0.2">
      <c r="A42" s="36" t="s">
        <v>62</v>
      </c>
      <c r="B42" s="37">
        <v>26644</v>
      </c>
      <c r="C42" s="38">
        <v>36</v>
      </c>
      <c r="D42" s="38">
        <v>13</v>
      </c>
      <c r="E42" s="38">
        <v>28</v>
      </c>
      <c r="F42" s="39">
        <v>3</v>
      </c>
      <c r="G42" s="40">
        <v>25957</v>
      </c>
      <c r="H42" s="166">
        <v>0.97399999999999998</v>
      </c>
      <c r="I42" s="41">
        <v>666</v>
      </c>
      <c r="J42" s="42">
        <v>2.5000000000000001E-2</v>
      </c>
      <c r="K42" s="43">
        <v>21</v>
      </c>
      <c r="L42" s="165">
        <v>1E-3</v>
      </c>
      <c r="M42" s="139">
        <v>2593</v>
      </c>
      <c r="N42" s="31">
        <v>0.1</v>
      </c>
      <c r="O42" s="32">
        <v>2223</v>
      </c>
      <c r="P42" s="33">
        <v>8.5999999999999993E-2</v>
      </c>
      <c r="Q42" s="32">
        <v>457</v>
      </c>
      <c r="R42" s="33">
        <v>1.7999999999999999E-2</v>
      </c>
      <c r="S42" s="32">
        <v>419</v>
      </c>
      <c r="T42" s="33">
        <v>1.6E-2</v>
      </c>
      <c r="U42" s="32">
        <v>27</v>
      </c>
      <c r="V42" s="33">
        <v>1E-3</v>
      </c>
      <c r="W42" s="34">
        <v>4</v>
      </c>
      <c r="X42" s="35">
        <v>0</v>
      </c>
      <c r="Y42" s="34">
        <v>31</v>
      </c>
      <c r="Z42" s="164">
        <v>1E-3</v>
      </c>
      <c r="AA42" s="163">
        <v>3531</v>
      </c>
    </row>
    <row r="43" spans="1:27" x14ac:dyDescent="0.2">
      <c r="A43" s="36" t="s">
        <v>63</v>
      </c>
      <c r="B43" s="37">
        <v>4864</v>
      </c>
      <c r="C43" s="38">
        <v>9</v>
      </c>
      <c r="D43" s="38">
        <v>0</v>
      </c>
      <c r="E43" s="38">
        <v>6</v>
      </c>
      <c r="F43" s="39">
        <v>3</v>
      </c>
      <c r="G43" s="40">
        <v>4612</v>
      </c>
      <c r="H43" s="166">
        <v>0.94799999999999995</v>
      </c>
      <c r="I43" s="41">
        <v>226</v>
      </c>
      <c r="J43" s="42">
        <v>4.5999999999999999E-2</v>
      </c>
      <c r="K43" s="43">
        <v>26</v>
      </c>
      <c r="L43" s="165">
        <v>5.0000000000000001E-3</v>
      </c>
      <c r="M43" s="139">
        <v>159</v>
      </c>
      <c r="N43" s="31">
        <v>3.4000000000000002E-2</v>
      </c>
      <c r="O43" s="32">
        <v>81</v>
      </c>
      <c r="P43" s="33">
        <v>1.7999999999999999E-2</v>
      </c>
      <c r="Q43" s="32">
        <v>28</v>
      </c>
      <c r="R43" s="33">
        <v>6.0000000000000001E-3</v>
      </c>
      <c r="S43" s="32">
        <v>3</v>
      </c>
      <c r="T43" s="33">
        <v>1E-3</v>
      </c>
      <c r="U43" s="32">
        <v>2</v>
      </c>
      <c r="V43" s="33">
        <v>0</v>
      </c>
      <c r="W43" s="34">
        <v>2</v>
      </c>
      <c r="X43" s="35">
        <v>0</v>
      </c>
      <c r="Y43" s="34">
        <v>2</v>
      </c>
      <c r="Z43" s="164">
        <v>0</v>
      </c>
      <c r="AA43" s="163">
        <v>196</v>
      </c>
    </row>
    <row r="44" spans="1:27" x14ac:dyDescent="0.2">
      <c r="A44" s="36" t="s">
        <v>64</v>
      </c>
      <c r="B44" s="37">
        <v>4726</v>
      </c>
      <c r="C44" s="38">
        <v>10</v>
      </c>
      <c r="D44" s="38">
        <v>0</v>
      </c>
      <c r="E44" s="38">
        <v>1</v>
      </c>
      <c r="F44" s="39">
        <v>3</v>
      </c>
      <c r="G44" s="40">
        <v>4551</v>
      </c>
      <c r="H44" s="166">
        <v>0.96299999999999997</v>
      </c>
      <c r="I44" s="41">
        <v>164</v>
      </c>
      <c r="J44" s="42">
        <v>3.5000000000000003E-2</v>
      </c>
      <c r="K44" s="43">
        <v>11</v>
      </c>
      <c r="L44" s="165">
        <v>2E-3</v>
      </c>
      <c r="M44" s="139">
        <v>87</v>
      </c>
      <c r="N44" s="31">
        <v>1.9E-2</v>
      </c>
      <c r="O44" s="32">
        <v>8</v>
      </c>
      <c r="P44" s="33">
        <v>2E-3</v>
      </c>
      <c r="Q44" s="32">
        <v>254</v>
      </c>
      <c r="R44" s="33">
        <v>5.6000000000000001E-2</v>
      </c>
      <c r="S44" s="32">
        <v>993</v>
      </c>
      <c r="T44" s="33">
        <v>0.218</v>
      </c>
      <c r="U44" s="32">
        <v>1</v>
      </c>
      <c r="V44" s="33">
        <v>0</v>
      </c>
      <c r="W44" s="34">
        <v>0</v>
      </c>
      <c r="X44" s="35">
        <v>0</v>
      </c>
      <c r="Y44" s="34">
        <v>12</v>
      </c>
      <c r="Z44" s="164">
        <v>3.0000000000000001E-3</v>
      </c>
      <c r="AA44" s="163">
        <v>1347</v>
      </c>
    </row>
    <row r="45" spans="1:27" x14ac:dyDescent="0.2">
      <c r="A45" s="36" t="s">
        <v>65</v>
      </c>
      <c r="B45" s="37">
        <v>5401</v>
      </c>
      <c r="C45" s="38">
        <v>16</v>
      </c>
      <c r="D45" s="38">
        <v>0</v>
      </c>
      <c r="E45" s="38">
        <v>11</v>
      </c>
      <c r="F45" s="39">
        <v>3</v>
      </c>
      <c r="G45" s="40">
        <v>4996</v>
      </c>
      <c r="H45" s="166">
        <v>0.92500000000000004</v>
      </c>
      <c r="I45" s="41">
        <v>361</v>
      </c>
      <c r="J45" s="42">
        <v>6.7000000000000004E-2</v>
      </c>
      <c r="K45" s="43">
        <v>44</v>
      </c>
      <c r="L45" s="165">
        <v>8.0000000000000002E-3</v>
      </c>
      <c r="M45" s="139">
        <v>239</v>
      </c>
      <c r="N45" s="31">
        <v>4.8000000000000001E-2</v>
      </c>
      <c r="O45" s="32">
        <v>194</v>
      </c>
      <c r="P45" s="33">
        <v>3.9E-2</v>
      </c>
      <c r="Q45" s="32">
        <v>227</v>
      </c>
      <c r="R45" s="33">
        <v>4.4999999999999998E-2</v>
      </c>
      <c r="S45" s="32">
        <v>58</v>
      </c>
      <c r="T45" s="33">
        <v>1.2E-2</v>
      </c>
      <c r="U45" s="32">
        <v>8</v>
      </c>
      <c r="V45" s="33">
        <v>2E-3</v>
      </c>
      <c r="W45" s="34">
        <v>9</v>
      </c>
      <c r="X45" s="35">
        <v>2E-3</v>
      </c>
      <c r="Y45" s="34">
        <v>9</v>
      </c>
      <c r="Z45" s="164">
        <v>2E-3</v>
      </c>
      <c r="AA45" s="163">
        <v>550</v>
      </c>
    </row>
    <row r="46" spans="1:27" x14ac:dyDescent="0.2">
      <c r="A46" s="36" t="s">
        <v>66</v>
      </c>
      <c r="B46" s="37">
        <v>19033</v>
      </c>
      <c r="C46" s="38">
        <v>28</v>
      </c>
      <c r="D46" s="38">
        <v>9</v>
      </c>
      <c r="E46" s="38">
        <v>18</v>
      </c>
      <c r="F46" s="39">
        <v>3</v>
      </c>
      <c r="G46" s="40">
        <v>18851</v>
      </c>
      <c r="H46" s="166">
        <v>0.99</v>
      </c>
      <c r="I46" s="41">
        <v>145</v>
      </c>
      <c r="J46" s="42">
        <v>8.0000000000000002E-3</v>
      </c>
      <c r="K46" s="43">
        <v>37</v>
      </c>
      <c r="L46" s="165">
        <v>2E-3</v>
      </c>
      <c r="M46" s="139">
        <v>225</v>
      </c>
      <c r="N46" s="31">
        <v>1.2E-2</v>
      </c>
      <c r="O46" s="32">
        <v>167</v>
      </c>
      <c r="P46" s="33">
        <v>8.9999999999999993E-3</v>
      </c>
      <c r="Q46" s="32">
        <v>1123</v>
      </c>
      <c r="R46" s="33">
        <v>0.06</v>
      </c>
      <c r="S46" s="32">
        <v>641</v>
      </c>
      <c r="T46" s="33">
        <v>3.4000000000000002E-2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2012</v>
      </c>
    </row>
    <row r="47" spans="1:27" x14ac:dyDescent="0.2">
      <c r="A47" s="36" t="s">
        <v>67</v>
      </c>
      <c r="B47" s="37">
        <v>38182</v>
      </c>
      <c r="C47" s="38">
        <v>39</v>
      </c>
      <c r="D47" s="38">
        <v>7</v>
      </c>
      <c r="E47" s="38">
        <v>34</v>
      </c>
      <c r="F47" s="39">
        <v>3</v>
      </c>
      <c r="G47" s="40">
        <v>35708</v>
      </c>
      <c r="H47" s="166">
        <v>0.93500000000000005</v>
      </c>
      <c r="I47" s="41">
        <v>2388</v>
      </c>
      <c r="J47" s="42">
        <v>6.3E-2</v>
      </c>
      <c r="K47" s="43">
        <v>86</v>
      </c>
      <c r="L47" s="165">
        <v>2E-3</v>
      </c>
      <c r="M47" s="139">
        <v>2247</v>
      </c>
      <c r="N47" s="31">
        <v>6.3E-2</v>
      </c>
      <c r="O47" s="32">
        <v>2229</v>
      </c>
      <c r="P47" s="33">
        <v>6.2E-2</v>
      </c>
      <c r="Q47" s="32">
        <v>16151</v>
      </c>
      <c r="R47" s="33">
        <v>0.45200000000000001</v>
      </c>
      <c r="S47" s="32">
        <v>33009</v>
      </c>
      <c r="T47" s="33">
        <v>0.92400000000000004</v>
      </c>
      <c r="U47" s="32">
        <v>16</v>
      </c>
      <c r="V47" s="33">
        <v>0</v>
      </c>
      <c r="W47" s="34">
        <v>6</v>
      </c>
      <c r="X47" s="35">
        <v>0</v>
      </c>
      <c r="Y47" s="34">
        <v>63</v>
      </c>
      <c r="Z47" s="164">
        <v>2E-3</v>
      </c>
      <c r="AA47" s="163">
        <v>51492</v>
      </c>
    </row>
    <row r="48" spans="1:27" x14ac:dyDescent="0.2">
      <c r="A48" s="36" t="s">
        <v>68</v>
      </c>
      <c r="B48" s="37">
        <v>46546</v>
      </c>
      <c r="C48" s="38">
        <v>60</v>
      </c>
      <c r="D48" s="38">
        <v>0</v>
      </c>
      <c r="E48" s="38">
        <v>48</v>
      </c>
      <c r="F48" s="39">
        <v>3</v>
      </c>
      <c r="G48" s="40">
        <v>45129</v>
      </c>
      <c r="H48" s="166">
        <v>0.97</v>
      </c>
      <c r="I48" s="41">
        <v>1212</v>
      </c>
      <c r="J48" s="42">
        <v>2.5999999999999999E-2</v>
      </c>
      <c r="K48" s="43">
        <v>205</v>
      </c>
      <c r="L48" s="165">
        <v>4.0000000000000001E-3</v>
      </c>
      <c r="M48" s="139">
        <v>2947</v>
      </c>
      <c r="N48" s="31">
        <v>6.5000000000000002E-2</v>
      </c>
      <c r="O48" s="32">
        <v>2745</v>
      </c>
      <c r="P48" s="33">
        <v>6.0999999999999999E-2</v>
      </c>
      <c r="Q48" s="32">
        <v>978</v>
      </c>
      <c r="R48" s="33">
        <v>2.1999999999999999E-2</v>
      </c>
      <c r="S48" s="32">
        <v>1926</v>
      </c>
      <c r="T48" s="33">
        <v>4.2999999999999997E-2</v>
      </c>
      <c r="U48" s="32">
        <v>107</v>
      </c>
      <c r="V48" s="33">
        <v>2E-3</v>
      </c>
      <c r="W48" s="34">
        <v>47</v>
      </c>
      <c r="X48" s="35">
        <v>1E-3</v>
      </c>
      <c r="Y48" s="34">
        <v>61</v>
      </c>
      <c r="Z48" s="164">
        <v>1E-3</v>
      </c>
      <c r="AA48" s="163">
        <v>6066</v>
      </c>
    </row>
    <row r="49" spans="1:27" x14ac:dyDescent="0.2">
      <c r="A49" s="36" t="s">
        <v>69</v>
      </c>
      <c r="B49" s="37">
        <v>17201</v>
      </c>
      <c r="C49" s="38">
        <v>27</v>
      </c>
      <c r="D49" s="38">
        <v>0</v>
      </c>
      <c r="E49" s="38">
        <v>22</v>
      </c>
      <c r="F49" s="39">
        <v>3</v>
      </c>
      <c r="G49" s="40">
        <v>14099</v>
      </c>
      <c r="H49" s="134">
        <v>0.82</v>
      </c>
      <c r="I49" s="41">
        <v>2464</v>
      </c>
      <c r="J49" s="42">
        <v>0.14299999999999999</v>
      </c>
      <c r="K49" s="43">
        <v>638</v>
      </c>
      <c r="L49" s="165">
        <v>3.6999999999999998E-2</v>
      </c>
      <c r="M49" s="139">
        <v>627</v>
      </c>
      <c r="N49" s="31">
        <v>4.3999999999999997E-2</v>
      </c>
      <c r="O49" s="32">
        <v>497</v>
      </c>
      <c r="P49" s="33">
        <v>3.5000000000000003E-2</v>
      </c>
      <c r="Q49" s="32">
        <v>312</v>
      </c>
      <c r="R49" s="33">
        <v>2.1999999999999999E-2</v>
      </c>
      <c r="S49" s="32">
        <v>127</v>
      </c>
      <c r="T49" s="33">
        <v>8.9999999999999993E-3</v>
      </c>
      <c r="U49" s="32">
        <v>21</v>
      </c>
      <c r="V49" s="33">
        <v>1E-3</v>
      </c>
      <c r="W49" s="34">
        <v>10</v>
      </c>
      <c r="X49" s="35">
        <v>1E-3</v>
      </c>
      <c r="Y49" s="34">
        <v>27</v>
      </c>
      <c r="Z49" s="164">
        <v>2E-3</v>
      </c>
      <c r="AA49" s="163">
        <v>1124</v>
      </c>
    </row>
    <row r="50" spans="1:27" x14ac:dyDescent="0.2">
      <c r="A50" s="36" t="s">
        <v>70</v>
      </c>
      <c r="B50" s="37">
        <v>5752</v>
      </c>
      <c r="C50" s="38">
        <v>9</v>
      </c>
      <c r="D50" s="38">
        <v>0</v>
      </c>
      <c r="E50" s="38">
        <v>4</v>
      </c>
      <c r="F50" s="39">
        <v>3</v>
      </c>
      <c r="G50" s="40">
        <v>4975</v>
      </c>
      <c r="H50" s="166">
        <v>0.86499999999999999</v>
      </c>
      <c r="I50" s="41">
        <v>724</v>
      </c>
      <c r="J50" s="42">
        <v>0.126</v>
      </c>
      <c r="K50" s="43">
        <v>53</v>
      </c>
      <c r="L50" s="165">
        <v>8.9999999999999993E-3</v>
      </c>
      <c r="M50" s="139">
        <v>288</v>
      </c>
      <c r="N50" s="31">
        <v>5.8000000000000003E-2</v>
      </c>
      <c r="O50" s="32">
        <v>98</v>
      </c>
      <c r="P50" s="33">
        <v>0.02</v>
      </c>
      <c r="Q50" s="32">
        <v>113</v>
      </c>
      <c r="R50" s="33">
        <v>2.3E-2</v>
      </c>
      <c r="S50" s="32">
        <v>18</v>
      </c>
      <c r="T50" s="33">
        <v>4.0000000000000001E-3</v>
      </c>
      <c r="U50" s="32">
        <v>20</v>
      </c>
      <c r="V50" s="33">
        <v>4.0000000000000001E-3</v>
      </c>
      <c r="W50" s="34">
        <v>6</v>
      </c>
      <c r="X50" s="35">
        <v>1E-3</v>
      </c>
      <c r="Y50" s="34">
        <v>25</v>
      </c>
      <c r="Z50" s="164">
        <v>5.0000000000000001E-3</v>
      </c>
      <c r="AA50" s="163">
        <v>470</v>
      </c>
    </row>
    <row r="51" spans="1:27" x14ac:dyDescent="0.2">
      <c r="A51" s="36" t="s">
        <v>71</v>
      </c>
      <c r="B51" s="37">
        <v>8351</v>
      </c>
      <c r="C51" s="38">
        <v>19</v>
      </c>
      <c r="D51" s="38">
        <v>0</v>
      </c>
      <c r="E51" s="38">
        <v>10</v>
      </c>
      <c r="F51" s="39">
        <v>3</v>
      </c>
      <c r="G51" s="40">
        <v>5910</v>
      </c>
      <c r="H51" s="134">
        <v>0.70799999999999996</v>
      </c>
      <c r="I51" s="41">
        <v>2434</v>
      </c>
      <c r="J51" s="42">
        <v>0.29099999999999998</v>
      </c>
      <c r="K51" s="43">
        <v>7</v>
      </c>
      <c r="L51" s="165">
        <v>1E-3</v>
      </c>
      <c r="M51" s="139">
        <v>343</v>
      </c>
      <c r="N51" s="31">
        <v>5.8000000000000003E-2</v>
      </c>
      <c r="O51" s="32">
        <v>140</v>
      </c>
      <c r="P51" s="33">
        <v>2.4E-2</v>
      </c>
      <c r="Q51" s="32">
        <v>102</v>
      </c>
      <c r="R51" s="33">
        <v>1.7000000000000001E-2</v>
      </c>
      <c r="S51" s="32">
        <v>14</v>
      </c>
      <c r="T51" s="33">
        <v>2E-3</v>
      </c>
      <c r="U51" s="32">
        <v>11</v>
      </c>
      <c r="V51" s="33">
        <v>2E-3</v>
      </c>
      <c r="W51" s="34">
        <v>4</v>
      </c>
      <c r="X51" s="35">
        <v>1E-3</v>
      </c>
      <c r="Y51" s="34">
        <v>10</v>
      </c>
      <c r="Z51" s="164">
        <v>2E-3</v>
      </c>
      <c r="AA51" s="163">
        <v>484</v>
      </c>
    </row>
    <row r="52" spans="1:27" x14ac:dyDescent="0.2">
      <c r="A52" s="36" t="s">
        <v>72</v>
      </c>
      <c r="B52" s="37">
        <v>7964</v>
      </c>
      <c r="C52" s="38">
        <v>15</v>
      </c>
      <c r="D52" s="38">
        <v>0</v>
      </c>
      <c r="E52" s="38">
        <v>15</v>
      </c>
      <c r="F52" s="39">
        <v>3</v>
      </c>
      <c r="G52" s="40">
        <v>7366</v>
      </c>
      <c r="H52" s="166">
        <v>0.92500000000000004</v>
      </c>
      <c r="I52" s="41">
        <v>457</v>
      </c>
      <c r="J52" s="42">
        <v>5.7000000000000002E-2</v>
      </c>
      <c r="K52" s="43">
        <v>141</v>
      </c>
      <c r="L52" s="165">
        <v>1.7999999999999999E-2</v>
      </c>
      <c r="M52" s="139">
        <v>577</v>
      </c>
      <c r="N52" s="31">
        <v>7.8E-2</v>
      </c>
      <c r="O52" s="32">
        <v>572</v>
      </c>
      <c r="P52" s="33">
        <v>7.8E-2</v>
      </c>
      <c r="Q52" s="32">
        <v>112</v>
      </c>
      <c r="R52" s="33">
        <v>1.4999999999999999E-2</v>
      </c>
      <c r="S52" s="32">
        <v>419</v>
      </c>
      <c r="T52" s="33">
        <v>5.7000000000000002E-2</v>
      </c>
      <c r="U52" s="32">
        <v>18</v>
      </c>
      <c r="V52" s="33">
        <v>2E-3</v>
      </c>
      <c r="W52" s="34">
        <v>9</v>
      </c>
      <c r="X52" s="35">
        <v>1E-3</v>
      </c>
      <c r="Y52" s="34">
        <v>26</v>
      </c>
      <c r="Z52" s="164">
        <v>4.0000000000000001E-3</v>
      </c>
      <c r="AA52" s="163">
        <v>1161</v>
      </c>
    </row>
    <row r="53" spans="1:27" x14ac:dyDescent="0.2">
      <c r="A53" s="36" t="s">
        <v>73</v>
      </c>
      <c r="B53" s="37">
        <v>9733</v>
      </c>
      <c r="C53" s="38">
        <v>17</v>
      </c>
      <c r="D53" s="38">
        <v>0</v>
      </c>
      <c r="E53" s="38">
        <v>15</v>
      </c>
      <c r="F53" s="39">
        <v>3</v>
      </c>
      <c r="G53" s="40">
        <v>9042</v>
      </c>
      <c r="H53" s="166">
        <v>0.92900000000000005</v>
      </c>
      <c r="I53" s="41">
        <v>522</v>
      </c>
      <c r="J53" s="42">
        <v>5.3999999999999999E-2</v>
      </c>
      <c r="K53" s="43">
        <v>169</v>
      </c>
      <c r="L53" s="165">
        <v>1.7000000000000001E-2</v>
      </c>
      <c r="M53" s="139">
        <v>66</v>
      </c>
      <c r="N53" s="31">
        <v>7.0000000000000001E-3</v>
      </c>
      <c r="O53" s="32">
        <v>62</v>
      </c>
      <c r="P53" s="33">
        <v>7.0000000000000001E-3</v>
      </c>
      <c r="Q53" s="32">
        <v>144</v>
      </c>
      <c r="R53" s="33">
        <v>1.6E-2</v>
      </c>
      <c r="S53" s="32">
        <v>17</v>
      </c>
      <c r="T53" s="33">
        <v>2E-3</v>
      </c>
      <c r="U53" s="32">
        <v>1409</v>
      </c>
      <c r="V53" s="33">
        <v>0.156</v>
      </c>
      <c r="W53" s="34">
        <v>5146</v>
      </c>
      <c r="X53" s="35">
        <v>0.56899999999999995</v>
      </c>
      <c r="Y53" s="34">
        <v>15</v>
      </c>
      <c r="Z53" s="164">
        <v>2E-3</v>
      </c>
      <c r="AA53" s="163">
        <v>6797</v>
      </c>
    </row>
    <row r="54" spans="1:27" x14ac:dyDescent="0.2">
      <c r="A54" s="36" t="s">
        <v>74</v>
      </c>
      <c r="B54" s="37">
        <v>4969</v>
      </c>
      <c r="C54" s="38">
        <v>11</v>
      </c>
      <c r="D54" s="38">
        <v>0</v>
      </c>
      <c r="E54" s="38">
        <v>8</v>
      </c>
      <c r="F54" s="39">
        <v>3</v>
      </c>
      <c r="G54" s="40">
        <v>4671</v>
      </c>
      <c r="H54" s="166">
        <v>0.94</v>
      </c>
      <c r="I54" s="41">
        <v>284</v>
      </c>
      <c r="J54" s="42">
        <v>5.7000000000000002E-2</v>
      </c>
      <c r="K54" s="43">
        <v>14</v>
      </c>
      <c r="L54" s="165">
        <v>3.0000000000000001E-3</v>
      </c>
      <c r="M54" s="139">
        <v>27</v>
      </c>
      <c r="N54" s="31">
        <v>6.0000000000000001E-3</v>
      </c>
      <c r="O54" s="32">
        <v>20</v>
      </c>
      <c r="P54" s="33">
        <v>4.0000000000000001E-3</v>
      </c>
      <c r="Q54" s="32">
        <v>85</v>
      </c>
      <c r="R54" s="33">
        <v>1.7999999999999999E-2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124</v>
      </c>
    </row>
    <row r="55" spans="1:27" x14ac:dyDescent="0.2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4782</v>
      </c>
      <c r="H55" s="166">
        <v>0.875</v>
      </c>
      <c r="I55" s="41">
        <v>612</v>
      </c>
      <c r="J55" s="42">
        <v>0.112</v>
      </c>
      <c r="K55" s="43">
        <v>73</v>
      </c>
      <c r="L55" s="165">
        <v>1.2999999999999999E-2</v>
      </c>
      <c r="M55" s="139">
        <v>759</v>
      </c>
      <c r="N55" s="150">
        <v>0.159</v>
      </c>
      <c r="O55" s="32">
        <v>651</v>
      </c>
      <c r="P55" s="33">
        <v>0.13600000000000001</v>
      </c>
      <c r="Q55" s="32">
        <v>311</v>
      </c>
      <c r="R55" s="33">
        <v>6.5000000000000002E-2</v>
      </c>
      <c r="S55" s="32">
        <v>453</v>
      </c>
      <c r="T55" s="33">
        <v>9.5000000000000001E-2</v>
      </c>
      <c r="U55" s="32">
        <v>12</v>
      </c>
      <c r="V55" s="33">
        <v>3.0000000000000001E-3</v>
      </c>
      <c r="W55" s="34">
        <v>4</v>
      </c>
      <c r="X55" s="35">
        <v>1E-3</v>
      </c>
      <c r="Y55" s="34">
        <v>29</v>
      </c>
      <c r="Z55" s="164">
        <v>6.0000000000000001E-3</v>
      </c>
      <c r="AA55" s="163">
        <v>1568</v>
      </c>
    </row>
    <row r="56" spans="1:27" x14ac:dyDescent="0.2">
      <c r="A56" s="36" t="s">
        <v>76</v>
      </c>
      <c r="B56" s="37">
        <v>13916</v>
      </c>
      <c r="C56" s="38">
        <v>20</v>
      </c>
      <c r="D56" s="38">
        <v>0</v>
      </c>
      <c r="E56" s="38">
        <v>15</v>
      </c>
      <c r="F56" s="39">
        <v>3</v>
      </c>
      <c r="G56" s="40">
        <v>13474</v>
      </c>
      <c r="H56" s="166">
        <v>0.96799999999999997</v>
      </c>
      <c r="I56" s="41">
        <v>434</v>
      </c>
      <c r="J56" s="42">
        <v>3.1E-2</v>
      </c>
      <c r="K56" s="43">
        <v>8</v>
      </c>
      <c r="L56" s="165">
        <v>1E-3</v>
      </c>
      <c r="M56" s="139">
        <v>70</v>
      </c>
      <c r="N56" s="31">
        <v>5.0000000000000001E-3</v>
      </c>
      <c r="O56" s="32">
        <v>45</v>
      </c>
      <c r="P56" s="33">
        <v>3.0000000000000001E-3</v>
      </c>
      <c r="Q56" s="32">
        <v>10</v>
      </c>
      <c r="R56" s="33">
        <v>1E-3</v>
      </c>
      <c r="S56" s="32">
        <v>40</v>
      </c>
      <c r="T56" s="33">
        <v>3.0000000000000001E-3</v>
      </c>
      <c r="U56" s="32">
        <v>3</v>
      </c>
      <c r="V56" s="33">
        <v>0</v>
      </c>
      <c r="W56" s="34">
        <v>1</v>
      </c>
      <c r="X56" s="35">
        <v>0</v>
      </c>
      <c r="Y56" s="34">
        <v>0</v>
      </c>
      <c r="Z56" s="164">
        <v>0</v>
      </c>
      <c r="AA56" s="163">
        <v>124</v>
      </c>
    </row>
    <row r="57" spans="1:27" x14ac:dyDescent="0.2">
      <c r="A57" s="36" t="s">
        <v>77</v>
      </c>
      <c r="B57" s="37">
        <v>24517</v>
      </c>
      <c r="C57" s="38">
        <v>38</v>
      </c>
      <c r="D57" s="38">
        <v>0</v>
      </c>
      <c r="E57" s="38">
        <v>26</v>
      </c>
      <c r="F57" s="39">
        <v>4</v>
      </c>
      <c r="G57" s="40">
        <v>22092</v>
      </c>
      <c r="H57" s="166">
        <v>0.90100000000000002</v>
      </c>
      <c r="I57" s="41">
        <v>2152</v>
      </c>
      <c r="J57" s="42">
        <v>8.7999999999999995E-2</v>
      </c>
      <c r="K57" s="43">
        <v>273</v>
      </c>
      <c r="L57" s="165">
        <v>1.0999999999999999E-2</v>
      </c>
      <c r="M57" s="139">
        <v>3957</v>
      </c>
      <c r="N57" s="150">
        <v>0.17899999999999999</v>
      </c>
      <c r="O57" s="32">
        <v>3166</v>
      </c>
      <c r="P57" s="33">
        <v>0.14299999999999999</v>
      </c>
      <c r="Q57" s="32">
        <v>6695</v>
      </c>
      <c r="R57" s="33">
        <v>0.30299999999999999</v>
      </c>
      <c r="S57" s="32">
        <v>946</v>
      </c>
      <c r="T57" s="33">
        <v>4.2999999999999997E-2</v>
      </c>
      <c r="U57" s="32">
        <v>508</v>
      </c>
      <c r="V57" s="33">
        <v>2.3E-2</v>
      </c>
      <c r="W57" s="34">
        <v>2</v>
      </c>
      <c r="X57" s="35">
        <v>0</v>
      </c>
      <c r="Y57" s="34">
        <v>43</v>
      </c>
      <c r="Z57" s="164">
        <v>2E-3</v>
      </c>
      <c r="AA57" s="163">
        <v>12151</v>
      </c>
    </row>
    <row r="58" spans="1:27" x14ac:dyDescent="0.2">
      <c r="A58" s="36" t="s">
        <v>78</v>
      </c>
      <c r="B58" s="37">
        <v>4878</v>
      </c>
      <c r="C58" s="38">
        <v>12</v>
      </c>
      <c r="D58" s="38">
        <v>0</v>
      </c>
      <c r="E58" s="38">
        <v>9</v>
      </c>
      <c r="F58" s="39">
        <v>3</v>
      </c>
      <c r="G58" s="40">
        <v>4158</v>
      </c>
      <c r="H58" s="166">
        <v>0.85199999999999998</v>
      </c>
      <c r="I58" s="41">
        <v>687</v>
      </c>
      <c r="J58" s="42">
        <v>0.14099999999999999</v>
      </c>
      <c r="K58" s="43">
        <v>33</v>
      </c>
      <c r="L58" s="165">
        <v>7.0000000000000001E-3</v>
      </c>
      <c r="M58" s="139">
        <v>191</v>
      </c>
      <c r="N58" s="31">
        <v>4.5999999999999999E-2</v>
      </c>
      <c r="O58" s="32">
        <v>144</v>
      </c>
      <c r="P58" s="33">
        <v>3.5000000000000003E-2</v>
      </c>
      <c r="Q58" s="32">
        <v>662</v>
      </c>
      <c r="R58" s="33">
        <v>0.159</v>
      </c>
      <c r="S58" s="32">
        <v>4158</v>
      </c>
      <c r="T58" s="33">
        <v>1</v>
      </c>
      <c r="U58" s="32">
        <v>12</v>
      </c>
      <c r="V58" s="33">
        <v>3.0000000000000001E-3</v>
      </c>
      <c r="W58" s="34">
        <v>4</v>
      </c>
      <c r="X58" s="35">
        <v>1E-3</v>
      </c>
      <c r="Y58" s="34">
        <v>11</v>
      </c>
      <c r="Z58" s="164">
        <v>3.0000000000000001E-3</v>
      </c>
      <c r="AA58" s="163">
        <v>5038</v>
      </c>
    </row>
    <row r="59" spans="1:27" x14ac:dyDescent="0.2">
      <c r="A59" s="36" t="s">
        <v>79</v>
      </c>
      <c r="B59" s="37">
        <v>9615</v>
      </c>
      <c r="C59" s="38">
        <v>21</v>
      </c>
      <c r="D59" s="38">
        <v>0</v>
      </c>
      <c r="E59" s="38">
        <v>12</v>
      </c>
      <c r="F59" s="39">
        <v>3</v>
      </c>
      <c r="G59" s="40">
        <v>9115</v>
      </c>
      <c r="H59" s="166">
        <v>0.94799999999999995</v>
      </c>
      <c r="I59" s="41">
        <v>374</v>
      </c>
      <c r="J59" s="42">
        <v>3.9E-2</v>
      </c>
      <c r="K59" s="43">
        <v>126</v>
      </c>
      <c r="L59" s="165">
        <v>1.2999999999999999E-2</v>
      </c>
      <c r="M59" s="139">
        <v>922</v>
      </c>
      <c r="N59" s="31">
        <v>0.10100000000000001</v>
      </c>
      <c r="O59" s="32">
        <v>426</v>
      </c>
      <c r="P59" s="33">
        <v>4.7E-2</v>
      </c>
      <c r="Q59" s="32">
        <v>286</v>
      </c>
      <c r="R59" s="33">
        <v>3.1E-2</v>
      </c>
      <c r="S59" s="32">
        <v>233</v>
      </c>
      <c r="T59" s="33">
        <v>2.5999999999999999E-2</v>
      </c>
      <c r="U59" s="32">
        <v>3</v>
      </c>
      <c r="V59" s="33">
        <v>0</v>
      </c>
      <c r="W59" s="34">
        <v>3</v>
      </c>
      <c r="X59" s="35">
        <v>0</v>
      </c>
      <c r="Y59" s="34">
        <v>40</v>
      </c>
      <c r="Z59" s="164">
        <v>4.0000000000000001E-3</v>
      </c>
      <c r="AA59" s="163">
        <v>1487</v>
      </c>
    </row>
    <row r="60" spans="1:27" x14ac:dyDescent="0.2">
      <c r="A60" s="36" t="s">
        <v>80</v>
      </c>
      <c r="B60" s="37">
        <v>3550</v>
      </c>
      <c r="C60" s="38">
        <v>10</v>
      </c>
      <c r="D60" s="38">
        <v>0</v>
      </c>
      <c r="E60" s="38">
        <v>10</v>
      </c>
      <c r="F60" s="39">
        <v>3</v>
      </c>
      <c r="G60" s="40">
        <v>1760</v>
      </c>
      <c r="H60" s="134">
        <v>0.496</v>
      </c>
      <c r="I60" s="41">
        <v>1782</v>
      </c>
      <c r="J60" s="42">
        <v>0.502</v>
      </c>
      <c r="K60" s="43">
        <v>8</v>
      </c>
      <c r="L60" s="165">
        <v>2E-3</v>
      </c>
      <c r="M60" s="139">
        <v>79</v>
      </c>
      <c r="N60" s="31">
        <v>4.4999999999999998E-2</v>
      </c>
      <c r="O60" s="32">
        <v>79</v>
      </c>
      <c r="P60" s="33">
        <v>4.4999999999999998E-2</v>
      </c>
      <c r="Q60" s="32">
        <v>67</v>
      </c>
      <c r="R60" s="33">
        <v>3.7999999999999999E-2</v>
      </c>
      <c r="S60" s="32">
        <v>21</v>
      </c>
      <c r="T60" s="33">
        <v>1.2E-2</v>
      </c>
      <c r="U60" s="32">
        <v>12</v>
      </c>
      <c r="V60" s="33">
        <v>7.0000000000000001E-3</v>
      </c>
      <c r="W60" s="34">
        <v>7</v>
      </c>
      <c r="X60" s="35">
        <v>4.0000000000000001E-3</v>
      </c>
      <c r="Y60" s="34">
        <v>19</v>
      </c>
      <c r="Z60" s="164">
        <v>1.0999999999999999E-2</v>
      </c>
      <c r="AA60" s="163">
        <v>205</v>
      </c>
    </row>
    <row r="61" spans="1:27" x14ac:dyDescent="0.2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52141</v>
      </c>
      <c r="H61" s="166">
        <v>0.99099999999999999</v>
      </c>
      <c r="I61" s="41">
        <v>445</v>
      </c>
      <c r="J61" s="42">
        <v>8.0000000000000002E-3</v>
      </c>
      <c r="K61" s="43">
        <v>32</v>
      </c>
      <c r="L61" s="165">
        <v>1E-3</v>
      </c>
      <c r="M61" s="139">
        <v>1077</v>
      </c>
      <c r="N61" s="31">
        <v>2.1000000000000001E-2</v>
      </c>
      <c r="O61" s="32">
        <v>939</v>
      </c>
      <c r="P61" s="33">
        <v>1.7999999999999999E-2</v>
      </c>
      <c r="Q61" s="32">
        <v>407</v>
      </c>
      <c r="R61" s="33">
        <v>8.0000000000000002E-3</v>
      </c>
      <c r="S61" s="32">
        <v>559</v>
      </c>
      <c r="T61" s="33">
        <v>1.0999999999999999E-2</v>
      </c>
      <c r="U61" s="32">
        <v>7</v>
      </c>
      <c r="V61" s="33">
        <v>0</v>
      </c>
      <c r="W61" s="34">
        <v>8</v>
      </c>
      <c r="X61" s="35">
        <v>0</v>
      </c>
      <c r="Y61" s="34">
        <v>8</v>
      </c>
      <c r="Z61" s="164">
        <v>0</v>
      </c>
      <c r="AA61" s="163">
        <v>2066</v>
      </c>
    </row>
    <row r="62" spans="1:27" x14ac:dyDescent="0.2">
      <c r="A62" s="36" t="s">
        <v>82</v>
      </c>
      <c r="B62" s="37">
        <v>13562</v>
      </c>
      <c r="C62" s="38">
        <v>26</v>
      </c>
      <c r="D62" s="38">
        <v>0</v>
      </c>
      <c r="E62" s="38">
        <v>21</v>
      </c>
      <c r="F62" s="39">
        <v>3</v>
      </c>
      <c r="G62" s="40">
        <v>11113</v>
      </c>
      <c r="H62" s="134">
        <v>0.81899999999999995</v>
      </c>
      <c r="I62" s="41">
        <v>2266</v>
      </c>
      <c r="J62" s="42">
        <v>0.16700000000000001</v>
      </c>
      <c r="K62" s="43">
        <v>183</v>
      </c>
      <c r="L62" s="165">
        <v>1.2999999999999999E-2</v>
      </c>
      <c r="M62" s="139">
        <v>823</v>
      </c>
      <c r="N62" s="31">
        <v>7.3999999999999996E-2</v>
      </c>
      <c r="O62" s="32">
        <v>670</v>
      </c>
      <c r="P62" s="33">
        <v>0.06</v>
      </c>
      <c r="Q62" s="32">
        <v>170</v>
      </c>
      <c r="R62" s="33">
        <v>1.4999999999999999E-2</v>
      </c>
      <c r="S62" s="32">
        <v>141</v>
      </c>
      <c r="T62" s="33">
        <v>1.2999999999999999E-2</v>
      </c>
      <c r="U62" s="32">
        <v>49</v>
      </c>
      <c r="V62" s="33">
        <v>4.0000000000000001E-3</v>
      </c>
      <c r="W62" s="34">
        <v>48</v>
      </c>
      <c r="X62" s="35">
        <v>4.0000000000000001E-3</v>
      </c>
      <c r="Y62" s="34">
        <v>8</v>
      </c>
      <c r="Z62" s="164">
        <v>1E-3</v>
      </c>
      <c r="AA62" s="163">
        <v>1239</v>
      </c>
    </row>
    <row r="64" spans="1:27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x14ac:dyDescent="0.2">
      <c r="A65" s="60" t="s">
        <v>93</v>
      </c>
      <c r="B65" s="61">
        <f t="shared" ref="B65:G65" si="0">SUM(B8:B62)</f>
        <v>1132283</v>
      </c>
      <c r="C65" s="62">
        <f t="shared" si="0"/>
        <v>1674</v>
      </c>
      <c r="D65" s="61">
        <f t="shared" si="0"/>
        <v>54</v>
      </c>
      <c r="E65" s="61">
        <f t="shared" si="0"/>
        <v>1251</v>
      </c>
      <c r="F65" s="62">
        <f t="shared" si="0"/>
        <v>195</v>
      </c>
      <c r="G65" s="63">
        <f t="shared" si="0"/>
        <v>1051191</v>
      </c>
      <c r="H65" s="64">
        <f xml:space="preserve"> G65 / B65</f>
        <v>0.9283818621316402</v>
      </c>
      <c r="I65" s="63">
        <f>SUM(I8:I62)</f>
        <v>69716</v>
      </c>
      <c r="J65" s="65">
        <f xml:space="preserve"> I65 / B65</f>
        <v>6.1571179643251733E-2</v>
      </c>
      <c r="K65" s="63">
        <f>SUM(K8:K62)</f>
        <v>11376</v>
      </c>
      <c r="L65" s="65">
        <f xml:space="preserve"> K65 / B65</f>
        <v>1.0046958225108035E-2</v>
      </c>
      <c r="M65" s="66">
        <f>SUM(M8:M62)</f>
        <v>76093</v>
      </c>
      <c r="N65" s="67">
        <f xml:space="preserve"> M65 / $G$65</f>
        <v>7.2387415797890209E-2</v>
      </c>
      <c r="O65" s="66">
        <f>SUM(O8:O62)</f>
        <v>62606</v>
      </c>
      <c r="P65" s="67">
        <f xml:space="preserve"> O65 / $G$65</f>
        <v>5.9557207015661286E-2</v>
      </c>
      <c r="Q65" s="66">
        <f>SUM(Q8:Q62)</f>
        <v>136526</v>
      </c>
      <c r="R65" s="67">
        <f xml:space="preserve"> Q65 / $G$65</f>
        <v>0.1298774437756792</v>
      </c>
      <c r="S65" s="66">
        <f>SUM(S8:S62)</f>
        <v>116667</v>
      </c>
      <c r="T65" s="67">
        <f xml:space="preserve"> S65 / $G$65</f>
        <v>0.11098553925975393</v>
      </c>
      <c r="U65" s="66">
        <f>SUM(U8:U62)</f>
        <v>17242</v>
      </c>
      <c r="V65" s="67">
        <f xml:space="preserve"> U65 / $G$65</f>
        <v>1.6402347432578856E-2</v>
      </c>
      <c r="W65" s="66">
        <f>SUM(W8:W62)</f>
        <v>5863</v>
      </c>
      <c r="X65" s="67">
        <f xml:space="preserve"> W65 / $G$65</f>
        <v>5.5774830644478501E-3</v>
      </c>
      <c r="Y65" s="66">
        <f>SUM(Y8:Y62)</f>
        <v>1704</v>
      </c>
      <c r="Z65" s="67">
        <f xml:space="preserve"> Y65 / $G$65</f>
        <v>1.621018444792621E-3</v>
      </c>
      <c r="AA65" s="162"/>
    </row>
    <row r="66" spans="1:27" x14ac:dyDescent="0.2">
      <c r="A66" s="69" t="s">
        <v>94</v>
      </c>
      <c r="B66" s="61">
        <f t="shared" ref="B66:Z66" si="1">MIN(B8:B62)</f>
        <v>3550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1760</v>
      </c>
      <c r="H66" s="70">
        <f t="shared" si="1"/>
        <v>0.496</v>
      </c>
      <c r="I66" s="63">
        <f t="shared" si="1"/>
        <v>45</v>
      </c>
      <c r="J66" s="71">
        <f t="shared" si="1"/>
        <v>5.0000000000000001E-3</v>
      </c>
      <c r="K66" s="63">
        <f t="shared" si="1"/>
        <v>7</v>
      </c>
      <c r="L66" s="71">
        <f t="shared" si="1"/>
        <v>0</v>
      </c>
      <c r="M66" s="66">
        <f t="shared" si="1"/>
        <v>27</v>
      </c>
      <c r="N66" s="160">
        <f t="shared" si="1"/>
        <v>5.0000000000000001E-3</v>
      </c>
      <c r="O66" s="66">
        <f t="shared" si="1"/>
        <v>8</v>
      </c>
      <c r="P66" s="72">
        <f t="shared" si="1"/>
        <v>1E-3</v>
      </c>
      <c r="Q66" s="66">
        <f t="shared" si="1"/>
        <v>10</v>
      </c>
      <c r="R66" s="161">
        <f t="shared" si="1"/>
        <v>1E-3</v>
      </c>
      <c r="S66" s="66">
        <f t="shared" si="1"/>
        <v>2</v>
      </c>
      <c r="T66" s="161">
        <f t="shared" si="1"/>
        <v>0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0</v>
      </c>
      <c r="Z66" s="160">
        <f t="shared" si="1"/>
        <v>0</v>
      </c>
      <c r="AA66" s="66"/>
    </row>
    <row r="67" spans="1:27" x14ac:dyDescent="0.2">
      <c r="A67" s="69" t="s">
        <v>95</v>
      </c>
      <c r="B67" s="61">
        <f t="shared" ref="B67:Z67" si="2">MAX(B8:B62)</f>
        <v>116597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113290</v>
      </c>
      <c r="H67" s="70">
        <f t="shared" si="2"/>
        <v>0.995</v>
      </c>
      <c r="I67" s="63">
        <f t="shared" si="2"/>
        <v>5679</v>
      </c>
      <c r="J67" s="71">
        <f t="shared" si="2"/>
        <v>0.502</v>
      </c>
      <c r="K67" s="63">
        <f t="shared" si="2"/>
        <v>2051</v>
      </c>
      <c r="L67" s="71">
        <f t="shared" si="2"/>
        <v>0.126</v>
      </c>
      <c r="M67" s="66">
        <f t="shared" si="2"/>
        <v>12277</v>
      </c>
      <c r="N67" s="160">
        <f t="shared" si="2"/>
        <v>0.35299999999999998</v>
      </c>
      <c r="O67" s="66">
        <f t="shared" si="2"/>
        <v>11173</v>
      </c>
      <c r="P67" s="72">
        <f t="shared" si="2"/>
        <v>0.27700000000000002</v>
      </c>
      <c r="Q67" s="66">
        <f t="shared" si="2"/>
        <v>41252</v>
      </c>
      <c r="R67" s="161">
        <f t="shared" si="2"/>
        <v>1</v>
      </c>
      <c r="S67" s="66">
        <f t="shared" si="2"/>
        <v>33009</v>
      </c>
      <c r="T67" s="161">
        <f t="shared" si="2"/>
        <v>1</v>
      </c>
      <c r="U67" s="66">
        <f t="shared" si="2"/>
        <v>5454</v>
      </c>
      <c r="V67" s="161">
        <f t="shared" si="2"/>
        <v>0.156</v>
      </c>
      <c r="W67" s="66">
        <f t="shared" si="2"/>
        <v>5146</v>
      </c>
      <c r="X67" s="160">
        <f t="shared" si="2"/>
        <v>0.56899999999999995</v>
      </c>
      <c r="Y67" s="66">
        <f t="shared" si="2"/>
        <v>152</v>
      </c>
      <c r="Z67" s="160">
        <f t="shared" si="2"/>
        <v>1.0999999999999999E-2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7" width="9.140625" style="136"/>
    <col min="8" max="8" width="9.140625" style="1"/>
    <col min="9" max="9" width="9.140625" style="136"/>
    <col min="10" max="10" width="9.140625" style="1"/>
    <col min="11" max="11" width="9.140625" style="136"/>
    <col min="12" max="12" width="9.140625" style="1"/>
    <col min="13" max="13" width="9.140625" style="136"/>
    <col min="14" max="14" width="11.7109375" style="1" customWidth="1"/>
    <col min="15" max="15" width="0" style="136" hidden="1" customWidth="1"/>
    <col min="16" max="16" width="0" style="1" hidden="1" customWidth="1"/>
    <col min="17" max="17" width="9.140625" style="136"/>
    <col min="18" max="18" width="9.140625" style="1"/>
    <col min="19" max="19" width="9.140625" style="136"/>
    <col min="20" max="20" width="9.140625" style="1"/>
    <col min="21" max="21" width="9.140625" style="136"/>
    <col min="22" max="22" width="9.140625" style="1"/>
    <col min="23" max="23" width="9.140625" style="136"/>
    <col min="24" max="24" width="9.140625" style="1"/>
    <col min="25" max="25" width="9.140625" style="136"/>
    <col min="26" max="26" width="9.140625" style="1"/>
    <col min="27" max="27" width="11.28515625" style="136" customWidth="1"/>
    <col min="28" max="16384" width="9.140625" style="136"/>
  </cols>
  <sheetData>
    <row r="1" spans="1:27" x14ac:dyDescent="0.25">
      <c r="A1" s="2" t="s">
        <v>173</v>
      </c>
      <c r="AA1" s="138"/>
    </row>
    <row r="2" spans="1:27" x14ac:dyDescent="0.25">
      <c r="A2" s="170" t="s">
        <v>172</v>
      </c>
      <c r="AA2" s="138"/>
    </row>
    <row r="3" spans="1:27" x14ac:dyDescent="0.25">
      <c r="A3" s="170" t="s">
        <v>171</v>
      </c>
      <c r="AA3" s="138"/>
    </row>
    <row r="4" spans="1:27" x14ac:dyDescent="0.25">
      <c r="A4" s="170"/>
      <c r="E4" s="5" t="s">
        <v>83</v>
      </c>
      <c r="H4" s="6" t="s">
        <v>170</v>
      </c>
      <c r="I4" s="7"/>
      <c r="J4" s="8"/>
      <c r="K4" s="7"/>
      <c r="L4" s="8"/>
      <c r="M4" s="7"/>
      <c r="N4" s="6" t="s">
        <v>169</v>
      </c>
      <c r="AA4" s="138"/>
    </row>
    <row r="5" spans="1:27" ht="15.75" thickBot="1" x14ac:dyDescent="0.3">
      <c r="A5" s="7"/>
      <c r="B5" s="10"/>
      <c r="C5" s="7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6"/>
      <c r="N5" s="14" t="s">
        <v>87</v>
      </c>
      <c r="O5" s="16"/>
      <c r="P5" s="16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27" ht="15.75" thickBot="1" x14ac:dyDescent="0.3">
      <c r="A6" s="7"/>
      <c r="B6" s="10"/>
      <c r="C6" s="19"/>
      <c r="D6" s="19"/>
      <c r="E6" s="19"/>
      <c r="F6" s="19"/>
      <c r="G6" s="576" t="s">
        <v>89</v>
      </c>
      <c r="H6" s="577"/>
      <c r="I6" s="577"/>
      <c r="J6" s="577"/>
      <c r="K6" s="577"/>
      <c r="L6" s="578"/>
      <c r="M6" s="566" t="s">
        <v>90</v>
      </c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8"/>
    </row>
    <row r="7" spans="1:27" ht="75.75" thickBot="1" x14ac:dyDescent="0.3">
      <c r="A7" s="169" t="s">
        <v>0</v>
      </c>
      <c r="B7" s="21" t="s">
        <v>1</v>
      </c>
      <c r="C7" s="21" t="s">
        <v>2</v>
      </c>
      <c r="D7" s="21" t="s">
        <v>91</v>
      </c>
      <c r="E7" s="21" t="s">
        <v>3</v>
      </c>
      <c r="F7" s="22" t="s">
        <v>4</v>
      </c>
      <c r="G7" s="23" t="s">
        <v>5</v>
      </c>
      <c r="H7" s="24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7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27" x14ac:dyDescent="0.25">
      <c r="A8" s="36" t="s">
        <v>28</v>
      </c>
      <c r="B8" s="37">
        <v>9432</v>
      </c>
      <c r="C8" s="38">
        <v>13</v>
      </c>
      <c r="D8" s="38">
        <v>0</v>
      </c>
      <c r="E8" s="38">
        <v>9</v>
      </c>
      <c r="F8" s="39">
        <v>3</v>
      </c>
      <c r="G8" s="40">
        <v>8992</v>
      </c>
      <c r="H8" s="166">
        <v>0.95299999999999996</v>
      </c>
      <c r="I8" s="41">
        <v>400</v>
      </c>
      <c r="J8" s="42">
        <v>4.2000000000000003E-2</v>
      </c>
      <c r="K8" s="43">
        <v>40</v>
      </c>
      <c r="L8" s="165">
        <v>4.0000000000000001E-3</v>
      </c>
      <c r="M8" s="139">
        <v>377</v>
      </c>
      <c r="N8" s="31">
        <v>4.2000000000000003E-2</v>
      </c>
      <c r="O8" s="32">
        <v>261</v>
      </c>
      <c r="P8" s="33">
        <v>2.9000000000000001E-2</v>
      </c>
      <c r="Q8" s="32">
        <v>544</v>
      </c>
      <c r="R8" s="33">
        <v>0.06</v>
      </c>
      <c r="S8" s="32">
        <v>10</v>
      </c>
      <c r="T8" s="33">
        <v>1E-3</v>
      </c>
      <c r="U8" s="32">
        <v>8</v>
      </c>
      <c r="V8" s="33">
        <v>1E-3</v>
      </c>
      <c r="W8" s="34">
        <v>0</v>
      </c>
      <c r="X8" s="35">
        <v>0</v>
      </c>
      <c r="Y8" s="34">
        <v>16</v>
      </c>
      <c r="Z8" s="164">
        <v>2E-3</v>
      </c>
      <c r="AA8" s="163">
        <v>955</v>
      </c>
    </row>
    <row r="9" spans="1:27" x14ac:dyDescent="0.25">
      <c r="A9" s="36" t="s">
        <v>29</v>
      </c>
      <c r="B9" s="37">
        <v>80187</v>
      </c>
      <c r="C9" s="38">
        <v>80</v>
      </c>
      <c r="D9" s="38">
        <v>0</v>
      </c>
      <c r="E9" s="38">
        <v>74</v>
      </c>
      <c r="F9" s="39">
        <v>6</v>
      </c>
      <c r="G9" s="40">
        <v>79416</v>
      </c>
      <c r="H9" s="166">
        <v>0.99</v>
      </c>
      <c r="I9" s="41">
        <v>701</v>
      </c>
      <c r="J9" s="42">
        <v>8.9999999999999993E-3</v>
      </c>
      <c r="K9" s="43">
        <v>70</v>
      </c>
      <c r="L9" s="165">
        <v>1E-3</v>
      </c>
      <c r="M9" s="139">
        <v>32802</v>
      </c>
      <c r="N9" s="150">
        <v>0.41299999999999998</v>
      </c>
      <c r="O9" s="32">
        <v>29989</v>
      </c>
      <c r="P9" s="33">
        <v>0.378</v>
      </c>
      <c r="Q9" s="32">
        <v>18650</v>
      </c>
      <c r="R9" s="33">
        <v>0.23499999999999999</v>
      </c>
      <c r="S9" s="32">
        <v>79416</v>
      </c>
      <c r="T9" s="33">
        <v>1</v>
      </c>
      <c r="U9" s="32">
        <v>15317</v>
      </c>
      <c r="V9" s="33">
        <v>0.193</v>
      </c>
      <c r="W9" s="34">
        <v>38</v>
      </c>
      <c r="X9" s="35">
        <v>0</v>
      </c>
      <c r="Y9" s="34">
        <v>36</v>
      </c>
      <c r="Z9" s="164">
        <v>0</v>
      </c>
      <c r="AA9" s="163">
        <v>146259</v>
      </c>
    </row>
    <row r="10" spans="1:27" x14ac:dyDescent="0.25">
      <c r="A10" s="36" t="s">
        <v>30</v>
      </c>
      <c r="B10" s="37">
        <v>14114</v>
      </c>
      <c r="C10" s="38">
        <v>26</v>
      </c>
      <c r="D10" s="38">
        <v>0</v>
      </c>
      <c r="E10" s="38">
        <v>18</v>
      </c>
      <c r="F10" s="39">
        <v>3</v>
      </c>
      <c r="G10" s="40">
        <v>13508</v>
      </c>
      <c r="H10" s="166">
        <v>0.95699999999999996</v>
      </c>
      <c r="I10" s="41">
        <v>487</v>
      </c>
      <c r="J10" s="42">
        <v>3.5000000000000003E-2</v>
      </c>
      <c r="K10" s="43">
        <v>119</v>
      </c>
      <c r="L10" s="165">
        <v>8.0000000000000002E-3</v>
      </c>
      <c r="M10" s="139">
        <v>154</v>
      </c>
      <c r="N10" s="31">
        <v>1.0999999999999999E-2</v>
      </c>
      <c r="O10" s="32">
        <v>117</v>
      </c>
      <c r="P10" s="33">
        <v>8.9999999999999993E-3</v>
      </c>
      <c r="Q10" s="32">
        <v>111</v>
      </c>
      <c r="R10" s="33">
        <v>8.0000000000000002E-3</v>
      </c>
      <c r="S10" s="32">
        <v>11775</v>
      </c>
      <c r="T10" s="33">
        <v>0.872</v>
      </c>
      <c r="U10" s="32">
        <v>1</v>
      </c>
      <c r="V10" s="33">
        <v>0</v>
      </c>
      <c r="W10" s="34">
        <v>0</v>
      </c>
      <c r="X10" s="35">
        <v>0</v>
      </c>
      <c r="Y10" s="34">
        <v>68</v>
      </c>
      <c r="Z10" s="164">
        <v>5.0000000000000001E-3</v>
      </c>
      <c r="AA10" s="163">
        <v>12109</v>
      </c>
    </row>
    <row r="11" spans="1:27" x14ac:dyDescent="0.25">
      <c r="A11" s="36" t="s">
        <v>31</v>
      </c>
      <c r="B11" s="37">
        <v>7953</v>
      </c>
      <c r="C11" s="38">
        <v>18</v>
      </c>
      <c r="D11" s="38">
        <v>0</v>
      </c>
      <c r="E11" s="38">
        <v>14</v>
      </c>
      <c r="F11" s="39">
        <v>4</v>
      </c>
      <c r="G11" s="40">
        <v>6482</v>
      </c>
      <c r="H11" s="134">
        <v>0.81499999999999995</v>
      </c>
      <c r="I11" s="41">
        <v>1267</v>
      </c>
      <c r="J11" s="42">
        <v>0.159</v>
      </c>
      <c r="K11" s="43">
        <v>204</v>
      </c>
      <c r="L11" s="165">
        <v>2.5999999999999999E-2</v>
      </c>
      <c r="M11" s="139">
        <v>1989</v>
      </c>
      <c r="N11" s="150">
        <v>0.307</v>
      </c>
      <c r="O11" s="32">
        <v>1522</v>
      </c>
      <c r="P11" s="33">
        <v>0.23499999999999999</v>
      </c>
      <c r="Q11" s="32">
        <v>431</v>
      </c>
      <c r="R11" s="33">
        <v>6.6000000000000003E-2</v>
      </c>
      <c r="S11" s="32">
        <v>24</v>
      </c>
      <c r="T11" s="33">
        <v>4.0000000000000001E-3</v>
      </c>
      <c r="U11" s="32">
        <v>28</v>
      </c>
      <c r="V11" s="33">
        <v>4.0000000000000001E-3</v>
      </c>
      <c r="W11" s="34">
        <v>11</v>
      </c>
      <c r="X11" s="35">
        <v>2E-3</v>
      </c>
      <c r="Y11" s="34">
        <v>22</v>
      </c>
      <c r="Z11" s="164">
        <v>3.0000000000000001E-3</v>
      </c>
      <c r="AA11" s="163">
        <v>2505</v>
      </c>
    </row>
    <row r="12" spans="1:27" x14ac:dyDescent="0.25">
      <c r="A12" s="36" t="s">
        <v>32</v>
      </c>
      <c r="B12" s="37">
        <v>14464</v>
      </c>
      <c r="C12" s="38">
        <v>19</v>
      </c>
      <c r="D12" s="38">
        <v>0</v>
      </c>
      <c r="E12" s="38">
        <v>13</v>
      </c>
      <c r="F12" s="39">
        <v>3</v>
      </c>
      <c r="G12" s="40">
        <v>14213</v>
      </c>
      <c r="H12" s="166">
        <v>0.98299999999999998</v>
      </c>
      <c r="I12" s="41">
        <v>226</v>
      </c>
      <c r="J12" s="42">
        <v>1.6E-2</v>
      </c>
      <c r="K12" s="43">
        <v>25</v>
      </c>
      <c r="L12" s="165">
        <v>2E-3</v>
      </c>
      <c r="M12" s="139">
        <v>369</v>
      </c>
      <c r="N12" s="31">
        <v>2.5999999999999999E-2</v>
      </c>
      <c r="O12" s="32">
        <v>222</v>
      </c>
      <c r="P12" s="33">
        <v>1.6E-2</v>
      </c>
      <c r="Q12" s="32">
        <v>144</v>
      </c>
      <c r="R12" s="33">
        <v>0.01</v>
      </c>
      <c r="S12" s="32">
        <v>218</v>
      </c>
      <c r="T12" s="33">
        <v>1.4999999999999999E-2</v>
      </c>
      <c r="U12" s="32">
        <v>9</v>
      </c>
      <c r="V12" s="33">
        <v>1E-3</v>
      </c>
      <c r="W12" s="34">
        <v>9</v>
      </c>
      <c r="X12" s="35">
        <v>1E-3</v>
      </c>
      <c r="Y12" s="34">
        <v>17</v>
      </c>
      <c r="Z12" s="164">
        <v>1E-3</v>
      </c>
      <c r="AA12" s="163">
        <v>766</v>
      </c>
    </row>
    <row r="13" spans="1:27" x14ac:dyDescent="0.25">
      <c r="A13" s="36" t="s">
        <v>33</v>
      </c>
      <c r="B13" s="37">
        <v>54246</v>
      </c>
      <c r="C13" s="38">
        <v>69</v>
      </c>
      <c r="D13" s="38">
        <v>5</v>
      </c>
      <c r="E13" s="38">
        <v>62</v>
      </c>
      <c r="F13" s="39">
        <v>3</v>
      </c>
      <c r="G13" s="40">
        <v>50544</v>
      </c>
      <c r="H13" s="166">
        <v>0.93200000000000005</v>
      </c>
      <c r="I13" s="41">
        <v>3562</v>
      </c>
      <c r="J13" s="42">
        <v>6.6000000000000003E-2</v>
      </c>
      <c r="K13" s="43">
        <v>140</v>
      </c>
      <c r="L13" s="165">
        <v>3.0000000000000001E-3</v>
      </c>
      <c r="M13" s="139">
        <v>9609</v>
      </c>
      <c r="N13" s="150">
        <v>0.19</v>
      </c>
      <c r="O13" s="32">
        <v>9221</v>
      </c>
      <c r="P13" s="33">
        <v>0.182</v>
      </c>
      <c r="Q13" s="32">
        <v>41102</v>
      </c>
      <c r="R13" s="33">
        <v>0.81299999999999994</v>
      </c>
      <c r="S13" s="32">
        <v>4675</v>
      </c>
      <c r="T13" s="33">
        <v>9.1999999999999998E-2</v>
      </c>
      <c r="U13" s="32">
        <v>3227</v>
      </c>
      <c r="V13" s="33">
        <v>6.4000000000000001E-2</v>
      </c>
      <c r="W13" s="34">
        <v>115</v>
      </c>
      <c r="X13" s="35">
        <v>2E-3</v>
      </c>
      <c r="Y13" s="34">
        <v>89</v>
      </c>
      <c r="Z13" s="164">
        <v>2E-3</v>
      </c>
      <c r="AA13" s="163">
        <v>58817</v>
      </c>
    </row>
    <row r="14" spans="1:27" x14ac:dyDescent="0.25">
      <c r="A14" s="36" t="s">
        <v>34</v>
      </c>
      <c r="B14" s="37">
        <v>4168</v>
      </c>
      <c r="C14" s="38">
        <v>10</v>
      </c>
      <c r="D14" s="38">
        <v>0</v>
      </c>
      <c r="E14" s="38">
        <v>6</v>
      </c>
      <c r="F14" s="39">
        <v>5</v>
      </c>
      <c r="G14" s="40">
        <v>3726</v>
      </c>
      <c r="H14" s="166">
        <v>0.89400000000000002</v>
      </c>
      <c r="I14" s="41">
        <v>427</v>
      </c>
      <c r="J14" s="42">
        <v>0.10199999999999999</v>
      </c>
      <c r="K14" s="43">
        <v>15</v>
      </c>
      <c r="L14" s="165">
        <v>4.0000000000000001E-3</v>
      </c>
      <c r="M14" s="139">
        <v>165</v>
      </c>
      <c r="N14" s="31">
        <v>4.3999999999999997E-2</v>
      </c>
      <c r="O14" s="32">
        <v>79</v>
      </c>
      <c r="P14" s="33">
        <v>2.1000000000000001E-2</v>
      </c>
      <c r="Q14" s="32">
        <v>126</v>
      </c>
      <c r="R14" s="33">
        <v>3.4000000000000002E-2</v>
      </c>
      <c r="S14" s="32">
        <v>20</v>
      </c>
      <c r="T14" s="33">
        <v>5.0000000000000001E-3</v>
      </c>
      <c r="U14" s="32">
        <v>21</v>
      </c>
      <c r="V14" s="33">
        <v>6.0000000000000001E-3</v>
      </c>
      <c r="W14" s="34">
        <v>12</v>
      </c>
      <c r="X14" s="35">
        <v>3.0000000000000001E-3</v>
      </c>
      <c r="Y14" s="34">
        <v>18</v>
      </c>
      <c r="Z14" s="164">
        <v>5.0000000000000001E-3</v>
      </c>
      <c r="AA14" s="163">
        <v>362</v>
      </c>
    </row>
    <row r="15" spans="1:27" x14ac:dyDescent="0.25">
      <c r="A15" s="36" t="s">
        <v>35</v>
      </c>
      <c r="B15" s="37">
        <v>5040</v>
      </c>
      <c r="C15" s="38">
        <v>11</v>
      </c>
      <c r="D15" s="38">
        <v>0</v>
      </c>
      <c r="E15" s="38">
        <v>10</v>
      </c>
      <c r="F15" s="39">
        <v>3</v>
      </c>
      <c r="G15" s="40">
        <v>4725</v>
      </c>
      <c r="H15" s="166">
        <v>0.93799999999999994</v>
      </c>
      <c r="I15" s="41">
        <v>301</v>
      </c>
      <c r="J15" s="42">
        <v>0.06</v>
      </c>
      <c r="K15" s="43">
        <v>14</v>
      </c>
      <c r="L15" s="165">
        <v>3.0000000000000001E-3</v>
      </c>
      <c r="M15" s="139">
        <v>134</v>
      </c>
      <c r="N15" s="31">
        <v>2.8000000000000001E-2</v>
      </c>
      <c r="O15" s="32">
        <v>129</v>
      </c>
      <c r="P15" s="33">
        <v>2.7E-2</v>
      </c>
      <c r="Q15" s="32">
        <v>106</v>
      </c>
      <c r="R15" s="33">
        <v>2.1999999999999999E-2</v>
      </c>
      <c r="S15" s="32">
        <v>54</v>
      </c>
      <c r="T15" s="33">
        <v>1.0999999999999999E-2</v>
      </c>
      <c r="U15" s="32">
        <v>58</v>
      </c>
      <c r="V15" s="33">
        <v>1.2E-2</v>
      </c>
      <c r="W15" s="34">
        <v>4</v>
      </c>
      <c r="X15" s="35">
        <v>1E-3</v>
      </c>
      <c r="Y15" s="34">
        <v>56</v>
      </c>
      <c r="Z15" s="164">
        <v>1.2E-2</v>
      </c>
      <c r="AA15" s="163">
        <v>412</v>
      </c>
    </row>
    <row r="16" spans="1:27" x14ac:dyDescent="0.25">
      <c r="A16" s="36" t="s">
        <v>36</v>
      </c>
      <c r="B16" s="37">
        <v>4272</v>
      </c>
      <c r="C16" s="38">
        <v>12</v>
      </c>
      <c r="D16" s="38">
        <v>0</v>
      </c>
      <c r="E16" s="38">
        <v>11</v>
      </c>
      <c r="F16" s="39">
        <v>4</v>
      </c>
      <c r="G16" s="40">
        <v>3895</v>
      </c>
      <c r="H16" s="166">
        <v>0.91200000000000003</v>
      </c>
      <c r="I16" s="41">
        <v>311</v>
      </c>
      <c r="J16" s="42">
        <v>7.2999999999999995E-2</v>
      </c>
      <c r="K16" s="43">
        <v>66</v>
      </c>
      <c r="L16" s="165">
        <v>1.4999999999999999E-2</v>
      </c>
      <c r="M16" s="139">
        <v>574</v>
      </c>
      <c r="N16" s="31">
        <v>0.14699999999999999</v>
      </c>
      <c r="O16" s="32">
        <v>539</v>
      </c>
      <c r="P16" s="33">
        <v>0.13800000000000001</v>
      </c>
      <c r="Q16" s="32">
        <v>276</v>
      </c>
      <c r="R16" s="33">
        <v>7.0999999999999994E-2</v>
      </c>
      <c r="S16" s="32">
        <v>3895</v>
      </c>
      <c r="T16" s="33">
        <v>1</v>
      </c>
      <c r="U16" s="32">
        <v>17</v>
      </c>
      <c r="V16" s="33">
        <v>4.0000000000000001E-3</v>
      </c>
      <c r="W16" s="34">
        <v>6</v>
      </c>
      <c r="X16" s="35">
        <v>2E-3</v>
      </c>
      <c r="Y16" s="34">
        <v>18</v>
      </c>
      <c r="Z16" s="164">
        <v>5.0000000000000001E-3</v>
      </c>
      <c r="AA16" s="163">
        <v>4786</v>
      </c>
    </row>
    <row r="17" spans="1:27" x14ac:dyDescent="0.25">
      <c r="A17" s="36" t="s">
        <v>37</v>
      </c>
      <c r="B17" s="37">
        <v>24951</v>
      </c>
      <c r="C17" s="38">
        <v>39</v>
      </c>
      <c r="D17" s="38">
        <v>0</v>
      </c>
      <c r="E17" s="38">
        <v>33</v>
      </c>
      <c r="F17" s="39">
        <v>3</v>
      </c>
      <c r="G17" s="40">
        <v>22046</v>
      </c>
      <c r="H17" s="166">
        <v>0.88400000000000001</v>
      </c>
      <c r="I17" s="41">
        <v>2476</v>
      </c>
      <c r="J17" s="42">
        <v>9.9000000000000005E-2</v>
      </c>
      <c r="K17" s="43">
        <v>429</v>
      </c>
      <c r="L17" s="165">
        <v>1.7000000000000001E-2</v>
      </c>
      <c r="M17" s="139">
        <v>2366</v>
      </c>
      <c r="N17" s="31">
        <v>0.107</v>
      </c>
      <c r="O17" s="32">
        <v>1756</v>
      </c>
      <c r="P17" s="33">
        <v>0.08</v>
      </c>
      <c r="Q17" s="32">
        <v>2970</v>
      </c>
      <c r="R17" s="33">
        <v>0.13500000000000001</v>
      </c>
      <c r="S17" s="32">
        <v>6266</v>
      </c>
      <c r="T17" s="33">
        <v>0.28399999999999997</v>
      </c>
      <c r="U17" s="32">
        <v>1391</v>
      </c>
      <c r="V17" s="33">
        <v>6.3E-2</v>
      </c>
      <c r="W17" s="34">
        <v>14</v>
      </c>
      <c r="X17" s="35">
        <v>1E-3</v>
      </c>
      <c r="Y17" s="34">
        <v>30</v>
      </c>
      <c r="Z17" s="164">
        <v>1E-3</v>
      </c>
      <c r="AA17" s="163">
        <v>13037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34">
        <v>0.76200000000000001</v>
      </c>
      <c r="I18" s="41">
        <v>566</v>
      </c>
      <c r="J18" s="42">
        <v>0.155</v>
      </c>
      <c r="K18" s="43">
        <v>302</v>
      </c>
      <c r="L18" s="165">
        <v>8.3000000000000004E-2</v>
      </c>
      <c r="M18" s="139">
        <v>271</v>
      </c>
      <c r="N18" s="31">
        <v>9.8000000000000004E-2</v>
      </c>
      <c r="O18" s="32">
        <v>270</v>
      </c>
      <c r="P18" s="33">
        <v>9.7000000000000003E-2</v>
      </c>
      <c r="Q18" s="32">
        <v>233</v>
      </c>
      <c r="R18" s="33">
        <v>8.4000000000000005E-2</v>
      </c>
      <c r="S18" s="32">
        <v>1633</v>
      </c>
      <c r="T18" s="33">
        <v>0.58799999999999997</v>
      </c>
      <c r="U18" s="32">
        <v>11</v>
      </c>
      <c r="V18" s="33">
        <v>4.0000000000000001E-3</v>
      </c>
      <c r="W18" s="34">
        <v>1</v>
      </c>
      <c r="X18" s="35">
        <v>0</v>
      </c>
      <c r="Y18" s="34">
        <v>15</v>
      </c>
      <c r="Z18" s="164">
        <v>5.0000000000000001E-3</v>
      </c>
      <c r="AA18" s="163">
        <v>2164</v>
      </c>
    </row>
    <row r="19" spans="1:27" x14ac:dyDescent="0.25">
      <c r="A19" s="36" t="s">
        <v>39</v>
      </c>
      <c r="B19" s="37">
        <v>7238</v>
      </c>
      <c r="C19" s="38">
        <v>14</v>
      </c>
      <c r="D19" s="38">
        <v>0</v>
      </c>
      <c r="E19" s="38">
        <v>9</v>
      </c>
      <c r="F19" s="39">
        <v>3</v>
      </c>
      <c r="G19" s="40">
        <v>7185</v>
      </c>
      <c r="H19" s="166">
        <v>0.99299999999999999</v>
      </c>
      <c r="I19" s="41">
        <v>38</v>
      </c>
      <c r="J19" s="42">
        <v>5.0000000000000001E-3</v>
      </c>
      <c r="K19" s="43">
        <v>15</v>
      </c>
      <c r="L19" s="165">
        <v>2E-3</v>
      </c>
      <c r="M19" s="139">
        <v>298</v>
      </c>
      <c r="N19" s="31">
        <v>4.1000000000000002E-2</v>
      </c>
      <c r="O19" s="32">
        <v>207</v>
      </c>
      <c r="P19" s="33">
        <v>2.9000000000000001E-2</v>
      </c>
      <c r="Q19" s="32">
        <v>51</v>
      </c>
      <c r="R19" s="33">
        <v>7.0000000000000001E-3</v>
      </c>
      <c r="S19" s="32">
        <v>7185</v>
      </c>
      <c r="T19" s="33">
        <v>1</v>
      </c>
      <c r="U19" s="32">
        <v>5322</v>
      </c>
      <c r="V19" s="33">
        <v>0.74099999999999999</v>
      </c>
      <c r="W19" s="34">
        <v>1</v>
      </c>
      <c r="X19" s="35">
        <v>0</v>
      </c>
      <c r="Y19" s="34">
        <v>2</v>
      </c>
      <c r="Z19" s="164">
        <v>0</v>
      </c>
      <c r="AA19" s="163">
        <v>12859</v>
      </c>
    </row>
    <row r="20" spans="1:27" x14ac:dyDescent="0.25">
      <c r="A20" s="36" t="s">
        <v>40</v>
      </c>
      <c r="B20" s="37">
        <v>21848</v>
      </c>
      <c r="C20" s="38">
        <v>28</v>
      </c>
      <c r="D20" s="38">
        <v>0</v>
      </c>
      <c r="E20" s="38">
        <v>22</v>
      </c>
      <c r="F20" s="39">
        <v>3</v>
      </c>
      <c r="G20" s="40">
        <v>18801</v>
      </c>
      <c r="H20" s="166">
        <v>0.86099999999999999</v>
      </c>
      <c r="I20" s="41">
        <v>2083</v>
      </c>
      <c r="J20" s="42">
        <v>9.5000000000000001E-2</v>
      </c>
      <c r="K20" s="43">
        <v>964</v>
      </c>
      <c r="L20" s="165">
        <v>4.3999999999999997E-2</v>
      </c>
      <c r="M20" s="139">
        <v>1463</v>
      </c>
      <c r="N20" s="31">
        <v>7.8E-2</v>
      </c>
      <c r="O20" s="32">
        <v>1212</v>
      </c>
      <c r="P20" s="33">
        <v>6.4000000000000001E-2</v>
      </c>
      <c r="Q20" s="32">
        <v>638</v>
      </c>
      <c r="R20" s="33">
        <v>3.4000000000000002E-2</v>
      </c>
      <c r="S20" s="32">
        <v>534</v>
      </c>
      <c r="T20" s="33">
        <v>2.8000000000000001E-2</v>
      </c>
      <c r="U20" s="32">
        <v>7</v>
      </c>
      <c r="V20" s="33">
        <v>0</v>
      </c>
      <c r="W20" s="34">
        <v>6</v>
      </c>
      <c r="X20" s="35">
        <v>0</v>
      </c>
      <c r="Y20" s="34">
        <v>72</v>
      </c>
      <c r="Z20" s="164">
        <v>4.0000000000000001E-3</v>
      </c>
      <c r="AA20" s="163">
        <v>2720</v>
      </c>
    </row>
    <row r="21" spans="1:27" x14ac:dyDescent="0.25">
      <c r="A21" s="36" t="s">
        <v>41</v>
      </c>
      <c r="B21" s="37">
        <v>13661</v>
      </c>
      <c r="C21" s="38">
        <v>25</v>
      </c>
      <c r="D21" s="38">
        <v>0</v>
      </c>
      <c r="E21" s="38">
        <v>17</v>
      </c>
      <c r="F21" s="39">
        <v>8</v>
      </c>
      <c r="G21" s="40">
        <v>13055</v>
      </c>
      <c r="H21" s="166">
        <v>0.95599999999999996</v>
      </c>
      <c r="I21" s="41">
        <v>442</v>
      </c>
      <c r="J21" s="42">
        <v>3.2000000000000001E-2</v>
      </c>
      <c r="K21" s="43">
        <v>164</v>
      </c>
      <c r="L21" s="165">
        <v>1.2E-2</v>
      </c>
      <c r="M21" s="139">
        <v>2351</v>
      </c>
      <c r="N21" s="150">
        <v>0.18</v>
      </c>
      <c r="O21" s="32">
        <v>1291</v>
      </c>
      <c r="P21" s="33">
        <v>9.9000000000000005E-2</v>
      </c>
      <c r="Q21" s="32">
        <v>697</v>
      </c>
      <c r="R21" s="33">
        <v>5.2999999999999999E-2</v>
      </c>
      <c r="S21" s="32">
        <v>279</v>
      </c>
      <c r="T21" s="33">
        <v>2.1000000000000001E-2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3392</v>
      </c>
    </row>
    <row r="22" spans="1:27" x14ac:dyDescent="0.25">
      <c r="A22" s="36" t="s">
        <v>42</v>
      </c>
      <c r="B22" s="37">
        <v>18467</v>
      </c>
      <c r="C22" s="38">
        <v>24</v>
      </c>
      <c r="D22" s="38">
        <v>0</v>
      </c>
      <c r="E22" s="38">
        <v>9</v>
      </c>
      <c r="F22" s="39">
        <v>3</v>
      </c>
      <c r="G22" s="40">
        <v>18231</v>
      </c>
      <c r="H22" s="166">
        <v>0.98699999999999999</v>
      </c>
      <c r="I22" s="41">
        <v>223</v>
      </c>
      <c r="J22" s="42">
        <v>1.2E-2</v>
      </c>
      <c r="K22" s="43">
        <v>13</v>
      </c>
      <c r="L22" s="165">
        <v>1E-3</v>
      </c>
      <c r="M22" s="139">
        <v>230</v>
      </c>
      <c r="N22" s="31">
        <v>1.2999999999999999E-2</v>
      </c>
      <c r="O22" s="32">
        <v>120</v>
      </c>
      <c r="P22" s="33">
        <v>7.0000000000000001E-3</v>
      </c>
      <c r="Q22" s="32">
        <v>342</v>
      </c>
      <c r="R22" s="33">
        <v>1.9E-2</v>
      </c>
      <c r="S22" s="32">
        <v>36</v>
      </c>
      <c r="T22" s="33">
        <v>2E-3</v>
      </c>
      <c r="U22" s="32">
        <v>1</v>
      </c>
      <c r="V22" s="33">
        <v>0</v>
      </c>
      <c r="W22" s="34">
        <v>1</v>
      </c>
      <c r="X22" s="35">
        <v>0</v>
      </c>
      <c r="Y22" s="34">
        <v>44</v>
      </c>
      <c r="Z22" s="164">
        <v>2E-3</v>
      </c>
      <c r="AA22" s="163">
        <v>654</v>
      </c>
    </row>
    <row r="23" spans="1:27" x14ac:dyDescent="0.25">
      <c r="A23" s="36" t="s">
        <v>43</v>
      </c>
      <c r="B23" s="37">
        <v>8565</v>
      </c>
      <c r="C23" s="38">
        <v>14</v>
      </c>
      <c r="D23" s="38">
        <v>5</v>
      </c>
      <c r="E23" s="38">
        <v>7</v>
      </c>
      <c r="F23" s="39">
        <v>5</v>
      </c>
      <c r="G23" s="40">
        <v>8109</v>
      </c>
      <c r="H23" s="166">
        <v>0.94699999999999995</v>
      </c>
      <c r="I23" s="41">
        <v>420</v>
      </c>
      <c r="J23" s="42">
        <v>4.9000000000000002E-2</v>
      </c>
      <c r="K23" s="43">
        <v>36</v>
      </c>
      <c r="L23" s="165">
        <v>4.0000000000000001E-3</v>
      </c>
      <c r="M23" s="139">
        <v>76</v>
      </c>
      <c r="N23" s="31">
        <v>8.9999999999999993E-3</v>
      </c>
      <c r="O23" s="32">
        <v>22</v>
      </c>
      <c r="P23" s="33">
        <v>3.0000000000000001E-3</v>
      </c>
      <c r="Q23" s="32">
        <v>86</v>
      </c>
      <c r="R23" s="33">
        <v>1.0999999999999999E-2</v>
      </c>
      <c r="S23" s="32">
        <v>8109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8316</v>
      </c>
    </row>
    <row r="24" spans="1:27" x14ac:dyDescent="0.25">
      <c r="A24" s="36" t="s">
        <v>44</v>
      </c>
      <c r="B24" s="37">
        <v>43314</v>
      </c>
      <c r="C24" s="38">
        <v>64</v>
      </c>
      <c r="D24" s="38">
        <v>0</v>
      </c>
      <c r="E24" s="38">
        <v>44</v>
      </c>
      <c r="F24" s="39">
        <v>6</v>
      </c>
      <c r="G24" s="40">
        <v>40983</v>
      </c>
      <c r="H24" s="166">
        <v>0.94599999999999995</v>
      </c>
      <c r="I24" s="41">
        <v>1969</v>
      </c>
      <c r="J24" s="42">
        <v>4.4999999999999998E-2</v>
      </c>
      <c r="K24" s="43">
        <v>362</v>
      </c>
      <c r="L24" s="165">
        <v>8.0000000000000002E-3</v>
      </c>
      <c r="M24" s="139">
        <v>3519</v>
      </c>
      <c r="N24" s="31">
        <v>8.5999999999999993E-2</v>
      </c>
      <c r="O24" s="32">
        <v>2919</v>
      </c>
      <c r="P24" s="33">
        <v>7.0999999999999994E-2</v>
      </c>
      <c r="Q24" s="32">
        <v>1331</v>
      </c>
      <c r="R24" s="33">
        <v>3.2000000000000001E-2</v>
      </c>
      <c r="S24" s="32">
        <v>1824</v>
      </c>
      <c r="T24" s="33">
        <v>4.4999999999999998E-2</v>
      </c>
      <c r="U24" s="32">
        <v>58</v>
      </c>
      <c r="V24" s="33">
        <v>1E-3</v>
      </c>
      <c r="W24" s="34">
        <v>3</v>
      </c>
      <c r="X24" s="35">
        <v>0</v>
      </c>
      <c r="Y24" s="34">
        <v>133</v>
      </c>
      <c r="Z24" s="164">
        <v>3.0000000000000001E-3</v>
      </c>
      <c r="AA24" s="163">
        <v>6868</v>
      </c>
    </row>
    <row r="25" spans="1:27" x14ac:dyDescent="0.25">
      <c r="A25" s="36" t="s">
        <v>45</v>
      </c>
      <c r="B25" s="37">
        <v>18527</v>
      </c>
      <c r="C25" s="38">
        <v>30</v>
      </c>
      <c r="D25" s="38">
        <v>0</v>
      </c>
      <c r="E25" s="38">
        <v>20</v>
      </c>
      <c r="F25" s="39">
        <v>3</v>
      </c>
      <c r="G25" s="40">
        <v>18016</v>
      </c>
      <c r="H25" s="166">
        <v>0.97199999999999998</v>
      </c>
      <c r="I25" s="41">
        <v>398</v>
      </c>
      <c r="J25" s="42">
        <v>2.1000000000000001E-2</v>
      </c>
      <c r="K25" s="43">
        <v>113</v>
      </c>
      <c r="L25" s="165">
        <v>6.0000000000000001E-3</v>
      </c>
      <c r="M25" s="139">
        <v>1172</v>
      </c>
      <c r="N25" s="31">
        <v>6.5000000000000002E-2</v>
      </c>
      <c r="O25" s="32">
        <v>735</v>
      </c>
      <c r="P25" s="33">
        <v>4.1000000000000002E-2</v>
      </c>
      <c r="Q25" s="32">
        <v>196</v>
      </c>
      <c r="R25" s="33">
        <v>1.0999999999999999E-2</v>
      </c>
      <c r="S25" s="32">
        <v>230</v>
      </c>
      <c r="T25" s="33">
        <v>1.2999999999999999E-2</v>
      </c>
      <c r="U25" s="32">
        <v>131</v>
      </c>
      <c r="V25" s="33">
        <v>7.0000000000000001E-3</v>
      </c>
      <c r="W25" s="34">
        <v>15</v>
      </c>
      <c r="X25" s="35">
        <v>1E-3</v>
      </c>
      <c r="Y25" s="34">
        <v>52</v>
      </c>
      <c r="Z25" s="164">
        <v>3.0000000000000001E-3</v>
      </c>
      <c r="AA25" s="163">
        <v>1796</v>
      </c>
    </row>
    <row r="26" spans="1:27" x14ac:dyDescent="0.25">
      <c r="A26" s="36" t="s">
        <v>46</v>
      </c>
      <c r="B26" s="37">
        <v>40073</v>
      </c>
      <c r="C26" s="38">
        <v>28</v>
      </c>
      <c r="D26" s="38">
        <v>5</v>
      </c>
      <c r="E26" s="38">
        <v>23</v>
      </c>
      <c r="F26" s="39">
        <v>5</v>
      </c>
      <c r="G26" s="40">
        <v>39887</v>
      </c>
      <c r="H26" s="166">
        <v>0.995</v>
      </c>
      <c r="I26" s="41">
        <v>180</v>
      </c>
      <c r="J26" s="42">
        <v>4.0000000000000001E-3</v>
      </c>
      <c r="K26" s="43">
        <v>6</v>
      </c>
      <c r="L26" s="165">
        <v>0</v>
      </c>
      <c r="M26" s="139">
        <v>9935</v>
      </c>
      <c r="N26" s="150">
        <v>0.249</v>
      </c>
      <c r="O26" s="32">
        <v>9606</v>
      </c>
      <c r="P26" s="33">
        <v>0.24099999999999999</v>
      </c>
      <c r="Q26" s="32">
        <v>3312</v>
      </c>
      <c r="R26" s="33">
        <v>8.3000000000000004E-2</v>
      </c>
      <c r="S26" s="32">
        <v>4819</v>
      </c>
      <c r="T26" s="33">
        <v>0.121</v>
      </c>
      <c r="U26" s="32">
        <v>6</v>
      </c>
      <c r="V26" s="33">
        <v>0</v>
      </c>
      <c r="W26" s="34">
        <v>2</v>
      </c>
      <c r="X26" s="35">
        <v>0</v>
      </c>
      <c r="Y26" s="34">
        <v>49</v>
      </c>
      <c r="Z26" s="164">
        <v>1E-3</v>
      </c>
      <c r="AA26" s="163">
        <v>18123</v>
      </c>
    </row>
    <row r="27" spans="1:27" x14ac:dyDescent="0.25">
      <c r="A27" s="36" t="s">
        <v>47</v>
      </c>
      <c r="B27" s="37">
        <v>116451</v>
      </c>
      <c r="C27" s="38">
        <v>191</v>
      </c>
      <c r="D27" s="38">
        <v>0</v>
      </c>
      <c r="E27" s="38">
        <v>172</v>
      </c>
      <c r="F27" s="39">
        <v>4</v>
      </c>
      <c r="G27" s="40">
        <v>113728</v>
      </c>
      <c r="H27" s="166">
        <v>0.97699999999999998</v>
      </c>
      <c r="I27" s="41">
        <v>2413</v>
      </c>
      <c r="J27" s="42">
        <v>2.1000000000000001E-2</v>
      </c>
      <c r="K27" s="43">
        <v>310</v>
      </c>
      <c r="L27" s="165">
        <v>3.0000000000000001E-3</v>
      </c>
      <c r="M27" s="139">
        <v>6497</v>
      </c>
      <c r="N27" s="31">
        <v>5.7000000000000002E-2</v>
      </c>
      <c r="O27" s="32">
        <v>5551</v>
      </c>
      <c r="P27" s="33">
        <v>4.9000000000000002E-2</v>
      </c>
      <c r="Q27" s="32">
        <v>1521</v>
      </c>
      <c r="R27" s="33">
        <v>1.2999999999999999E-2</v>
      </c>
      <c r="S27" s="32">
        <v>2876</v>
      </c>
      <c r="T27" s="33">
        <v>2.5000000000000001E-2</v>
      </c>
      <c r="U27" s="32">
        <v>981</v>
      </c>
      <c r="V27" s="33">
        <v>8.9999999999999993E-3</v>
      </c>
      <c r="W27" s="34">
        <v>23</v>
      </c>
      <c r="X27" s="35">
        <v>0</v>
      </c>
      <c r="Y27" s="34">
        <v>152</v>
      </c>
      <c r="Z27" s="164">
        <v>1E-3</v>
      </c>
      <c r="AA27" s="163">
        <v>12050</v>
      </c>
    </row>
    <row r="28" spans="1:27" x14ac:dyDescent="0.25">
      <c r="A28" s="36" t="s">
        <v>48</v>
      </c>
      <c r="B28" s="37">
        <v>10056</v>
      </c>
      <c r="C28" s="38">
        <v>24</v>
      </c>
      <c r="D28" s="38">
        <v>0</v>
      </c>
      <c r="E28" s="38">
        <v>13</v>
      </c>
      <c r="F28" s="39">
        <v>3</v>
      </c>
      <c r="G28" s="40">
        <v>9616</v>
      </c>
      <c r="H28" s="166">
        <v>0.95599999999999996</v>
      </c>
      <c r="I28" s="41">
        <v>420</v>
      </c>
      <c r="J28" s="42">
        <v>4.2000000000000003E-2</v>
      </c>
      <c r="K28" s="43">
        <v>20</v>
      </c>
      <c r="L28" s="165">
        <v>2E-3</v>
      </c>
      <c r="M28" s="139">
        <v>75</v>
      </c>
      <c r="N28" s="31">
        <v>8.0000000000000002E-3</v>
      </c>
      <c r="O28" s="32">
        <v>50</v>
      </c>
      <c r="P28" s="33">
        <v>5.0000000000000001E-3</v>
      </c>
      <c r="Q28" s="32">
        <v>49</v>
      </c>
      <c r="R28" s="33">
        <v>5.0000000000000001E-3</v>
      </c>
      <c r="S28" s="32">
        <v>35</v>
      </c>
      <c r="T28" s="33">
        <v>4.0000000000000001E-3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206</v>
      </c>
    </row>
    <row r="29" spans="1:27" x14ac:dyDescent="0.25">
      <c r="A29" s="36" t="s">
        <v>49</v>
      </c>
      <c r="B29" s="37">
        <v>11721</v>
      </c>
      <c r="C29" s="38">
        <v>14</v>
      </c>
      <c r="D29" s="38">
        <v>0</v>
      </c>
      <c r="E29" s="38">
        <v>13</v>
      </c>
      <c r="F29" s="39">
        <v>3</v>
      </c>
      <c r="G29" s="40">
        <v>10489</v>
      </c>
      <c r="H29" s="166">
        <v>0.89500000000000002</v>
      </c>
      <c r="I29" s="41">
        <v>1186</v>
      </c>
      <c r="J29" s="42">
        <v>0.10100000000000001</v>
      </c>
      <c r="K29" s="43">
        <v>46</v>
      </c>
      <c r="L29" s="165">
        <v>4.0000000000000001E-3</v>
      </c>
      <c r="M29" s="139">
        <v>415</v>
      </c>
      <c r="N29" s="31">
        <v>0.04</v>
      </c>
      <c r="O29" s="32">
        <v>374</v>
      </c>
      <c r="P29" s="33">
        <v>3.5999999999999997E-2</v>
      </c>
      <c r="Q29" s="32">
        <v>1372</v>
      </c>
      <c r="R29" s="33">
        <v>0.13100000000000001</v>
      </c>
      <c r="S29" s="32">
        <v>10191</v>
      </c>
      <c r="T29" s="33">
        <v>0.97199999999999998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77</v>
      </c>
      <c r="Z29" s="164">
        <v>7.0000000000000001E-3</v>
      </c>
      <c r="AA29" s="163">
        <v>12155</v>
      </c>
    </row>
    <row r="30" spans="1:27" x14ac:dyDescent="0.25">
      <c r="A30" s="36" t="s">
        <v>50</v>
      </c>
      <c r="B30" s="37">
        <v>22015</v>
      </c>
      <c r="C30" s="38">
        <v>39</v>
      </c>
      <c r="D30" s="38">
        <v>0</v>
      </c>
      <c r="E30" s="38">
        <v>33</v>
      </c>
      <c r="F30" s="39">
        <v>4</v>
      </c>
      <c r="G30" s="40">
        <v>18233</v>
      </c>
      <c r="H30" s="134">
        <v>0.82799999999999996</v>
      </c>
      <c r="I30" s="41">
        <v>2844</v>
      </c>
      <c r="J30" s="42">
        <v>0.129</v>
      </c>
      <c r="K30" s="43">
        <v>938</v>
      </c>
      <c r="L30" s="165">
        <v>4.2999999999999997E-2</v>
      </c>
      <c r="M30" s="139">
        <v>3225</v>
      </c>
      <c r="N30" s="150">
        <v>0.17699999999999999</v>
      </c>
      <c r="O30" s="32">
        <v>2659</v>
      </c>
      <c r="P30" s="33">
        <v>0.14599999999999999</v>
      </c>
      <c r="Q30" s="32">
        <v>9744</v>
      </c>
      <c r="R30" s="33">
        <v>0.53400000000000003</v>
      </c>
      <c r="S30" s="32">
        <v>9503</v>
      </c>
      <c r="T30" s="33">
        <v>0.52100000000000002</v>
      </c>
      <c r="U30" s="32">
        <v>9</v>
      </c>
      <c r="V30" s="33">
        <v>0</v>
      </c>
      <c r="W30" s="34">
        <v>4</v>
      </c>
      <c r="X30" s="35">
        <v>0</v>
      </c>
      <c r="Y30" s="34">
        <v>44</v>
      </c>
      <c r="Z30" s="164">
        <v>2E-3</v>
      </c>
      <c r="AA30" s="163">
        <v>22529</v>
      </c>
    </row>
    <row r="31" spans="1:27" x14ac:dyDescent="0.25">
      <c r="A31" s="36" t="s">
        <v>51</v>
      </c>
      <c r="B31" s="37">
        <v>35919</v>
      </c>
      <c r="C31" s="38">
        <v>77</v>
      </c>
      <c r="D31" s="38">
        <v>0</v>
      </c>
      <c r="E31" s="38">
        <v>61</v>
      </c>
      <c r="F31" s="39">
        <v>3</v>
      </c>
      <c r="G31" s="40">
        <v>32140</v>
      </c>
      <c r="H31" s="166">
        <v>0.89500000000000002</v>
      </c>
      <c r="I31" s="41">
        <v>3077</v>
      </c>
      <c r="J31" s="42">
        <v>8.5999999999999993E-2</v>
      </c>
      <c r="K31" s="43">
        <v>702</v>
      </c>
      <c r="L31" s="165">
        <v>0.02</v>
      </c>
      <c r="M31" s="139">
        <v>3432</v>
      </c>
      <c r="N31" s="31">
        <v>0.107</v>
      </c>
      <c r="O31" s="32">
        <v>2796</v>
      </c>
      <c r="P31" s="33">
        <v>8.6999999999999994E-2</v>
      </c>
      <c r="Q31" s="32">
        <v>1016</v>
      </c>
      <c r="R31" s="33">
        <v>3.2000000000000001E-2</v>
      </c>
      <c r="S31" s="32">
        <v>2306</v>
      </c>
      <c r="T31" s="33">
        <v>7.1999999999999995E-2</v>
      </c>
      <c r="U31" s="32">
        <v>1260</v>
      </c>
      <c r="V31" s="33">
        <v>3.9E-2</v>
      </c>
      <c r="W31" s="34">
        <v>88</v>
      </c>
      <c r="X31" s="35">
        <v>3.0000000000000001E-3</v>
      </c>
      <c r="Y31" s="34">
        <v>96</v>
      </c>
      <c r="Z31" s="164">
        <v>3.0000000000000001E-3</v>
      </c>
      <c r="AA31" s="163">
        <v>8198</v>
      </c>
    </row>
    <row r="32" spans="1:27" x14ac:dyDescent="0.25">
      <c r="A32" s="36" t="s">
        <v>52</v>
      </c>
      <c r="B32" s="37">
        <v>19512</v>
      </c>
      <c r="C32" s="38">
        <v>35</v>
      </c>
      <c r="D32" s="38">
        <v>0</v>
      </c>
      <c r="E32" s="38">
        <v>25</v>
      </c>
      <c r="F32" s="39">
        <v>3</v>
      </c>
      <c r="G32" s="40">
        <v>19171</v>
      </c>
      <c r="H32" s="166">
        <v>0.98299999999999998</v>
      </c>
      <c r="I32" s="41">
        <v>325</v>
      </c>
      <c r="J32" s="42">
        <v>1.7000000000000001E-2</v>
      </c>
      <c r="K32" s="43">
        <v>16</v>
      </c>
      <c r="L32" s="165">
        <v>1E-3</v>
      </c>
      <c r="M32" s="139">
        <v>2325</v>
      </c>
      <c r="N32" s="31">
        <v>0.121</v>
      </c>
      <c r="O32" s="32">
        <v>1450</v>
      </c>
      <c r="P32" s="33">
        <v>7.5999999999999998E-2</v>
      </c>
      <c r="Q32" s="32">
        <v>572</v>
      </c>
      <c r="R32" s="33">
        <v>0.03</v>
      </c>
      <c r="S32" s="32">
        <v>311</v>
      </c>
      <c r="T32" s="33">
        <v>1.6E-2</v>
      </c>
      <c r="U32" s="32">
        <v>572</v>
      </c>
      <c r="V32" s="33">
        <v>0.03</v>
      </c>
      <c r="W32" s="34">
        <v>0</v>
      </c>
      <c r="X32" s="35">
        <v>0</v>
      </c>
      <c r="Y32" s="34">
        <v>85</v>
      </c>
      <c r="Z32" s="164">
        <v>4.0000000000000001E-3</v>
      </c>
      <c r="AA32" s="163">
        <v>3865</v>
      </c>
    </row>
    <row r="33" spans="1:27" x14ac:dyDescent="0.25">
      <c r="A33" s="36" t="s">
        <v>53</v>
      </c>
      <c r="B33" s="37">
        <v>15810</v>
      </c>
      <c r="C33" s="38">
        <v>31</v>
      </c>
      <c r="D33" s="38">
        <v>0</v>
      </c>
      <c r="E33" s="38">
        <v>12</v>
      </c>
      <c r="F33" s="39">
        <v>4</v>
      </c>
      <c r="G33" s="40">
        <v>15371</v>
      </c>
      <c r="H33" s="166">
        <v>0.97199999999999998</v>
      </c>
      <c r="I33" s="41">
        <v>416</v>
      </c>
      <c r="J33" s="42">
        <v>2.5999999999999999E-2</v>
      </c>
      <c r="K33" s="43">
        <v>23</v>
      </c>
      <c r="L33" s="165">
        <v>1E-3</v>
      </c>
      <c r="M33" s="139">
        <v>833</v>
      </c>
      <c r="N33" s="31">
        <v>5.3999999999999999E-2</v>
      </c>
      <c r="O33" s="32">
        <v>720</v>
      </c>
      <c r="P33" s="33">
        <v>4.7E-2</v>
      </c>
      <c r="Q33" s="32">
        <v>583</v>
      </c>
      <c r="R33" s="33">
        <v>3.7999999999999999E-2</v>
      </c>
      <c r="S33" s="32">
        <v>647</v>
      </c>
      <c r="T33" s="33">
        <v>4.2000000000000003E-2</v>
      </c>
      <c r="U33" s="32">
        <v>20</v>
      </c>
      <c r="V33" s="33">
        <v>1E-3</v>
      </c>
      <c r="W33" s="34">
        <v>8</v>
      </c>
      <c r="X33" s="35">
        <v>1E-3</v>
      </c>
      <c r="Y33" s="34">
        <v>37</v>
      </c>
      <c r="Z33" s="164">
        <v>2E-3</v>
      </c>
      <c r="AA33" s="163">
        <v>2128</v>
      </c>
    </row>
    <row r="34" spans="1:27" x14ac:dyDescent="0.25">
      <c r="A34" s="36" t="s">
        <v>54</v>
      </c>
      <c r="B34" s="37">
        <v>11536</v>
      </c>
      <c r="C34" s="38">
        <v>38</v>
      </c>
      <c r="D34" s="38">
        <v>0</v>
      </c>
      <c r="E34" s="38">
        <v>13</v>
      </c>
      <c r="F34" s="39">
        <v>4</v>
      </c>
      <c r="G34" s="40">
        <v>9012</v>
      </c>
      <c r="H34" s="134">
        <v>0.78100000000000003</v>
      </c>
      <c r="I34" s="41">
        <v>1912</v>
      </c>
      <c r="J34" s="42">
        <v>0.16600000000000001</v>
      </c>
      <c r="K34" s="43">
        <v>612</v>
      </c>
      <c r="L34" s="165">
        <v>5.2999999999999999E-2</v>
      </c>
      <c r="M34" s="139">
        <v>3227</v>
      </c>
      <c r="N34" s="150">
        <v>0.35799999999999998</v>
      </c>
      <c r="O34" s="32">
        <v>1035</v>
      </c>
      <c r="P34" s="33">
        <v>0.115</v>
      </c>
      <c r="Q34" s="32">
        <v>3635</v>
      </c>
      <c r="R34" s="33">
        <v>0.40300000000000002</v>
      </c>
      <c r="S34" s="32">
        <v>193</v>
      </c>
      <c r="T34" s="33">
        <v>2.1000000000000001E-2</v>
      </c>
      <c r="U34" s="32">
        <v>29</v>
      </c>
      <c r="V34" s="33">
        <v>3.0000000000000001E-3</v>
      </c>
      <c r="W34" s="34">
        <v>15</v>
      </c>
      <c r="X34" s="35">
        <v>2E-3</v>
      </c>
      <c r="Y34" s="34">
        <v>37</v>
      </c>
      <c r="Z34" s="164">
        <v>4.0000000000000001E-3</v>
      </c>
      <c r="AA34" s="163">
        <v>7136</v>
      </c>
    </row>
    <row r="35" spans="1:27" x14ac:dyDescent="0.25">
      <c r="A35" s="36" t="s">
        <v>55</v>
      </c>
      <c r="B35" s="37">
        <v>35684</v>
      </c>
      <c r="C35" s="38">
        <v>45</v>
      </c>
      <c r="D35" s="38">
        <v>0</v>
      </c>
      <c r="E35" s="38">
        <v>32</v>
      </c>
      <c r="F35" s="39">
        <v>3</v>
      </c>
      <c r="G35" s="40">
        <v>33656</v>
      </c>
      <c r="H35" s="166">
        <v>0.94299999999999995</v>
      </c>
      <c r="I35" s="41">
        <v>1755</v>
      </c>
      <c r="J35" s="42">
        <v>4.9000000000000002E-2</v>
      </c>
      <c r="K35" s="43">
        <v>273</v>
      </c>
      <c r="L35" s="165">
        <v>8.0000000000000002E-3</v>
      </c>
      <c r="M35" s="139">
        <v>1070</v>
      </c>
      <c r="N35" s="31">
        <v>3.2000000000000001E-2</v>
      </c>
      <c r="O35" s="32">
        <v>704</v>
      </c>
      <c r="P35" s="33">
        <v>2.1000000000000001E-2</v>
      </c>
      <c r="Q35" s="32">
        <v>33656</v>
      </c>
      <c r="R35" s="33">
        <v>1</v>
      </c>
      <c r="S35" s="32">
        <v>284</v>
      </c>
      <c r="T35" s="33">
        <v>8.0000000000000002E-3</v>
      </c>
      <c r="U35" s="32">
        <v>49</v>
      </c>
      <c r="V35" s="33">
        <v>1E-3</v>
      </c>
      <c r="W35" s="34">
        <v>20</v>
      </c>
      <c r="X35" s="35">
        <v>1E-3</v>
      </c>
      <c r="Y35" s="34">
        <v>54</v>
      </c>
      <c r="Z35" s="164">
        <v>2E-3</v>
      </c>
      <c r="AA35" s="163">
        <v>35133</v>
      </c>
    </row>
    <row r="36" spans="1:27" x14ac:dyDescent="0.25">
      <c r="A36" s="36" t="s">
        <v>56</v>
      </c>
      <c r="B36" s="37">
        <v>17373</v>
      </c>
      <c r="C36" s="38">
        <v>24</v>
      </c>
      <c r="D36" s="38">
        <v>0</v>
      </c>
      <c r="E36" s="38">
        <v>21</v>
      </c>
      <c r="F36" s="39">
        <v>3</v>
      </c>
      <c r="G36" s="40">
        <v>16465</v>
      </c>
      <c r="H36" s="166">
        <v>0.94799999999999995</v>
      </c>
      <c r="I36" s="41">
        <v>711</v>
      </c>
      <c r="J36" s="42">
        <v>4.1000000000000002E-2</v>
      </c>
      <c r="K36" s="43">
        <v>197</v>
      </c>
      <c r="L36" s="165">
        <v>1.0999999999999999E-2</v>
      </c>
      <c r="M36" s="139">
        <v>674</v>
      </c>
      <c r="N36" s="31">
        <v>4.1000000000000002E-2</v>
      </c>
      <c r="O36" s="32">
        <v>658</v>
      </c>
      <c r="P36" s="33">
        <v>0.04</v>
      </c>
      <c r="Q36" s="32">
        <v>171</v>
      </c>
      <c r="R36" s="33">
        <v>0.01</v>
      </c>
      <c r="S36" s="32">
        <v>239</v>
      </c>
      <c r="T36" s="33">
        <v>1.4999999999999999E-2</v>
      </c>
      <c r="U36" s="32">
        <v>23</v>
      </c>
      <c r="V36" s="33">
        <v>1E-3</v>
      </c>
      <c r="W36" s="34">
        <v>6</v>
      </c>
      <c r="X36" s="35">
        <v>0</v>
      </c>
      <c r="Y36" s="34">
        <v>23</v>
      </c>
      <c r="Z36" s="164">
        <v>1E-3</v>
      </c>
      <c r="AA36" s="163">
        <v>1136</v>
      </c>
    </row>
    <row r="37" spans="1:27" x14ac:dyDescent="0.25">
      <c r="A37" s="36" t="s">
        <v>57</v>
      </c>
      <c r="B37" s="37">
        <v>16349</v>
      </c>
      <c r="C37" s="38">
        <v>28</v>
      </c>
      <c r="D37" s="38">
        <v>9</v>
      </c>
      <c r="E37" s="38">
        <v>18</v>
      </c>
      <c r="F37" s="39">
        <v>5</v>
      </c>
      <c r="G37" s="40">
        <v>8747</v>
      </c>
      <c r="H37" s="134">
        <v>0.53500000000000003</v>
      </c>
      <c r="I37" s="41">
        <v>5484</v>
      </c>
      <c r="J37" s="42">
        <v>0.33500000000000002</v>
      </c>
      <c r="K37" s="43">
        <v>2118</v>
      </c>
      <c r="L37" s="165">
        <v>0.13</v>
      </c>
      <c r="M37" s="139">
        <v>2271</v>
      </c>
      <c r="N37" s="150">
        <v>0.26</v>
      </c>
      <c r="O37" s="32">
        <v>1420</v>
      </c>
      <c r="P37" s="33">
        <v>0.16200000000000001</v>
      </c>
      <c r="Q37" s="32">
        <v>3072</v>
      </c>
      <c r="R37" s="33">
        <v>0.35099999999999998</v>
      </c>
      <c r="S37" s="32">
        <v>8747</v>
      </c>
      <c r="T37" s="33">
        <v>1</v>
      </c>
      <c r="U37" s="32">
        <v>2691</v>
      </c>
      <c r="V37" s="33">
        <v>0.308</v>
      </c>
      <c r="W37" s="34">
        <v>77</v>
      </c>
      <c r="X37" s="35">
        <v>8.9999999999999993E-3</v>
      </c>
      <c r="Y37" s="34">
        <v>126</v>
      </c>
      <c r="Z37" s="164">
        <v>1.4E-2</v>
      </c>
      <c r="AA37" s="163">
        <v>16984</v>
      </c>
    </row>
    <row r="38" spans="1:27" x14ac:dyDescent="0.25">
      <c r="A38" s="36" t="s">
        <v>58</v>
      </c>
      <c r="B38" s="37">
        <v>60241</v>
      </c>
      <c r="C38" s="38">
        <v>45</v>
      </c>
      <c r="D38" s="38">
        <v>1</v>
      </c>
      <c r="E38" s="38">
        <v>38</v>
      </c>
      <c r="F38" s="39">
        <v>3</v>
      </c>
      <c r="G38" s="40">
        <v>57786</v>
      </c>
      <c r="H38" s="166">
        <v>0.95899999999999996</v>
      </c>
      <c r="I38" s="41">
        <v>2265</v>
      </c>
      <c r="J38" s="42">
        <v>3.7999999999999999E-2</v>
      </c>
      <c r="K38" s="43">
        <v>190</v>
      </c>
      <c r="L38" s="165">
        <v>3.0000000000000001E-3</v>
      </c>
      <c r="M38" s="139">
        <v>4741</v>
      </c>
      <c r="N38" s="31">
        <v>8.2000000000000003E-2</v>
      </c>
      <c r="O38" s="32">
        <v>3796</v>
      </c>
      <c r="P38" s="33">
        <v>6.6000000000000003E-2</v>
      </c>
      <c r="Q38" s="32">
        <v>1031</v>
      </c>
      <c r="R38" s="33">
        <v>1.7999999999999999E-2</v>
      </c>
      <c r="S38" s="32">
        <v>34711</v>
      </c>
      <c r="T38" s="33">
        <v>0.60099999999999998</v>
      </c>
      <c r="U38" s="32">
        <v>12729</v>
      </c>
      <c r="V38" s="33">
        <v>0.22</v>
      </c>
      <c r="W38" s="34">
        <v>23</v>
      </c>
      <c r="X38" s="35">
        <v>0</v>
      </c>
      <c r="Y38" s="34">
        <v>22</v>
      </c>
      <c r="Z38" s="164">
        <v>0</v>
      </c>
      <c r="AA38" s="163">
        <v>53257</v>
      </c>
    </row>
    <row r="39" spans="1:27" x14ac:dyDescent="0.25">
      <c r="A39" s="36" t="s">
        <v>59</v>
      </c>
      <c r="B39" s="37">
        <v>8756</v>
      </c>
      <c r="C39" s="38">
        <v>11</v>
      </c>
      <c r="D39" s="38">
        <v>0</v>
      </c>
      <c r="E39" s="38">
        <v>4</v>
      </c>
      <c r="F39" s="39">
        <v>3</v>
      </c>
      <c r="G39" s="40">
        <v>8053</v>
      </c>
      <c r="H39" s="166">
        <v>0.92</v>
      </c>
      <c r="I39" s="41">
        <v>591</v>
      </c>
      <c r="J39" s="42">
        <v>6.7000000000000004E-2</v>
      </c>
      <c r="K39" s="43">
        <v>112</v>
      </c>
      <c r="L39" s="165">
        <v>1.2999999999999999E-2</v>
      </c>
      <c r="M39" s="139">
        <v>279</v>
      </c>
      <c r="N39" s="31">
        <v>3.5000000000000003E-2</v>
      </c>
      <c r="O39" s="32">
        <v>114</v>
      </c>
      <c r="P39" s="33">
        <v>1.4E-2</v>
      </c>
      <c r="Q39" s="32">
        <v>148</v>
      </c>
      <c r="R39" s="33">
        <v>1.7999999999999999E-2</v>
      </c>
      <c r="S39" s="32">
        <v>197</v>
      </c>
      <c r="T39" s="33">
        <v>2.4E-2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678</v>
      </c>
    </row>
    <row r="40" spans="1:27" x14ac:dyDescent="0.25">
      <c r="A40" s="36" t="s">
        <v>60</v>
      </c>
      <c r="B40" s="37">
        <v>12454</v>
      </c>
      <c r="C40" s="38">
        <v>13</v>
      </c>
      <c r="D40" s="38">
        <v>0</v>
      </c>
      <c r="E40" s="38">
        <v>6</v>
      </c>
      <c r="F40" s="39">
        <v>5</v>
      </c>
      <c r="G40" s="40">
        <v>11932</v>
      </c>
      <c r="H40" s="166">
        <v>0.95799999999999996</v>
      </c>
      <c r="I40" s="41">
        <v>483</v>
      </c>
      <c r="J40" s="42">
        <v>3.9E-2</v>
      </c>
      <c r="K40" s="43">
        <v>39</v>
      </c>
      <c r="L40" s="165">
        <v>3.0000000000000001E-3</v>
      </c>
      <c r="M40" s="139">
        <v>1985</v>
      </c>
      <c r="N40" s="31">
        <v>0.16600000000000001</v>
      </c>
      <c r="O40" s="32">
        <v>1384</v>
      </c>
      <c r="P40" s="33">
        <v>0.11600000000000001</v>
      </c>
      <c r="Q40" s="32">
        <v>1437</v>
      </c>
      <c r="R40" s="33">
        <v>0.12</v>
      </c>
      <c r="S40" s="32">
        <v>11932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15393</v>
      </c>
    </row>
    <row r="41" spans="1:27" x14ac:dyDescent="0.25">
      <c r="A41" s="36" t="s">
        <v>61</v>
      </c>
      <c r="B41" s="37">
        <v>15408</v>
      </c>
      <c r="C41" s="38">
        <v>27</v>
      </c>
      <c r="D41" s="38">
        <v>2</v>
      </c>
      <c r="E41" s="38">
        <v>20</v>
      </c>
      <c r="F41" s="39">
        <v>3</v>
      </c>
      <c r="G41" s="40">
        <v>9884</v>
      </c>
      <c r="H41" s="134">
        <v>0.64100000000000001</v>
      </c>
      <c r="I41" s="41">
        <v>5426</v>
      </c>
      <c r="J41" s="42">
        <v>0.35199999999999998</v>
      </c>
      <c r="K41" s="43">
        <v>98</v>
      </c>
      <c r="L41" s="165">
        <v>6.0000000000000001E-3</v>
      </c>
      <c r="M41" s="139">
        <v>496</v>
      </c>
      <c r="N41" s="31">
        <v>0.05</v>
      </c>
      <c r="O41" s="32">
        <v>331</v>
      </c>
      <c r="P41" s="33">
        <v>3.3000000000000002E-2</v>
      </c>
      <c r="Q41" s="32">
        <v>1083</v>
      </c>
      <c r="R41" s="33">
        <v>0.11</v>
      </c>
      <c r="S41" s="32">
        <v>148</v>
      </c>
      <c r="T41" s="33">
        <v>1.4999999999999999E-2</v>
      </c>
      <c r="U41" s="32">
        <v>10</v>
      </c>
      <c r="V41" s="33">
        <v>1E-3</v>
      </c>
      <c r="W41" s="34">
        <v>3</v>
      </c>
      <c r="X41" s="35">
        <v>0</v>
      </c>
      <c r="Y41" s="34">
        <v>11</v>
      </c>
      <c r="Z41" s="164">
        <v>1E-3</v>
      </c>
      <c r="AA41" s="163">
        <v>1751</v>
      </c>
    </row>
    <row r="42" spans="1:27" x14ac:dyDescent="0.25">
      <c r="A42" s="36" t="s">
        <v>62</v>
      </c>
      <c r="B42" s="37">
        <v>26646</v>
      </c>
      <c r="C42" s="38">
        <v>36</v>
      </c>
      <c r="D42" s="38">
        <v>13</v>
      </c>
      <c r="E42" s="38">
        <v>28</v>
      </c>
      <c r="F42" s="39">
        <v>3</v>
      </c>
      <c r="G42" s="40">
        <v>26048</v>
      </c>
      <c r="H42" s="166">
        <v>0.97799999999999998</v>
      </c>
      <c r="I42" s="41">
        <v>588</v>
      </c>
      <c r="J42" s="42">
        <v>2.1999999999999999E-2</v>
      </c>
      <c r="K42" s="43">
        <v>10</v>
      </c>
      <c r="L42" s="165">
        <v>0</v>
      </c>
      <c r="M42" s="139">
        <v>2726</v>
      </c>
      <c r="N42" s="31">
        <v>0.105</v>
      </c>
      <c r="O42" s="32">
        <v>2318</v>
      </c>
      <c r="P42" s="33">
        <v>8.8999999999999996E-2</v>
      </c>
      <c r="Q42" s="32">
        <v>801</v>
      </c>
      <c r="R42" s="33">
        <v>3.1E-2</v>
      </c>
      <c r="S42" s="32">
        <v>22476</v>
      </c>
      <c r="T42" s="33">
        <v>0.86299999999999999</v>
      </c>
      <c r="U42" s="32">
        <v>36</v>
      </c>
      <c r="V42" s="33">
        <v>1E-3</v>
      </c>
      <c r="W42" s="34">
        <v>9</v>
      </c>
      <c r="X42" s="35">
        <v>0</v>
      </c>
      <c r="Y42" s="34">
        <v>36</v>
      </c>
      <c r="Z42" s="164">
        <v>1E-3</v>
      </c>
      <c r="AA42" s="163">
        <v>26084</v>
      </c>
    </row>
    <row r="43" spans="1:27" x14ac:dyDescent="0.25">
      <c r="A43" s="36" t="s">
        <v>63</v>
      </c>
      <c r="B43" s="37">
        <v>4853</v>
      </c>
      <c r="C43" s="38">
        <v>9</v>
      </c>
      <c r="D43" s="38">
        <v>0</v>
      </c>
      <c r="E43" s="38">
        <v>6</v>
      </c>
      <c r="F43" s="39">
        <v>3</v>
      </c>
      <c r="G43" s="40">
        <v>4583</v>
      </c>
      <c r="H43" s="166">
        <v>0.94399999999999995</v>
      </c>
      <c r="I43" s="41">
        <v>228</v>
      </c>
      <c r="J43" s="42">
        <v>4.7E-2</v>
      </c>
      <c r="K43" s="43">
        <v>42</v>
      </c>
      <c r="L43" s="165">
        <v>8.9999999999999993E-3</v>
      </c>
      <c r="M43" s="139">
        <v>161</v>
      </c>
      <c r="N43" s="31">
        <v>3.5000000000000003E-2</v>
      </c>
      <c r="O43" s="32">
        <v>82</v>
      </c>
      <c r="P43" s="33">
        <v>1.7999999999999999E-2</v>
      </c>
      <c r="Q43" s="32">
        <v>31</v>
      </c>
      <c r="R43" s="33">
        <v>7.0000000000000001E-3</v>
      </c>
      <c r="S43" s="32">
        <v>6</v>
      </c>
      <c r="T43" s="33">
        <v>1E-3</v>
      </c>
      <c r="U43" s="32">
        <v>4</v>
      </c>
      <c r="V43" s="33">
        <v>1E-3</v>
      </c>
      <c r="W43" s="34">
        <v>4</v>
      </c>
      <c r="X43" s="35">
        <v>1E-3</v>
      </c>
      <c r="Y43" s="34">
        <v>3</v>
      </c>
      <c r="Z43" s="164">
        <v>1E-3</v>
      </c>
      <c r="AA43" s="163">
        <v>209</v>
      </c>
    </row>
    <row r="44" spans="1:27" x14ac:dyDescent="0.25">
      <c r="A44" s="36" t="s">
        <v>64</v>
      </c>
      <c r="B44" s="37">
        <v>4728</v>
      </c>
      <c r="C44" s="38">
        <v>10</v>
      </c>
      <c r="D44" s="38">
        <v>0</v>
      </c>
      <c r="E44" s="38">
        <v>1</v>
      </c>
      <c r="F44" s="39">
        <v>3</v>
      </c>
      <c r="G44" s="40">
        <v>4580</v>
      </c>
      <c r="H44" s="166">
        <v>0.96899999999999997</v>
      </c>
      <c r="I44" s="41">
        <v>136</v>
      </c>
      <c r="J44" s="42">
        <v>2.9000000000000001E-2</v>
      </c>
      <c r="K44" s="43">
        <v>12</v>
      </c>
      <c r="L44" s="165">
        <v>3.0000000000000001E-3</v>
      </c>
      <c r="M44" s="139">
        <v>121</v>
      </c>
      <c r="N44" s="31">
        <v>2.5999999999999999E-2</v>
      </c>
      <c r="O44" s="32">
        <v>15</v>
      </c>
      <c r="P44" s="33">
        <v>3.0000000000000001E-3</v>
      </c>
      <c r="Q44" s="32">
        <v>1635</v>
      </c>
      <c r="R44" s="33">
        <v>0.35699999999999998</v>
      </c>
      <c r="S44" s="32">
        <v>4402</v>
      </c>
      <c r="T44" s="33">
        <v>0.96099999999999997</v>
      </c>
      <c r="U44" s="32">
        <v>9</v>
      </c>
      <c r="V44" s="33">
        <v>2E-3</v>
      </c>
      <c r="W44" s="34">
        <v>1</v>
      </c>
      <c r="X44" s="35">
        <v>0</v>
      </c>
      <c r="Y44" s="34">
        <v>19</v>
      </c>
      <c r="Z44" s="164">
        <v>4.0000000000000001E-3</v>
      </c>
      <c r="AA44" s="163">
        <v>6187</v>
      </c>
    </row>
    <row r="45" spans="1:27" x14ac:dyDescent="0.25">
      <c r="A45" s="36" t="s">
        <v>65</v>
      </c>
      <c r="B45" s="37">
        <v>5394</v>
      </c>
      <c r="C45" s="38">
        <v>16</v>
      </c>
      <c r="D45" s="38">
        <v>0</v>
      </c>
      <c r="E45" s="38">
        <v>11</v>
      </c>
      <c r="F45" s="39">
        <v>3</v>
      </c>
      <c r="G45" s="40">
        <v>5015</v>
      </c>
      <c r="H45" s="166">
        <v>0.93</v>
      </c>
      <c r="I45" s="41">
        <v>340</v>
      </c>
      <c r="J45" s="42">
        <v>6.3E-2</v>
      </c>
      <c r="K45" s="43">
        <v>39</v>
      </c>
      <c r="L45" s="165">
        <v>7.0000000000000001E-3</v>
      </c>
      <c r="M45" s="139">
        <v>244</v>
      </c>
      <c r="N45" s="31">
        <v>4.9000000000000002E-2</v>
      </c>
      <c r="O45" s="32">
        <v>198</v>
      </c>
      <c r="P45" s="33">
        <v>3.9E-2</v>
      </c>
      <c r="Q45" s="32">
        <v>230</v>
      </c>
      <c r="R45" s="33">
        <v>4.5999999999999999E-2</v>
      </c>
      <c r="S45" s="32">
        <v>59</v>
      </c>
      <c r="T45" s="33">
        <v>1.2E-2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564</v>
      </c>
    </row>
    <row r="46" spans="1:27" x14ac:dyDescent="0.25">
      <c r="A46" s="36" t="s">
        <v>66</v>
      </c>
      <c r="B46" s="37">
        <v>18990</v>
      </c>
      <c r="C46" s="38">
        <v>28</v>
      </c>
      <c r="D46" s="38">
        <v>9</v>
      </c>
      <c r="E46" s="38">
        <v>18</v>
      </c>
      <c r="F46" s="39">
        <v>3</v>
      </c>
      <c r="G46" s="40">
        <v>18826</v>
      </c>
      <c r="H46" s="166">
        <v>0.99099999999999999</v>
      </c>
      <c r="I46" s="41">
        <v>112</v>
      </c>
      <c r="J46" s="42">
        <v>6.0000000000000001E-3</v>
      </c>
      <c r="K46" s="43">
        <v>52</v>
      </c>
      <c r="L46" s="165">
        <v>3.0000000000000001E-3</v>
      </c>
      <c r="M46" s="139">
        <v>2009</v>
      </c>
      <c r="N46" s="31">
        <v>0.107</v>
      </c>
      <c r="O46" s="32">
        <v>1737</v>
      </c>
      <c r="P46" s="33">
        <v>9.1999999999999998E-2</v>
      </c>
      <c r="Q46" s="32">
        <v>1346</v>
      </c>
      <c r="R46" s="33">
        <v>7.0999999999999994E-2</v>
      </c>
      <c r="S46" s="32">
        <v>1334</v>
      </c>
      <c r="T46" s="33">
        <v>7.0999999999999994E-2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4712</v>
      </c>
    </row>
    <row r="47" spans="1:27" x14ac:dyDescent="0.25">
      <c r="A47" s="36" t="s">
        <v>67</v>
      </c>
      <c r="B47" s="37">
        <v>37893</v>
      </c>
      <c r="C47" s="38">
        <v>39</v>
      </c>
      <c r="D47" s="38">
        <v>7</v>
      </c>
      <c r="E47" s="38">
        <v>34</v>
      </c>
      <c r="F47" s="39">
        <v>3</v>
      </c>
      <c r="G47" s="40">
        <v>35963</v>
      </c>
      <c r="H47" s="166">
        <v>0.94899999999999995</v>
      </c>
      <c r="I47" s="41">
        <v>1842</v>
      </c>
      <c r="J47" s="42">
        <v>4.9000000000000002E-2</v>
      </c>
      <c r="K47" s="43">
        <v>88</v>
      </c>
      <c r="L47" s="165">
        <v>2E-3</v>
      </c>
      <c r="M47" s="139">
        <v>3861</v>
      </c>
      <c r="N47" s="31">
        <v>0.107</v>
      </c>
      <c r="O47" s="32">
        <v>3790</v>
      </c>
      <c r="P47" s="33">
        <v>0.105</v>
      </c>
      <c r="Q47" s="32">
        <v>15961</v>
      </c>
      <c r="R47" s="33">
        <v>0.44400000000000001</v>
      </c>
      <c r="S47" s="32">
        <v>33317</v>
      </c>
      <c r="T47" s="33">
        <v>0.92600000000000005</v>
      </c>
      <c r="U47" s="32">
        <v>185</v>
      </c>
      <c r="V47" s="33">
        <v>5.0000000000000001E-3</v>
      </c>
      <c r="W47" s="34">
        <v>6</v>
      </c>
      <c r="X47" s="35">
        <v>0</v>
      </c>
      <c r="Y47" s="34">
        <v>66</v>
      </c>
      <c r="Z47" s="164">
        <v>2E-3</v>
      </c>
      <c r="AA47" s="163">
        <v>53396</v>
      </c>
    </row>
    <row r="48" spans="1:27" x14ac:dyDescent="0.25">
      <c r="A48" s="36" t="s">
        <v>68</v>
      </c>
      <c r="B48" s="37">
        <v>46566</v>
      </c>
      <c r="C48" s="38">
        <v>60</v>
      </c>
      <c r="D48" s="38">
        <v>0</v>
      </c>
      <c r="E48" s="38">
        <v>48</v>
      </c>
      <c r="F48" s="39">
        <v>3</v>
      </c>
      <c r="G48" s="40">
        <v>45528</v>
      </c>
      <c r="H48" s="166">
        <v>0.97799999999999998</v>
      </c>
      <c r="I48" s="41">
        <v>889</v>
      </c>
      <c r="J48" s="42">
        <v>1.9E-2</v>
      </c>
      <c r="K48" s="43">
        <v>149</v>
      </c>
      <c r="L48" s="165">
        <v>3.0000000000000001E-3</v>
      </c>
      <c r="M48" s="139">
        <v>8003</v>
      </c>
      <c r="N48" s="150">
        <v>0.17599999999999999</v>
      </c>
      <c r="O48" s="32">
        <v>7005</v>
      </c>
      <c r="P48" s="33">
        <v>0.154</v>
      </c>
      <c r="Q48" s="32">
        <v>1683</v>
      </c>
      <c r="R48" s="33">
        <v>3.6999999999999998E-2</v>
      </c>
      <c r="S48" s="32">
        <v>7585</v>
      </c>
      <c r="T48" s="33">
        <v>0.16700000000000001</v>
      </c>
      <c r="U48" s="32">
        <v>123</v>
      </c>
      <c r="V48" s="33">
        <v>3.0000000000000001E-3</v>
      </c>
      <c r="W48" s="34">
        <v>62</v>
      </c>
      <c r="X48" s="35">
        <v>1E-3</v>
      </c>
      <c r="Y48" s="34">
        <v>80</v>
      </c>
      <c r="Z48" s="164">
        <v>2E-3</v>
      </c>
      <c r="AA48" s="163">
        <v>17536</v>
      </c>
    </row>
    <row r="49" spans="1:27" x14ac:dyDescent="0.25">
      <c r="A49" s="36" t="s">
        <v>69</v>
      </c>
      <c r="B49" s="37">
        <v>17047</v>
      </c>
      <c r="C49" s="38">
        <v>27</v>
      </c>
      <c r="D49" s="38">
        <v>0</v>
      </c>
      <c r="E49" s="38">
        <v>22</v>
      </c>
      <c r="F49" s="39">
        <v>3</v>
      </c>
      <c r="G49" s="40">
        <v>14234</v>
      </c>
      <c r="H49" s="134">
        <v>0.83499999999999996</v>
      </c>
      <c r="I49" s="41">
        <v>2186</v>
      </c>
      <c r="J49" s="42">
        <v>0.128</v>
      </c>
      <c r="K49" s="43">
        <v>627</v>
      </c>
      <c r="L49" s="165">
        <v>3.6999999999999998E-2</v>
      </c>
      <c r="M49" s="139">
        <v>953</v>
      </c>
      <c r="N49" s="31">
        <v>6.7000000000000004E-2</v>
      </c>
      <c r="O49" s="32">
        <v>754</v>
      </c>
      <c r="P49" s="33">
        <v>5.2999999999999999E-2</v>
      </c>
      <c r="Q49" s="32">
        <v>532</v>
      </c>
      <c r="R49" s="33">
        <v>3.6999999999999998E-2</v>
      </c>
      <c r="S49" s="32">
        <v>297</v>
      </c>
      <c r="T49" s="33">
        <v>2.1000000000000001E-2</v>
      </c>
      <c r="U49" s="32">
        <v>53</v>
      </c>
      <c r="V49" s="33">
        <v>4.0000000000000001E-3</v>
      </c>
      <c r="W49" s="34">
        <v>10</v>
      </c>
      <c r="X49" s="35">
        <v>1E-3</v>
      </c>
      <c r="Y49" s="34">
        <v>60</v>
      </c>
      <c r="Z49" s="164">
        <v>4.0000000000000001E-3</v>
      </c>
      <c r="AA49" s="163">
        <v>1905</v>
      </c>
    </row>
    <row r="50" spans="1:27" x14ac:dyDescent="0.25">
      <c r="A50" s="36" t="s">
        <v>70</v>
      </c>
      <c r="B50" s="37">
        <v>5747</v>
      </c>
      <c r="C50" s="38">
        <v>9</v>
      </c>
      <c r="D50" s="38">
        <v>0</v>
      </c>
      <c r="E50" s="38">
        <v>4</v>
      </c>
      <c r="F50" s="39">
        <v>3</v>
      </c>
      <c r="G50" s="40">
        <v>4989</v>
      </c>
      <c r="H50" s="166">
        <v>0.86799999999999999</v>
      </c>
      <c r="I50" s="41">
        <v>704</v>
      </c>
      <c r="J50" s="42">
        <v>0.122</v>
      </c>
      <c r="K50" s="43">
        <v>54</v>
      </c>
      <c r="L50" s="165">
        <v>8.9999999999999993E-3</v>
      </c>
      <c r="M50" s="139">
        <v>316</v>
      </c>
      <c r="N50" s="31">
        <v>6.3E-2</v>
      </c>
      <c r="O50" s="32">
        <v>110</v>
      </c>
      <c r="P50" s="33">
        <v>2.1999999999999999E-2</v>
      </c>
      <c r="Q50" s="32">
        <v>133</v>
      </c>
      <c r="R50" s="33">
        <v>2.7E-2</v>
      </c>
      <c r="S50" s="32">
        <v>19</v>
      </c>
      <c r="T50" s="33">
        <v>4.0000000000000001E-3</v>
      </c>
      <c r="U50" s="32">
        <v>21</v>
      </c>
      <c r="V50" s="33">
        <v>4.0000000000000001E-3</v>
      </c>
      <c r="W50" s="34">
        <v>6</v>
      </c>
      <c r="X50" s="35">
        <v>1E-3</v>
      </c>
      <c r="Y50" s="34">
        <v>26</v>
      </c>
      <c r="Z50" s="164">
        <v>5.0000000000000001E-3</v>
      </c>
      <c r="AA50" s="163">
        <v>521</v>
      </c>
    </row>
    <row r="51" spans="1:27" x14ac:dyDescent="0.25">
      <c r="A51" s="36" t="s">
        <v>71</v>
      </c>
      <c r="B51" s="37">
        <v>8338</v>
      </c>
      <c r="C51" s="38">
        <v>19</v>
      </c>
      <c r="D51" s="38">
        <v>0</v>
      </c>
      <c r="E51" s="38">
        <v>10</v>
      </c>
      <c r="F51" s="39">
        <v>3</v>
      </c>
      <c r="G51" s="40">
        <v>5895</v>
      </c>
      <c r="H51" s="134">
        <v>0.70699999999999996</v>
      </c>
      <c r="I51" s="41">
        <v>2436</v>
      </c>
      <c r="J51" s="42">
        <v>0.29199999999999998</v>
      </c>
      <c r="K51" s="43">
        <v>7</v>
      </c>
      <c r="L51" s="165">
        <v>1E-3</v>
      </c>
      <c r="M51" s="139">
        <v>386</v>
      </c>
      <c r="N51" s="31">
        <v>6.5000000000000002E-2</v>
      </c>
      <c r="O51" s="32">
        <v>149</v>
      </c>
      <c r="P51" s="33">
        <v>2.5000000000000001E-2</v>
      </c>
      <c r="Q51" s="32">
        <v>143</v>
      </c>
      <c r="R51" s="33">
        <v>2.4E-2</v>
      </c>
      <c r="S51" s="32">
        <v>23</v>
      </c>
      <c r="T51" s="33">
        <v>4.0000000000000001E-3</v>
      </c>
      <c r="U51" s="32">
        <v>20</v>
      </c>
      <c r="V51" s="33">
        <v>3.0000000000000001E-3</v>
      </c>
      <c r="W51" s="34">
        <v>5</v>
      </c>
      <c r="X51" s="35">
        <v>1E-3</v>
      </c>
      <c r="Y51" s="34">
        <v>20</v>
      </c>
      <c r="Z51" s="164">
        <v>3.0000000000000001E-3</v>
      </c>
      <c r="AA51" s="163">
        <v>597</v>
      </c>
    </row>
    <row r="52" spans="1:27" x14ac:dyDescent="0.25">
      <c r="A52" s="36" t="s">
        <v>72</v>
      </c>
      <c r="B52" s="37">
        <v>7951</v>
      </c>
      <c r="C52" s="38">
        <v>15</v>
      </c>
      <c r="D52" s="38">
        <v>0</v>
      </c>
      <c r="E52" s="38">
        <v>15</v>
      </c>
      <c r="F52" s="39">
        <v>3</v>
      </c>
      <c r="G52" s="40">
        <v>7377</v>
      </c>
      <c r="H52" s="166">
        <v>0.92800000000000005</v>
      </c>
      <c r="I52" s="41">
        <v>434</v>
      </c>
      <c r="J52" s="42">
        <v>5.5E-2</v>
      </c>
      <c r="K52" s="43">
        <v>140</v>
      </c>
      <c r="L52" s="165">
        <v>1.7999999999999999E-2</v>
      </c>
      <c r="M52" s="139">
        <v>793</v>
      </c>
      <c r="N52" s="31">
        <v>0.107</v>
      </c>
      <c r="O52" s="32">
        <v>788</v>
      </c>
      <c r="P52" s="33">
        <v>0.107</v>
      </c>
      <c r="Q52" s="32">
        <v>248</v>
      </c>
      <c r="R52" s="33">
        <v>3.4000000000000002E-2</v>
      </c>
      <c r="S52" s="32">
        <v>520</v>
      </c>
      <c r="T52" s="33">
        <v>7.0000000000000007E-2</v>
      </c>
      <c r="U52" s="32">
        <v>20</v>
      </c>
      <c r="V52" s="33">
        <v>3.0000000000000001E-3</v>
      </c>
      <c r="W52" s="34">
        <v>11</v>
      </c>
      <c r="X52" s="35">
        <v>1E-3</v>
      </c>
      <c r="Y52" s="34">
        <v>27</v>
      </c>
      <c r="Z52" s="164">
        <v>4.0000000000000001E-3</v>
      </c>
      <c r="AA52" s="163">
        <v>1619</v>
      </c>
    </row>
    <row r="53" spans="1:27" x14ac:dyDescent="0.25">
      <c r="A53" s="36" t="s">
        <v>73</v>
      </c>
      <c r="B53" s="37">
        <v>9681</v>
      </c>
      <c r="C53" s="38">
        <v>17</v>
      </c>
      <c r="D53" s="38">
        <v>0</v>
      </c>
      <c r="E53" s="38">
        <v>15</v>
      </c>
      <c r="F53" s="39">
        <v>3</v>
      </c>
      <c r="G53" s="40">
        <v>9111</v>
      </c>
      <c r="H53" s="166">
        <v>0.94099999999999995</v>
      </c>
      <c r="I53" s="41">
        <v>402</v>
      </c>
      <c r="J53" s="42">
        <v>4.2000000000000003E-2</v>
      </c>
      <c r="K53" s="43">
        <v>168</v>
      </c>
      <c r="L53" s="165">
        <v>1.7000000000000001E-2</v>
      </c>
      <c r="M53" s="139">
        <v>165</v>
      </c>
      <c r="N53" s="31">
        <v>1.7999999999999999E-2</v>
      </c>
      <c r="O53" s="32">
        <v>138</v>
      </c>
      <c r="P53" s="33">
        <v>1.4999999999999999E-2</v>
      </c>
      <c r="Q53" s="32">
        <v>188</v>
      </c>
      <c r="R53" s="33">
        <v>2.1000000000000001E-2</v>
      </c>
      <c r="S53" s="32">
        <v>23</v>
      </c>
      <c r="T53" s="33">
        <v>3.0000000000000001E-3</v>
      </c>
      <c r="U53" s="32">
        <v>1508</v>
      </c>
      <c r="V53" s="33">
        <v>0.16600000000000001</v>
      </c>
      <c r="W53" s="34">
        <v>5244</v>
      </c>
      <c r="X53" s="35">
        <v>0.57599999999999996</v>
      </c>
      <c r="Y53" s="34">
        <v>22</v>
      </c>
      <c r="Z53" s="164">
        <v>2E-3</v>
      </c>
      <c r="AA53" s="163">
        <v>7150</v>
      </c>
    </row>
    <row r="54" spans="1:27" x14ac:dyDescent="0.25">
      <c r="A54" s="36" t="s">
        <v>74</v>
      </c>
      <c r="B54" s="37">
        <v>4981</v>
      </c>
      <c r="C54" s="38">
        <v>11</v>
      </c>
      <c r="D54" s="38">
        <v>0</v>
      </c>
      <c r="E54" s="38">
        <v>8</v>
      </c>
      <c r="F54" s="39">
        <v>3</v>
      </c>
      <c r="G54" s="40">
        <v>4693</v>
      </c>
      <c r="H54" s="166">
        <v>0.94199999999999995</v>
      </c>
      <c r="I54" s="41">
        <v>277</v>
      </c>
      <c r="J54" s="42">
        <v>5.6000000000000001E-2</v>
      </c>
      <c r="K54" s="43">
        <v>11</v>
      </c>
      <c r="L54" s="165">
        <v>2E-3</v>
      </c>
      <c r="M54" s="139">
        <v>35</v>
      </c>
      <c r="N54" s="31">
        <v>7.0000000000000001E-3</v>
      </c>
      <c r="O54" s="32">
        <v>28</v>
      </c>
      <c r="P54" s="33">
        <v>6.0000000000000001E-3</v>
      </c>
      <c r="Q54" s="32">
        <v>87</v>
      </c>
      <c r="R54" s="33">
        <v>1.9E-2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134</v>
      </c>
    </row>
    <row r="55" spans="1:27" x14ac:dyDescent="0.25">
      <c r="A55" s="36" t="s">
        <v>75</v>
      </c>
      <c r="B55" s="37">
        <v>5467</v>
      </c>
      <c r="C55" s="38">
        <v>10</v>
      </c>
      <c r="D55" s="38">
        <v>0</v>
      </c>
      <c r="E55" s="38">
        <v>7</v>
      </c>
      <c r="F55" s="39">
        <v>4</v>
      </c>
      <c r="G55" s="40">
        <v>4796</v>
      </c>
      <c r="H55" s="166">
        <v>0.877</v>
      </c>
      <c r="I55" s="41">
        <v>599</v>
      </c>
      <c r="J55" s="42">
        <v>0.11</v>
      </c>
      <c r="K55" s="43">
        <v>72</v>
      </c>
      <c r="L55" s="165">
        <v>1.2999999999999999E-2</v>
      </c>
      <c r="M55" s="139">
        <v>798</v>
      </c>
      <c r="N55" s="31">
        <v>0.16600000000000001</v>
      </c>
      <c r="O55" s="32">
        <v>685</v>
      </c>
      <c r="P55" s="33">
        <v>0.14299999999999999</v>
      </c>
      <c r="Q55" s="32">
        <v>324</v>
      </c>
      <c r="R55" s="33">
        <v>6.8000000000000005E-2</v>
      </c>
      <c r="S55" s="32">
        <v>480</v>
      </c>
      <c r="T55" s="33">
        <v>0.1</v>
      </c>
      <c r="U55" s="32">
        <v>11</v>
      </c>
      <c r="V55" s="33">
        <v>2E-3</v>
      </c>
      <c r="W55" s="34">
        <v>4</v>
      </c>
      <c r="X55" s="35">
        <v>1E-3</v>
      </c>
      <c r="Y55" s="34">
        <v>32</v>
      </c>
      <c r="Z55" s="164">
        <v>7.0000000000000001E-3</v>
      </c>
      <c r="AA55" s="163">
        <v>1649</v>
      </c>
    </row>
    <row r="56" spans="1:27" x14ac:dyDescent="0.25">
      <c r="A56" s="36" t="s">
        <v>76</v>
      </c>
      <c r="B56" s="37">
        <v>13894</v>
      </c>
      <c r="C56" s="38">
        <v>20</v>
      </c>
      <c r="D56" s="38">
        <v>0</v>
      </c>
      <c r="E56" s="38">
        <v>15</v>
      </c>
      <c r="F56" s="39">
        <v>3</v>
      </c>
      <c r="G56" s="40">
        <v>13478</v>
      </c>
      <c r="H56" s="166">
        <v>0.97</v>
      </c>
      <c r="I56" s="41">
        <v>411</v>
      </c>
      <c r="J56" s="42">
        <v>0.03</v>
      </c>
      <c r="K56" s="43">
        <v>5</v>
      </c>
      <c r="L56" s="165">
        <v>0</v>
      </c>
      <c r="M56" s="139">
        <v>207</v>
      </c>
      <c r="N56" s="31">
        <v>1.4999999999999999E-2</v>
      </c>
      <c r="O56" s="32">
        <v>177</v>
      </c>
      <c r="P56" s="33">
        <v>1.2999999999999999E-2</v>
      </c>
      <c r="Q56" s="32">
        <v>14</v>
      </c>
      <c r="R56" s="33">
        <v>1E-3</v>
      </c>
      <c r="S56" s="32">
        <v>141</v>
      </c>
      <c r="T56" s="33">
        <v>0.01</v>
      </c>
      <c r="U56" s="32">
        <v>3</v>
      </c>
      <c r="V56" s="33">
        <v>0</v>
      </c>
      <c r="W56" s="34">
        <v>1</v>
      </c>
      <c r="X56" s="35">
        <v>0</v>
      </c>
      <c r="Y56" s="34">
        <v>1</v>
      </c>
      <c r="Z56" s="164">
        <v>0</v>
      </c>
      <c r="AA56" s="163">
        <v>367</v>
      </c>
    </row>
    <row r="57" spans="1:27" x14ac:dyDescent="0.25">
      <c r="A57" s="36" t="s">
        <v>77</v>
      </c>
      <c r="B57" s="37">
        <v>24476</v>
      </c>
      <c r="C57" s="38">
        <v>38</v>
      </c>
      <c r="D57" s="38">
        <v>0</v>
      </c>
      <c r="E57" s="38">
        <v>26</v>
      </c>
      <c r="F57" s="39">
        <v>4</v>
      </c>
      <c r="G57" s="40">
        <v>22491</v>
      </c>
      <c r="H57" s="166">
        <v>0.91900000000000004</v>
      </c>
      <c r="I57" s="41">
        <v>1751</v>
      </c>
      <c r="J57" s="42">
        <v>7.1999999999999995E-2</v>
      </c>
      <c r="K57" s="43">
        <v>234</v>
      </c>
      <c r="L57" s="165">
        <v>0.01</v>
      </c>
      <c r="M57" s="139">
        <v>5832</v>
      </c>
      <c r="N57" s="150">
        <v>0.25900000000000001</v>
      </c>
      <c r="O57" s="32">
        <v>4638</v>
      </c>
      <c r="P57" s="33">
        <v>0.20599999999999999</v>
      </c>
      <c r="Q57" s="32">
        <v>7149</v>
      </c>
      <c r="R57" s="33">
        <v>0.318</v>
      </c>
      <c r="S57" s="32">
        <v>1116</v>
      </c>
      <c r="T57" s="33">
        <v>0.05</v>
      </c>
      <c r="U57" s="32">
        <v>746</v>
      </c>
      <c r="V57" s="33">
        <v>3.3000000000000002E-2</v>
      </c>
      <c r="W57" s="34">
        <v>2</v>
      </c>
      <c r="X57" s="35">
        <v>0</v>
      </c>
      <c r="Y57" s="34">
        <v>59</v>
      </c>
      <c r="Z57" s="164">
        <v>3.0000000000000001E-3</v>
      </c>
      <c r="AA57" s="163">
        <v>14904</v>
      </c>
    </row>
    <row r="58" spans="1:27" x14ac:dyDescent="0.25">
      <c r="A58" s="36" t="s">
        <v>78</v>
      </c>
      <c r="B58" s="37">
        <v>4846</v>
      </c>
      <c r="C58" s="38">
        <v>12</v>
      </c>
      <c r="D58" s="38">
        <v>0</v>
      </c>
      <c r="E58" s="38">
        <v>9</v>
      </c>
      <c r="F58" s="39">
        <v>3</v>
      </c>
      <c r="G58" s="40">
        <v>4243</v>
      </c>
      <c r="H58" s="166">
        <v>0.876</v>
      </c>
      <c r="I58" s="41">
        <v>571</v>
      </c>
      <c r="J58" s="42">
        <v>0.11799999999999999</v>
      </c>
      <c r="K58" s="43">
        <v>32</v>
      </c>
      <c r="L58" s="165">
        <v>7.0000000000000001E-3</v>
      </c>
      <c r="M58" s="139">
        <v>207</v>
      </c>
      <c r="N58" s="31">
        <v>4.9000000000000002E-2</v>
      </c>
      <c r="O58" s="32">
        <v>146</v>
      </c>
      <c r="P58" s="33">
        <v>3.4000000000000002E-2</v>
      </c>
      <c r="Q58" s="32">
        <v>676</v>
      </c>
      <c r="R58" s="33">
        <v>0.159</v>
      </c>
      <c r="S58" s="32">
        <v>4243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5151</v>
      </c>
    </row>
    <row r="59" spans="1:27" x14ac:dyDescent="0.25">
      <c r="A59" s="36" t="s">
        <v>79</v>
      </c>
      <c r="B59" s="37">
        <v>9590</v>
      </c>
      <c r="C59" s="38">
        <v>21</v>
      </c>
      <c r="D59" s="38">
        <v>0</v>
      </c>
      <c r="E59" s="38">
        <v>12</v>
      </c>
      <c r="F59" s="39">
        <v>3</v>
      </c>
      <c r="G59" s="40">
        <v>9106</v>
      </c>
      <c r="H59" s="166">
        <v>0.95</v>
      </c>
      <c r="I59" s="41">
        <v>348</v>
      </c>
      <c r="J59" s="42">
        <v>3.5999999999999997E-2</v>
      </c>
      <c r="K59" s="43">
        <v>136</v>
      </c>
      <c r="L59" s="165">
        <v>1.4E-2</v>
      </c>
      <c r="M59" s="139">
        <v>1056</v>
      </c>
      <c r="N59" s="31">
        <v>0.11600000000000001</v>
      </c>
      <c r="O59" s="32">
        <v>546</v>
      </c>
      <c r="P59" s="33">
        <v>0.06</v>
      </c>
      <c r="Q59" s="32">
        <v>308</v>
      </c>
      <c r="R59" s="33">
        <v>3.4000000000000002E-2</v>
      </c>
      <c r="S59" s="32">
        <v>346</v>
      </c>
      <c r="T59" s="33">
        <v>3.7999999999999999E-2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1750</v>
      </c>
    </row>
    <row r="60" spans="1:27" x14ac:dyDescent="0.25">
      <c r="A60" s="36" t="s">
        <v>80</v>
      </c>
      <c r="B60" s="37">
        <v>3554</v>
      </c>
      <c r="C60" s="38">
        <v>10</v>
      </c>
      <c r="D60" s="38">
        <v>0</v>
      </c>
      <c r="E60" s="38">
        <v>10</v>
      </c>
      <c r="F60" s="39">
        <v>3</v>
      </c>
      <c r="G60" s="40">
        <v>1751</v>
      </c>
      <c r="H60" s="134">
        <v>0.49299999999999999</v>
      </c>
      <c r="I60" s="41">
        <v>1795</v>
      </c>
      <c r="J60" s="42">
        <v>0.505</v>
      </c>
      <c r="K60" s="43">
        <v>8</v>
      </c>
      <c r="L60" s="165">
        <v>2E-3</v>
      </c>
      <c r="M60" s="139">
        <v>87</v>
      </c>
      <c r="N60" s="31">
        <v>0.05</v>
      </c>
      <c r="O60" s="32">
        <v>83</v>
      </c>
      <c r="P60" s="33">
        <v>4.7E-2</v>
      </c>
      <c r="Q60" s="32">
        <v>94</v>
      </c>
      <c r="R60" s="33">
        <v>5.3999999999999999E-2</v>
      </c>
      <c r="S60" s="32">
        <v>1559</v>
      </c>
      <c r="T60" s="33">
        <v>0.89</v>
      </c>
      <c r="U60" s="32">
        <v>16</v>
      </c>
      <c r="V60" s="33">
        <v>8.9999999999999993E-3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1792</v>
      </c>
    </row>
    <row r="61" spans="1:27" x14ac:dyDescent="0.25">
      <c r="A61" s="36" t="s">
        <v>81</v>
      </c>
      <c r="B61" s="37">
        <v>52618</v>
      </c>
      <c r="C61" s="38">
        <v>70</v>
      </c>
      <c r="D61" s="38">
        <v>0</v>
      </c>
      <c r="E61" s="38">
        <v>51</v>
      </c>
      <c r="F61" s="39">
        <v>3</v>
      </c>
      <c r="G61" s="40">
        <v>52227</v>
      </c>
      <c r="H61" s="166">
        <v>0.99299999999999999</v>
      </c>
      <c r="I61" s="41">
        <v>361</v>
      </c>
      <c r="J61" s="42">
        <v>7.0000000000000001E-3</v>
      </c>
      <c r="K61" s="43">
        <v>30</v>
      </c>
      <c r="L61" s="165">
        <v>1E-3</v>
      </c>
      <c r="M61" s="139">
        <v>5054</v>
      </c>
      <c r="N61" s="31">
        <v>9.7000000000000003E-2</v>
      </c>
      <c r="O61" s="32">
        <v>4740</v>
      </c>
      <c r="P61" s="33">
        <v>9.0999999999999998E-2</v>
      </c>
      <c r="Q61" s="32">
        <v>1155</v>
      </c>
      <c r="R61" s="33">
        <v>2.1999999999999999E-2</v>
      </c>
      <c r="S61" s="32">
        <v>3676</v>
      </c>
      <c r="T61" s="33">
        <v>7.0000000000000007E-2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9909</v>
      </c>
    </row>
    <row r="62" spans="1:27" x14ac:dyDescent="0.25">
      <c r="A62" s="36" t="s">
        <v>82</v>
      </c>
      <c r="B62" s="37">
        <v>13560</v>
      </c>
      <c r="C62" s="38">
        <v>26</v>
      </c>
      <c r="D62" s="38">
        <v>0</v>
      </c>
      <c r="E62" s="38">
        <v>21</v>
      </c>
      <c r="F62" s="39">
        <v>3</v>
      </c>
      <c r="G62" s="40">
        <v>11396</v>
      </c>
      <c r="H62" s="134">
        <v>0.84</v>
      </c>
      <c r="I62" s="41">
        <v>2004</v>
      </c>
      <c r="J62" s="42">
        <v>0.14799999999999999</v>
      </c>
      <c r="K62" s="43">
        <v>160</v>
      </c>
      <c r="L62" s="165">
        <v>1.2E-2</v>
      </c>
      <c r="M62" s="139">
        <v>932</v>
      </c>
      <c r="N62" s="31">
        <v>8.2000000000000003E-2</v>
      </c>
      <c r="O62" s="32">
        <v>748</v>
      </c>
      <c r="P62" s="33">
        <v>6.6000000000000003E-2</v>
      </c>
      <c r="Q62" s="32">
        <v>218</v>
      </c>
      <c r="R62" s="33">
        <v>1.9E-2</v>
      </c>
      <c r="S62" s="32">
        <v>172</v>
      </c>
      <c r="T62" s="33">
        <v>1.4999999999999999E-2</v>
      </c>
      <c r="U62" s="32">
        <v>50</v>
      </c>
      <c r="V62" s="33">
        <v>4.0000000000000001E-3</v>
      </c>
      <c r="W62" s="34">
        <v>49</v>
      </c>
      <c r="X62" s="35">
        <v>4.0000000000000001E-3</v>
      </c>
      <c r="Y62" s="34">
        <v>12</v>
      </c>
      <c r="Z62" s="164">
        <v>1E-3</v>
      </c>
      <c r="AA62" s="163">
        <v>1433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1130271</v>
      </c>
      <c r="C65" s="62">
        <f t="shared" si="0"/>
        <v>1679</v>
      </c>
      <c r="D65" s="61">
        <f t="shared" si="0"/>
        <v>56</v>
      </c>
      <c r="E65" s="61">
        <f t="shared" si="0"/>
        <v>1263</v>
      </c>
      <c r="F65" s="62">
        <f t="shared" si="0"/>
        <v>195</v>
      </c>
      <c r="G65" s="63">
        <f t="shared" si="0"/>
        <v>1055205</v>
      </c>
      <c r="H65" s="64">
        <f xml:space="preserve"> G65 / B65</f>
        <v>0.9335858391483105</v>
      </c>
      <c r="I65" s="63">
        <f>SUM(I8:I62)</f>
        <v>64199</v>
      </c>
      <c r="J65" s="65">
        <f xml:space="preserve"> I65 / B65</f>
        <v>5.6799652472725566E-2</v>
      </c>
      <c r="K65" s="63">
        <f>SUM(K8:K62)</f>
        <v>10867</v>
      </c>
      <c r="L65" s="65">
        <f xml:space="preserve"> K65 / B65</f>
        <v>9.6145083789639825E-3</v>
      </c>
      <c r="M65" s="66">
        <f>SUM(M8:M62)</f>
        <v>133345</v>
      </c>
      <c r="N65" s="67">
        <f xml:space="preserve"> M65 / $G$65</f>
        <v>0.12636880985211404</v>
      </c>
      <c r="O65" s="66">
        <f>SUM(O8:O62)</f>
        <v>112134</v>
      </c>
      <c r="P65" s="67">
        <f xml:space="preserve"> O65 / $G$65</f>
        <v>0.10626750252320639</v>
      </c>
      <c r="Q65" s="66">
        <f>SUM(Q8:Q62)</f>
        <v>163392</v>
      </c>
      <c r="R65" s="67">
        <f xml:space="preserve"> Q65 / $G$65</f>
        <v>0.15484384550869262</v>
      </c>
      <c r="S65" s="66">
        <f>SUM(S8:S62)</f>
        <v>295120</v>
      </c>
      <c r="T65" s="67">
        <f xml:space="preserve"> S65 / $G$65</f>
        <v>0.27968025170464506</v>
      </c>
      <c r="U65" s="66">
        <f>SUM(U8:U62)</f>
        <v>46978</v>
      </c>
      <c r="V65" s="67">
        <f xml:space="preserve"> U65 / $G$65</f>
        <v>4.4520259096573651E-2</v>
      </c>
      <c r="W65" s="66">
        <f>SUM(W8:W62)</f>
        <v>6028</v>
      </c>
      <c r="X65" s="67">
        <f xml:space="preserve"> W65 / $G$65</f>
        <v>5.7126340379357564E-3</v>
      </c>
      <c r="Y65" s="66">
        <f>SUM(Y8:Y62)</f>
        <v>2205</v>
      </c>
      <c r="Z65" s="67">
        <f xml:space="preserve"> Y65 / $G$65</f>
        <v>2.0896413493112715E-3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3554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1751</v>
      </c>
      <c r="H66" s="70">
        <f t="shared" si="1"/>
        <v>0.49299999999999999</v>
      </c>
      <c r="I66" s="63">
        <f t="shared" si="1"/>
        <v>38</v>
      </c>
      <c r="J66" s="71">
        <f t="shared" si="1"/>
        <v>4.0000000000000001E-3</v>
      </c>
      <c r="K66" s="63">
        <f t="shared" si="1"/>
        <v>5</v>
      </c>
      <c r="L66" s="71">
        <f t="shared" si="1"/>
        <v>0</v>
      </c>
      <c r="M66" s="66">
        <f t="shared" si="1"/>
        <v>35</v>
      </c>
      <c r="N66" s="160">
        <f t="shared" si="1"/>
        <v>7.0000000000000001E-3</v>
      </c>
      <c r="O66" s="66">
        <f t="shared" si="1"/>
        <v>15</v>
      </c>
      <c r="P66" s="72">
        <f t="shared" si="1"/>
        <v>3.0000000000000001E-3</v>
      </c>
      <c r="Q66" s="66">
        <f t="shared" si="1"/>
        <v>14</v>
      </c>
      <c r="R66" s="161">
        <f t="shared" si="1"/>
        <v>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116451</v>
      </c>
      <c r="C67" s="61">
        <f t="shared" si="2"/>
        <v>191</v>
      </c>
      <c r="D67" s="61">
        <f t="shared" si="2"/>
        <v>13</v>
      </c>
      <c r="E67" s="61">
        <f t="shared" si="2"/>
        <v>172</v>
      </c>
      <c r="F67" s="61">
        <f t="shared" si="2"/>
        <v>8</v>
      </c>
      <c r="G67" s="63">
        <f t="shared" si="2"/>
        <v>113728</v>
      </c>
      <c r="H67" s="70">
        <f t="shared" si="2"/>
        <v>0.995</v>
      </c>
      <c r="I67" s="63">
        <f t="shared" si="2"/>
        <v>5484</v>
      </c>
      <c r="J67" s="71">
        <f t="shared" si="2"/>
        <v>0.505</v>
      </c>
      <c r="K67" s="63">
        <f t="shared" si="2"/>
        <v>2118</v>
      </c>
      <c r="L67" s="71">
        <f t="shared" si="2"/>
        <v>0.13</v>
      </c>
      <c r="M67" s="66">
        <f t="shared" si="2"/>
        <v>32802</v>
      </c>
      <c r="N67" s="160">
        <f t="shared" si="2"/>
        <v>0.41299999999999998</v>
      </c>
      <c r="O67" s="66">
        <f t="shared" si="2"/>
        <v>29989</v>
      </c>
      <c r="P67" s="72">
        <f t="shared" si="2"/>
        <v>0.378</v>
      </c>
      <c r="Q67" s="66">
        <f t="shared" si="2"/>
        <v>41102</v>
      </c>
      <c r="R67" s="161">
        <f t="shared" si="2"/>
        <v>1</v>
      </c>
      <c r="S67" s="66">
        <f t="shared" si="2"/>
        <v>79416</v>
      </c>
      <c r="T67" s="161">
        <f t="shared" si="2"/>
        <v>1</v>
      </c>
      <c r="U67" s="66">
        <f t="shared" si="2"/>
        <v>15317</v>
      </c>
      <c r="V67" s="161">
        <f t="shared" si="2"/>
        <v>0.74099999999999999</v>
      </c>
      <c r="W67" s="66">
        <f t="shared" si="2"/>
        <v>5244</v>
      </c>
      <c r="X67" s="160">
        <f t="shared" si="2"/>
        <v>0.57599999999999996</v>
      </c>
      <c r="Y67" s="66">
        <f t="shared" si="2"/>
        <v>152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7"/>
  <sheetViews>
    <sheetView workbookViewId="0">
      <pane xSplit="1" ySplit="7" topLeftCell="B59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5" x14ac:dyDescent="0.25"/>
  <cols>
    <col min="1" max="1" width="11.42578125" style="136" bestFit="1" customWidth="1"/>
    <col min="2" max="2" width="12" style="136" customWidth="1"/>
    <col min="3" max="3" width="9.28515625" style="136" customWidth="1"/>
    <col min="4" max="4" width="10.85546875" style="136" customWidth="1"/>
    <col min="5" max="5" width="7.28515625" style="136" customWidth="1"/>
    <col min="6" max="6" width="11.5703125" style="136" customWidth="1"/>
    <col min="7" max="7" width="15.140625" style="136" customWidth="1"/>
    <col min="8" max="8" width="11.85546875" style="1" customWidth="1"/>
    <col min="9" max="9" width="10.5703125" style="136" customWidth="1"/>
    <col min="10" max="10" width="8" style="1" customWidth="1"/>
    <col min="11" max="11" width="10.42578125" style="136" customWidth="1"/>
    <col min="12" max="12" width="10.7109375" style="1" customWidth="1"/>
    <col min="13" max="13" width="14" style="136" customWidth="1"/>
    <col min="14" max="14" width="11.85546875" style="1" customWidth="1"/>
    <col min="15" max="15" width="15.28515625" style="136" customWidth="1"/>
    <col min="16" max="16" width="17.140625" style="1" customWidth="1"/>
    <col min="17" max="17" width="12.28515625" style="136" customWidth="1"/>
    <col min="18" max="18" width="13.5703125" style="1" customWidth="1"/>
    <col min="19" max="19" width="13" style="136" customWidth="1"/>
    <col min="20" max="20" width="11" style="1" customWidth="1"/>
    <col min="21" max="21" width="12.42578125" style="136" customWidth="1"/>
    <col min="22" max="22" width="13" style="1" customWidth="1"/>
    <col min="23" max="23" width="14.140625" style="136" customWidth="1"/>
    <col min="24" max="24" width="15.42578125" style="1" customWidth="1"/>
    <col min="25" max="25" width="13.7109375" style="136" customWidth="1"/>
    <col min="26" max="26" width="12.7109375" style="1" customWidth="1"/>
    <col min="27" max="27" width="16.140625" style="138" customWidth="1"/>
    <col min="28" max="16384" width="9.140625" style="136"/>
  </cols>
  <sheetData>
    <row r="1" spans="1:32" x14ac:dyDescent="0.25">
      <c r="A1" s="2" t="s">
        <v>177</v>
      </c>
    </row>
    <row r="2" spans="1:32" x14ac:dyDescent="0.25">
      <c r="A2" s="170" t="s">
        <v>176</v>
      </c>
    </row>
    <row r="3" spans="1:32" x14ac:dyDescent="0.25">
      <c r="A3" s="170" t="s">
        <v>175</v>
      </c>
    </row>
    <row r="4" spans="1:32" x14ac:dyDescent="0.25">
      <c r="A4" s="170"/>
    </row>
    <row r="5" spans="1:32" s="7" customFormat="1" ht="13.5" thickBot="1" x14ac:dyDescent="0.25">
      <c r="B5" s="10"/>
      <c r="D5" s="185" t="s">
        <v>85</v>
      </c>
      <c r="E5" s="184"/>
      <c r="F5" s="19"/>
      <c r="G5" s="10"/>
      <c r="H5" s="183" t="s">
        <v>86</v>
      </c>
      <c r="J5" s="17"/>
      <c r="K5" s="19"/>
      <c r="L5" s="17"/>
      <c r="M5" s="17"/>
      <c r="N5" s="183" t="s">
        <v>87</v>
      </c>
      <c r="O5" s="17"/>
      <c r="P5" s="182" t="s">
        <v>88</v>
      </c>
      <c r="Q5" s="17"/>
      <c r="R5" s="17"/>
      <c r="S5" s="17"/>
      <c r="T5" s="17"/>
      <c r="U5" s="17"/>
      <c r="V5" s="17"/>
      <c r="W5" s="17"/>
      <c r="X5" s="17"/>
      <c r="Y5" s="17"/>
      <c r="Z5" s="17"/>
      <c r="AA5" s="18"/>
    </row>
    <row r="6" spans="1:32" s="7" customFormat="1" ht="15.75" customHeight="1" thickBot="1" x14ac:dyDescent="0.25">
      <c r="B6" s="10"/>
      <c r="C6" s="19"/>
      <c r="D6" s="19"/>
      <c r="E6" s="19"/>
      <c r="F6" s="19"/>
      <c r="G6" s="573" t="s">
        <v>89</v>
      </c>
      <c r="H6" s="574"/>
      <c r="I6" s="574"/>
      <c r="J6" s="574"/>
      <c r="K6" s="574"/>
      <c r="L6" s="575"/>
      <c r="M6" s="566" t="s">
        <v>90</v>
      </c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8"/>
    </row>
    <row r="7" spans="1:32" s="181" customFormat="1" ht="65.25" customHeight="1" thickBot="1" x14ac:dyDescent="0.3">
      <c r="A7" s="169" t="s">
        <v>0</v>
      </c>
      <c r="B7" s="21" t="s">
        <v>1</v>
      </c>
      <c r="C7" s="21" t="s">
        <v>2</v>
      </c>
      <c r="D7" s="21" t="s">
        <v>174</v>
      </c>
      <c r="E7" s="21" t="s">
        <v>3</v>
      </c>
      <c r="F7" s="22" t="s">
        <v>4</v>
      </c>
      <c r="G7" s="23" t="s">
        <v>5</v>
      </c>
      <c r="H7" s="26" t="s">
        <v>6</v>
      </c>
      <c r="I7" s="25" t="s">
        <v>7</v>
      </c>
      <c r="J7" s="26" t="s">
        <v>8</v>
      </c>
      <c r="K7" s="25" t="s">
        <v>9</v>
      </c>
      <c r="L7" s="168" t="s">
        <v>10</v>
      </c>
      <c r="M7" s="137" t="s">
        <v>13</v>
      </c>
      <c r="N7" s="29" t="s">
        <v>14</v>
      </c>
      <c r="O7" s="28" t="s">
        <v>15</v>
      </c>
      <c r="P7" s="29" t="s">
        <v>16</v>
      </c>
      <c r="Q7" s="28" t="s">
        <v>17</v>
      </c>
      <c r="R7" s="29" t="s">
        <v>18</v>
      </c>
      <c r="S7" s="28" t="s">
        <v>19</v>
      </c>
      <c r="T7" s="29" t="s">
        <v>20</v>
      </c>
      <c r="U7" s="28" t="s">
        <v>21</v>
      </c>
      <c r="V7" s="29" t="s">
        <v>22</v>
      </c>
      <c r="W7" s="28" t="s">
        <v>23</v>
      </c>
      <c r="X7" s="29" t="s">
        <v>24</v>
      </c>
      <c r="Y7" s="28" t="s">
        <v>25</v>
      </c>
      <c r="Z7" s="30" t="s">
        <v>26</v>
      </c>
      <c r="AA7" s="167" t="s">
        <v>27</v>
      </c>
    </row>
    <row r="8" spans="1:32" x14ac:dyDescent="0.25">
      <c r="A8" s="36" t="s">
        <v>28</v>
      </c>
      <c r="B8" s="37">
        <v>9377</v>
      </c>
      <c r="C8" s="38">
        <v>13</v>
      </c>
      <c r="D8" s="38">
        <v>0</v>
      </c>
      <c r="E8" s="38">
        <v>9</v>
      </c>
      <c r="F8" s="39">
        <v>3</v>
      </c>
      <c r="G8" s="40">
        <v>8930</v>
      </c>
      <c r="H8" s="166">
        <v>0.95199999999999996</v>
      </c>
      <c r="I8" s="41">
        <v>393</v>
      </c>
      <c r="J8" s="42">
        <v>4.2000000000000003E-2</v>
      </c>
      <c r="K8" s="43">
        <v>54</v>
      </c>
      <c r="L8" s="165">
        <v>6.0000000000000001E-3</v>
      </c>
      <c r="M8" s="139">
        <v>363</v>
      </c>
      <c r="N8" s="31">
        <v>3.9E-2</v>
      </c>
      <c r="O8" s="32">
        <v>248</v>
      </c>
      <c r="P8" s="33">
        <v>2.8000000000000001E-2</v>
      </c>
      <c r="Q8" s="32">
        <v>540</v>
      </c>
      <c r="R8" s="33">
        <v>0.06</v>
      </c>
      <c r="S8" s="32">
        <v>9</v>
      </c>
      <c r="T8" s="33">
        <v>1E-3</v>
      </c>
      <c r="U8" s="32">
        <v>7</v>
      </c>
      <c r="V8" s="33">
        <v>1E-3</v>
      </c>
      <c r="W8" s="34">
        <v>0</v>
      </c>
      <c r="X8" s="35">
        <v>0</v>
      </c>
      <c r="Y8" s="34">
        <v>18</v>
      </c>
      <c r="Z8" s="164">
        <v>2E-3</v>
      </c>
      <c r="AA8" s="163">
        <v>937</v>
      </c>
      <c r="AB8" s="1"/>
      <c r="AD8" s="1"/>
      <c r="AF8" s="1"/>
    </row>
    <row r="9" spans="1:32" x14ac:dyDescent="0.25">
      <c r="A9" s="36" t="s">
        <v>29</v>
      </c>
      <c r="B9" s="37">
        <v>80169</v>
      </c>
      <c r="C9" s="38">
        <v>80</v>
      </c>
      <c r="D9" s="38">
        <v>0</v>
      </c>
      <c r="E9" s="38">
        <v>74</v>
      </c>
      <c r="F9" s="39">
        <v>6</v>
      </c>
      <c r="G9" s="40">
        <v>79391</v>
      </c>
      <c r="H9" s="166">
        <v>0.99</v>
      </c>
      <c r="I9" s="41">
        <v>760</v>
      </c>
      <c r="J9" s="42">
        <v>8.9999999999999993E-3</v>
      </c>
      <c r="K9" s="43">
        <v>18</v>
      </c>
      <c r="L9" s="165">
        <v>0</v>
      </c>
      <c r="M9" s="139">
        <v>75063</v>
      </c>
      <c r="N9" s="150">
        <v>0.93600000000000005</v>
      </c>
      <c r="O9" s="32">
        <v>69012</v>
      </c>
      <c r="P9" s="33">
        <v>0.86899999999999999</v>
      </c>
      <c r="Q9" s="32">
        <v>43036</v>
      </c>
      <c r="R9" s="33">
        <v>0.54200000000000004</v>
      </c>
      <c r="S9" s="32">
        <v>79391</v>
      </c>
      <c r="T9" s="33">
        <v>1</v>
      </c>
      <c r="U9" s="32">
        <v>36126</v>
      </c>
      <c r="V9" s="33">
        <v>0.45500000000000002</v>
      </c>
      <c r="W9" s="34">
        <v>7</v>
      </c>
      <c r="X9" s="35">
        <v>0</v>
      </c>
      <c r="Y9" s="34">
        <v>29</v>
      </c>
      <c r="Z9" s="164">
        <v>0</v>
      </c>
      <c r="AA9" s="163">
        <v>233652</v>
      </c>
    </row>
    <row r="10" spans="1:32" x14ac:dyDescent="0.25">
      <c r="A10" s="36" t="s">
        <v>30</v>
      </c>
      <c r="B10" s="37">
        <v>14124</v>
      </c>
      <c r="C10" s="38">
        <v>26</v>
      </c>
      <c r="D10" s="38">
        <v>0</v>
      </c>
      <c r="E10" s="38">
        <v>18</v>
      </c>
      <c r="F10" s="39">
        <v>3</v>
      </c>
      <c r="G10" s="40">
        <v>13506</v>
      </c>
      <c r="H10" s="166">
        <v>0.95599999999999996</v>
      </c>
      <c r="I10" s="41">
        <v>464</v>
      </c>
      <c r="J10" s="42">
        <v>3.3000000000000002E-2</v>
      </c>
      <c r="K10" s="43">
        <v>154</v>
      </c>
      <c r="L10" s="165">
        <v>1.0999999999999999E-2</v>
      </c>
      <c r="M10" s="139">
        <v>351</v>
      </c>
      <c r="N10" s="31">
        <v>2.5000000000000001E-2</v>
      </c>
      <c r="O10" s="32">
        <v>308</v>
      </c>
      <c r="P10" s="33">
        <v>2.3E-2</v>
      </c>
      <c r="Q10" s="32">
        <v>105</v>
      </c>
      <c r="R10" s="33">
        <v>8.0000000000000002E-3</v>
      </c>
      <c r="S10" s="32">
        <v>12094</v>
      </c>
      <c r="T10" s="33">
        <v>0.89500000000000002</v>
      </c>
      <c r="U10" s="32">
        <v>1</v>
      </c>
      <c r="V10" s="33">
        <v>0</v>
      </c>
      <c r="W10" s="34">
        <v>0</v>
      </c>
      <c r="X10" s="35">
        <v>0</v>
      </c>
      <c r="Y10" s="34">
        <v>64</v>
      </c>
      <c r="Z10" s="164">
        <v>5.0000000000000001E-3</v>
      </c>
      <c r="AA10" s="163">
        <v>12615</v>
      </c>
    </row>
    <row r="11" spans="1:32" x14ac:dyDescent="0.25">
      <c r="A11" s="36" t="s">
        <v>31</v>
      </c>
      <c r="B11" s="37">
        <v>7955</v>
      </c>
      <c r="C11" s="38">
        <v>18</v>
      </c>
      <c r="D11" s="38">
        <v>0</v>
      </c>
      <c r="E11" s="38">
        <v>14</v>
      </c>
      <c r="F11" s="39">
        <v>4</v>
      </c>
      <c r="G11" s="40">
        <v>6461</v>
      </c>
      <c r="H11" s="166">
        <v>0.81200000000000006</v>
      </c>
      <c r="I11" s="41">
        <v>1170</v>
      </c>
      <c r="J11" s="42">
        <v>0.14699999999999999</v>
      </c>
      <c r="K11" s="43">
        <v>324</v>
      </c>
      <c r="L11" s="165">
        <v>4.1000000000000002E-2</v>
      </c>
      <c r="M11" s="139">
        <v>1973</v>
      </c>
      <c r="N11" s="150">
        <v>0.248</v>
      </c>
      <c r="O11" s="32">
        <v>1504</v>
      </c>
      <c r="P11" s="33">
        <v>0.23300000000000001</v>
      </c>
      <c r="Q11" s="32">
        <v>716</v>
      </c>
      <c r="R11" s="33">
        <v>0.111</v>
      </c>
      <c r="S11" s="32">
        <v>6461</v>
      </c>
      <c r="T11" s="33">
        <v>1</v>
      </c>
      <c r="U11" s="32">
        <v>6448</v>
      </c>
      <c r="V11" s="33">
        <v>0.998</v>
      </c>
      <c r="W11" s="34">
        <v>9</v>
      </c>
      <c r="X11" s="35">
        <v>1E-3</v>
      </c>
      <c r="Y11" s="34">
        <v>22</v>
      </c>
      <c r="Z11" s="164">
        <v>3.0000000000000001E-3</v>
      </c>
      <c r="AA11" s="163">
        <v>15629</v>
      </c>
    </row>
    <row r="12" spans="1:32" x14ac:dyDescent="0.25">
      <c r="A12" s="36" t="s">
        <v>32</v>
      </c>
      <c r="B12" s="37">
        <v>14431</v>
      </c>
      <c r="C12" s="38">
        <v>19</v>
      </c>
      <c r="D12" s="38">
        <v>0</v>
      </c>
      <c r="E12" s="38">
        <v>13</v>
      </c>
      <c r="F12" s="39">
        <v>3</v>
      </c>
      <c r="G12" s="40">
        <v>14174</v>
      </c>
      <c r="H12" s="166">
        <v>0.98199999999999998</v>
      </c>
      <c r="I12" s="41">
        <v>224</v>
      </c>
      <c r="J12" s="42">
        <v>1.6E-2</v>
      </c>
      <c r="K12" s="43">
        <v>33</v>
      </c>
      <c r="L12" s="165">
        <v>2E-3</v>
      </c>
      <c r="M12" s="139">
        <v>2718</v>
      </c>
      <c r="N12" s="150">
        <v>0.188</v>
      </c>
      <c r="O12" s="32">
        <v>1865</v>
      </c>
      <c r="P12" s="33">
        <v>0.13200000000000001</v>
      </c>
      <c r="Q12" s="32">
        <v>383</v>
      </c>
      <c r="R12" s="33">
        <v>2.7E-2</v>
      </c>
      <c r="S12" s="32">
        <v>2662</v>
      </c>
      <c r="T12" s="33">
        <v>0.188</v>
      </c>
      <c r="U12" s="32">
        <v>3</v>
      </c>
      <c r="V12" s="33">
        <v>0</v>
      </c>
      <c r="W12" s="34">
        <v>3</v>
      </c>
      <c r="X12" s="35">
        <v>0</v>
      </c>
      <c r="Y12" s="34">
        <v>17</v>
      </c>
      <c r="Z12" s="164">
        <v>1E-3</v>
      </c>
      <c r="AA12" s="163">
        <v>5786</v>
      </c>
    </row>
    <row r="13" spans="1:32" x14ac:dyDescent="0.25">
      <c r="A13" s="36" t="s">
        <v>33</v>
      </c>
      <c r="B13" s="37">
        <v>54223</v>
      </c>
      <c r="C13" s="38">
        <v>69</v>
      </c>
      <c r="D13" s="38">
        <v>5</v>
      </c>
      <c r="E13" s="38">
        <v>62</v>
      </c>
      <c r="F13" s="39">
        <v>3</v>
      </c>
      <c r="G13" s="40">
        <v>50489</v>
      </c>
      <c r="H13" s="166">
        <v>0.93100000000000005</v>
      </c>
      <c r="I13" s="41">
        <v>3497</v>
      </c>
      <c r="J13" s="42">
        <v>6.4000000000000001E-2</v>
      </c>
      <c r="K13" s="43">
        <v>237</v>
      </c>
      <c r="L13" s="165">
        <v>4.0000000000000001E-3</v>
      </c>
      <c r="M13" s="139">
        <v>12831</v>
      </c>
      <c r="N13" s="150">
        <v>0.23699999999999999</v>
      </c>
      <c r="O13" s="32">
        <v>12206</v>
      </c>
      <c r="P13" s="33">
        <v>0.24199999999999999</v>
      </c>
      <c r="Q13" s="32">
        <v>41395</v>
      </c>
      <c r="R13" s="33">
        <v>0.82</v>
      </c>
      <c r="S13" s="32">
        <v>14688</v>
      </c>
      <c r="T13" s="33">
        <v>0.29099999999999998</v>
      </c>
      <c r="U13" s="32">
        <v>4533</v>
      </c>
      <c r="V13" s="33">
        <v>0.09</v>
      </c>
      <c r="W13" s="34">
        <v>0</v>
      </c>
      <c r="X13" s="35">
        <v>0</v>
      </c>
      <c r="Y13" s="34">
        <v>69</v>
      </c>
      <c r="Z13" s="164">
        <v>1E-3</v>
      </c>
      <c r="AA13" s="163">
        <v>73516</v>
      </c>
    </row>
    <row r="14" spans="1:32" x14ac:dyDescent="0.25">
      <c r="A14" s="36" t="s">
        <v>34</v>
      </c>
      <c r="B14" s="37">
        <v>4162</v>
      </c>
      <c r="C14" s="38">
        <v>10</v>
      </c>
      <c r="D14" s="38">
        <v>0</v>
      </c>
      <c r="E14" s="38">
        <v>6</v>
      </c>
      <c r="F14" s="39">
        <v>5</v>
      </c>
      <c r="G14" s="40">
        <v>3719</v>
      </c>
      <c r="H14" s="166">
        <v>0.89400000000000002</v>
      </c>
      <c r="I14" s="41">
        <v>51</v>
      </c>
      <c r="J14" s="42">
        <v>1.2E-2</v>
      </c>
      <c r="K14" s="43">
        <v>392</v>
      </c>
      <c r="L14" s="165">
        <v>9.4E-2</v>
      </c>
      <c r="M14" s="139">
        <v>163</v>
      </c>
      <c r="N14" s="31">
        <v>3.9E-2</v>
      </c>
      <c r="O14" s="32">
        <v>78</v>
      </c>
      <c r="P14" s="33">
        <v>2.1000000000000001E-2</v>
      </c>
      <c r="Q14" s="32">
        <v>124</v>
      </c>
      <c r="R14" s="33">
        <v>3.3000000000000002E-2</v>
      </c>
      <c r="S14" s="32">
        <v>18</v>
      </c>
      <c r="T14" s="33">
        <v>5.0000000000000001E-3</v>
      </c>
      <c r="U14" s="32">
        <v>19</v>
      </c>
      <c r="V14" s="33">
        <v>5.0000000000000001E-3</v>
      </c>
      <c r="W14" s="34">
        <v>10</v>
      </c>
      <c r="X14" s="35">
        <v>3.0000000000000001E-3</v>
      </c>
      <c r="Y14" s="34">
        <v>17</v>
      </c>
      <c r="Z14" s="164">
        <v>5.0000000000000001E-3</v>
      </c>
      <c r="AA14" s="163">
        <v>351</v>
      </c>
    </row>
    <row r="15" spans="1:32" x14ac:dyDescent="0.25">
      <c r="A15" s="36" t="s">
        <v>35</v>
      </c>
      <c r="B15" s="37">
        <v>5033</v>
      </c>
      <c r="C15" s="38">
        <v>11</v>
      </c>
      <c r="D15" s="38">
        <v>0</v>
      </c>
      <c r="E15" s="38">
        <v>10</v>
      </c>
      <c r="F15" s="39">
        <v>3</v>
      </c>
      <c r="G15" s="40">
        <v>4716</v>
      </c>
      <c r="H15" s="166">
        <v>0.93700000000000006</v>
      </c>
      <c r="I15" s="41">
        <v>283</v>
      </c>
      <c r="J15" s="42">
        <v>5.6000000000000001E-2</v>
      </c>
      <c r="K15" s="43">
        <v>34</v>
      </c>
      <c r="L15" s="165">
        <v>7.0000000000000001E-3</v>
      </c>
      <c r="M15" s="139">
        <v>154</v>
      </c>
      <c r="N15" s="31">
        <v>3.1E-2</v>
      </c>
      <c r="O15" s="32">
        <v>151</v>
      </c>
      <c r="P15" s="33">
        <v>3.2000000000000001E-2</v>
      </c>
      <c r="Q15" s="32">
        <v>120</v>
      </c>
      <c r="R15" s="33">
        <v>2.5000000000000001E-2</v>
      </c>
      <c r="S15" s="32">
        <v>4716</v>
      </c>
      <c r="T15" s="33">
        <v>1</v>
      </c>
      <c r="U15" s="32">
        <v>4712</v>
      </c>
      <c r="V15" s="33">
        <v>0.999</v>
      </c>
      <c r="W15" s="34">
        <v>5</v>
      </c>
      <c r="X15" s="35">
        <v>1E-3</v>
      </c>
      <c r="Y15" s="34">
        <v>57</v>
      </c>
      <c r="Z15" s="164">
        <v>1.2E-2</v>
      </c>
      <c r="AA15" s="163">
        <v>9764</v>
      </c>
    </row>
    <row r="16" spans="1:32" x14ac:dyDescent="0.25">
      <c r="A16" s="36" t="s">
        <v>36</v>
      </c>
      <c r="B16" s="37">
        <v>4273</v>
      </c>
      <c r="C16" s="38">
        <v>12</v>
      </c>
      <c r="D16" s="38">
        <v>0</v>
      </c>
      <c r="E16" s="38">
        <v>11</v>
      </c>
      <c r="F16" s="39">
        <v>4</v>
      </c>
      <c r="G16" s="40">
        <v>3894</v>
      </c>
      <c r="H16" s="166">
        <v>0.91100000000000003</v>
      </c>
      <c r="I16" s="41">
        <v>315</v>
      </c>
      <c r="J16" s="42">
        <v>7.3999999999999996E-2</v>
      </c>
      <c r="K16" s="43">
        <v>64</v>
      </c>
      <c r="L16" s="165">
        <v>1.4999999999999999E-2</v>
      </c>
      <c r="M16" s="139">
        <v>571</v>
      </c>
      <c r="N16" s="150">
        <v>0.13400000000000001</v>
      </c>
      <c r="O16" s="32">
        <v>537</v>
      </c>
      <c r="P16" s="33">
        <v>0.13800000000000001</v>
      </c>
      <c r="Q16" s="32">
        <v>273</v>
      </c>
      <c r="R16" s="33">
        <v>7.0000000000000007E-2</v>
      </c>
      <c r="S16" s="32">
        <v>3894</v>
      </c>
      <c r="T16" s="33">
        <v>1</v>
      </c>
      <c r="U16" s="32">
        <v>15</v>
      </c>
      <c r="V16" s="33">
        <v>4.0000000000000001E-3</v>
      </c>
      <c r="W16" s="34">
        <v>5</v>
      </c>
      <c r="X16" s="35">
        <v>1E-3</v>
      </c>
      <c r="Y16" s="34">
        <v>15</v>
      </c>
      <c r="Z16" s="164">
        <v>4.0000000000000001E-3</v>
      </c>
      <c r="AA16" s="163">
        <v>4773</v>
      </c>
    </row>
    <row r="17" spans="1:27" x14ac:dyDescent="0.25">
      <c r="A17" s="36" t="s">
        <v>37</v>
      </c>
      <c r="B17" s="37">
        <v>24962</v>
      </c>
      <c r="C17" s="38">
        <v>39</v>
      </c>
      <c r="D17" s="38">
        <v>0</v>
      </c>
      <c r="E17" s="38">
        <v>33</v>
      </c>
      <c r="F17" s="39">
        <v>3</v>
      </c>
      <c r="G17" s="40">
        <v>21980</v>
      </c>
      <c r="H17" s="166">
        <v>0.88100000000000001</v>
      </c>
      <c r="I17" s="41">
        <v>2461</v>
      </c>
      <c r="J17" s="42">
        <v>9.9000000000000005E-2</v>
      </c>
      <c r="K17" s="43">
        <v>521</v>
      </c>
      <c r="L17" s="165">
        <v>2.1000000000000001E-2</v>
      </c>
      <c r="M17" s="139">
        <v>3815</v>
      </c>
      <c r="N17" s="150">
        <v>0.153</v>
      </c>
      <c r="O17" s="32">
        <v>2790</v>
      </c>
      <c r="P17" s="33">
        <v>0.127</v>
      </c>
      <c r="Q17" s="32">
        <v>3344</v>
      </c>
      <c r="R17" s="33">
        <v>0.152</v>
      </c>
      <c r="S17" s="32">
        <v>11574</v>
      </c>
      <c r="T17" s="33">
        <v>0.52700000000000002</v>
      </c>
      <c r="U17" s="32">
        <v>4988</v>
      </c>
      <c r="V17" s="33">
        <v>0.22700000000000001</v>
      </c>
      <c r="W17" s="34">
        <v>8</v>
      </c>
      <c r="X17" s="35">
        <v>0</v>
      </c>
      <c r="Y17" s="34">
        <v>29</v>
      </c>
      <c r="Z17" s="164">
        <v>1E-3</v>
      </c>
      <c r="AA17" s="163">
        <v>23758</v>
      </c>
    </row>
    <row r="18" spans="1:27" x14ac:dyDescent="0.25">
      <c r="A18" s="36" t="s">
        <v>38</v>
      </c>
      <c r="B18" s="37">
        <v>3646</v>
      </c>
      <c r="C18" s="38">
        <v>10</v>
      </c>
      <c r="D18" s="38">
        <v>0</v>
      </c>
      <c r="E18" s="38">
        <v>10</v>
      </c>
      <c r="F18" s="39">
        <v>4</v>
      </c>
      <c r="G18" s="40">
        <v>2778</v>
      </c>
      <c r="H18" s="166">
        <v>0.76200000000000001</v>
      </c>
      <c r="I18" s="41">
        <v>507</v>
      </c>
      <c r="J18" s="42">
        <v>0.13900000000000001</v>
      </c>
      <c r="K18" s="43">
        <v>361</v>
      </c>
      <c r="L18" s="165">
        <v>9.9000000000000005E-2</v>
      </c>
      <c r="M18" s="139">
        <v>87</v>
      </c>
      <c r="N18" s="31">
        <v>2.4E-2</v>
      </c>
      <c r="O18" s="32">
        <v>87</v>
      </c>
      <c r="P18" s="33">
        <v>3.1E-2</v>
      </c>
      <c r="Q18" s="32">
        <v>89</v>
      </c>
      <c r="R18" s="33">
        <v>3.2000000000000001E-2</v>
      </c>
      <c r="S18" s="32">
        <v>2778</v>
      </c>
      <c r="T18" s="33">
        <v>1</v>
      </c>
      <c r="U18" s="32">
        <v>1652</v>
      </c>
      <c r="V18" s="33">
        <v>0.59499999999999997</v>
      </c>
      <c r="W18" s="34">
        <v>1</v>
      </c>
      <c r="X18" s="35">
        <v>0</v>
      </c>
      <c r="Y18" s="34">
        <v>13</v>
      </c>
      <c r="Z18" s="164">
        <v>5.0000000000000001E-3</v>
      </c>
      <c r="AA18" s="163">
        <v>4620</v>
      </c>
    </row>
    <row r="19" spans="1:27" x14ac:dyDescent="0.25">
      <c r="A19" s="36" t="s">
        <v>39</v>
      </c>
      <c r="B19" s="37">
        <v>7244</v>
      </c>
      <c r="C19" s="38">
        <v>14</v>
      </c>
      <c r="D19" s="38">
        <v>0</v>
      </c>
      <c r="E19" s="38">
        <v>9</v>
      </c>
      <c r="F19" s="39">
        <v>3</v>
      </c>
      <c r="G19" s="40">
        <v>7191</v>
      </c>
      <c r="H19" s="166">
        <v>0.99299999999999999</v>
      </c>
      <c r="I19" s="41">
        <v>39</v>
      </c>
      <c r="J19" s="42">
        <v>5.0000000000000001E-3</v>
      </c>
      <c r="K19" s="43">
        <v>14</v>
      </c>
      <c r="L19" s="165">
        <v>2E-3</v>
      </c>
      <c r="M19" s="139">
        <v>480</v>
      </c>
      <c r="N19" s="150">
        <v>6.6000000000000003E-2</v>
      </c>
      <c r="O19" s="32">
        <v>329</v>
      </c>
      <c r="P19" s="33">
        <v>4.5999999999999999E-2</v>
      </c>
      <c r="Q19" s="32">
        <v>81</v>
      </c>
      <c r="R19" s="33">
        <v>1.0999999999999999E-2</v>
      </c>
      <c r="S19" s="32">
        <v>7191</v>
      </c>
      <c r="T19" s="33">
        <v>1</v>
      </c>
      <c r="U19" s="32">
        <v>5327</v>
      </c>
      <c r="V19" s="33">
        <v>0.74099999999999999</v>
      </c>
      <c r="W19" s="34">
        <v>1</v>
      </c>
      <c r="X19" s="35">
        <v>0</v>
      </c>
      <c r="Y19" s="34">
        <v>1</v>
      </c>
      <c r="Z19" s="164">
        <v>0</v>
      </c>
      <c r="AA19" s="163">
        <v>13081</v>
      </c>
    </row>
    <row r="20" spans="1:27" x14ac:dyDescent="0.25">
      <c r="A20" s="36" t="s">
        <v>40</v>
      </c>
      <c r="B20" s="37">
        <v>21772</v>
      </c>
      <c r="C20" s="38">
        <v>28</v>
      </c>
      <c r="D20" s="38">
        <v>0</v>
      </c>
      <c r="E20" s="38">
        <v>22</v>
      </c>
      <c r="F20" s="39">
        <v>3</v>
      </c>
      <c r="G20" s="40">
        <v>18678</v>
      </c>
      <c r="H20" s="166">
        <v>0.85799999999999998</v>
      </c>
      <c r="I20" s="41">
        <v>2063</v>
      </c>
      <c r="J20" s="42">
        <v>9.5000000000000001E-2</v>
      </c>
      <c r="K20" s="43">
        <v>1031</v>
      </c>
      <c r="L20" s="165">
        <v>4.7E-2</v>
      </c>
      <c r="M20" s="139">
        <v>3111</v>
      </c>
      <c r="N20" s="150">
        <v>0.14299999999999999</v>
      </c>
      <c r="O20" s="32">
        <v>2435</v>
      </c>
      <c r="P20" s="33">
        <v>0.13</v>
      </c>
      <c r="Q20" s="32">
        <v>1192</v>
      </c>
      <c r="R20" s="33">
        <v>6.4000000000000001E-2</v>
      </c>
      <c r="S20" s="32">
        <v>1129</v>
      </c>
      <c r="T20" s="33">
        <v>0.06</v>
      </c>
      <c r="U20" s="32">
        <v>7</v>
      </c>
      <c r="V20" s="33">
        <v>0</v>
      </c>
      <c r="W20" s="34">
        <v>7</v>
      </c>
      <c r="X20" s="35">
        <v>0</v>
      </c>
      <c r="Y20" s="34">
        <v>71</v>
      </c>
      <c r="Z20" s="164">
        <v>4.0000000000000001E-3</v>
      </c>
      <c r="AA20" s="163">
        <v>5517</v>
      </c>
    </row>
    <row r="21" spans="1:27" x14ac:dyDescent="0.25">
      <c r="A21" s="36" t="s">
        <v>41</v>
      </c>
      <c r="B21" s="37">
        <v>13685</v>
      </c>
      <c r="C21" s="38">
        <v>25</v>
      </c>
      <c r="D21" s="38">
        <v>0</v>
      </c>
      <c r="E21" s="38">
        <v>17</v>
      </c>
      <c r="F21" s="39">
        <v>8</v>
      </c>
      <c r="G21" s="40">
        <v>12989</v>
      </c>
      <c r="H21" s="166">
        <v>0.94899999999999995</v>
      </c>
      <c r="I21" s="41">
        <v>501</v>
      </c>
      <c r="J21" s="42">
        <v>3.6999999999999998E-2</v>
      </c>
      <c r="K21" s="43">
        <v>195</v>
      </c>
      <c r="L21" s="165">
        <v>1.4E-2</v>
      </c>
      <c r="M21" s="139">
        <v>3094</v>
      </c>
      <c r="N21" s="150">
        <v>0.22600000000000001</v>
      </c>
      <c r="O21" s="32">
        <v>2108</v>
      </c>
      <c r="P21" s="33">
        <v>0.16200000000000001</v>
      </c>
      <c r="Q21" s="32">
        <v>1259</v>
      </c>
      <c r="R21" s="33">
        <v>9.7000000000000003E-2</v>
      </c>
      <c r="S21" s="32">
        <v>12957</v>
      </c>
      <c r="T21" s="33">
        <v>0.998</v>
      </c>
      <c r="U21" s="32">
        <v>30</v>
      </c>
      <c r="V21" s="33">
        <v>2E-3</v>
      </c>
      <c r="W21" s="34">
        <v>11</v>
      </c>
      <c r="X21" s="35">
        <v>1E-3</v>
      </c>
      <c r="Y21" s="34">
        <v>24</v>
      </c>
      <c r="Z21" s="164">
        <v>2E-3</v>
      </c>
      <c r="AA21" s="163">
        <v>17375</v>
      </c>
    </row>
    <row r="22" spans="1:27" x14ac:dyDescent="0.25">
      <c r="A22" s="36" t="s">
        <v>42</v>
      </c>
      <c r="B22" s="37">
        <v>18426</v>
      </c>
      <c r="C22" s="38">
        <v>24</v>
      </c>
      <c r="D22" s="38">
        <v>0</v>
      </c>
      <c r="E22" s="38">
        <v>9</v>
      </c>
      <c r="F22" s="39">
        <v>3</v>
      </c>
      <c r="G22" s="40">
        <v>18184</v>
      </c>
      <c r="H22" s="166">
        <v>0.98699999999999999</v>
      </c>
      <c r="I22" s="41">
        <v>206</v>
      </c>
      <c r="J22" s="42">
        <v>1.0999999999999999E-2</v>
      </c>
      <c r="K22" s="43">
        <v>36</v>
      </c>
      <c r="L22" s="165">
        <v>2E-3</v>
      </c>
      <c r="M22" s="139">
        <v>400</v>
      </c>
      <c r="N22" s="31">
        <v>2.1999999999999999E-2</v>
      </c>
      <c r="O22" s="32">
        <v>301</v>
      </c>
      <c r="P22" s="33">
        <v>1.7000000000000001E-2</v>
      </c>
      <c r="Q22" s="32">
        <v>330</v>
      </c>
      <c r="R22" s="33">
        <v>1.7999999999999999E-2</v>
      </c>
      <c r="S22" s="32">
        <v>6888</v>
      </c>
      <c r="T22" s="33">
        <v>0.379</v>
      </c>
      <c r="U22" s="32">
        <v>1</v>
      </c>
      <c r="V22" s="33">
        <v>0</v>
      </c>
      <c r="W22" s="34">
        <v>1</v>
      </c>
      <c r="X22" s="35">
        <v>0</v>
      </c>
      <c r="Y22" s="34">
        <v>52</v>
      </c>
      <c r="Z22" s="164">
        <v>3.0000000000000001E-3</v>
      </c>
      <c r="AA22" s="163">
        <v>7672</v>
      </c>
    </row>
    <row r="23" spans="1:27" x14ac:dyDescent="0.25">
      <c r="A23" s="36" t="s">
        <v>43</v>
      </c>
      <c r="B23" s="37">
        <v>8550</v>
      </c>
      <c r="C23" s="38">
        <v>14</v>
      </c>
      <c r="D23" s="38">
        <v>5</v>
      </c>
      <c r="E23" s="38">
        <v>7</v>
      </c>
      <c r="F23" s="39">
        <v>5</v>
      </c>
      <c r="G23" s="40">
        <v>8096</v>
      </c>
      <c r="H23" s="166">
        <v>0.94699999999999995</v>
      </c>
      <c r="I23" s="41">
        <v>406</v>
      </c>
      <c r="J23" s="42">
        <v>4.7E-2</v>
      </c>
      <c r="K23" s="43">
        <v>48</v>
      </c>
      <c r="L23" s="165">
        <v>6.0000000000000001E-3</v>
      </c>
      <c r="M23" s="139">
        <v>72</v>
      </c>
      <c r="N23" s="31">
        <v>8.0000000000000002E-3</v>
      </c>
      <c r="O23" s="32">
        <v>20</v>
      </c>
      <c r="P23" s="33">
        <v>2E-3</v>
      </c>
      <c r="Q23" s="32">
        <v>82</v>
      </c>
      <c r="R23" s="33">
        <v>0.01</v>
      </c>
      <c r="S23" s="32">
        <v>8096</v>
      </c>
      <c r="T23" s="33">
        <v>1</v>
      </c>
      <c r="U23" s="32">
        <v>21</v>
      </c>
      <c r="V23" s="33">
        <v>3.0000000000000001E-3</v>
      </c>
      <c r="W23" s="34">
        <v>1</v>
      </c>
      <c r="X23" s="35">
        <v>0</v>
      </c>
      <c r="Y23" s="34">
        <v>23</v>
      </c>
      <c r="Z23" s="164">
        <v>3.0000000000000001E-3</v>
      </c>
      <c r="AA23" s="163">
        <v>8295</v>
      </c>
    </row>
    <row r="24" spans="1:27" x14ac:dyDescent="0.25">
      <c r="A24" s="36" t="s">
        <v>44</v>
      </c>
      <c r="B24" s="37">
        <v>43294</v>
      </c>
      <c r="C24" s="38">
        <v>64</v>
      </c>
      <c r="D24" s="38">
        <v>0</v>
      </c>
      <c r="E24" s="38">
        <v>44</v>
      </c>
      <c r="F24" s="39">
        <v>6</v>
      </c>
      <c r="G24" s="40">
        <v>40870</v>
      </c>
      <c r="H24" s="166">
        <v>0.94399999999999995</v>
      </c>
      <c r="I24" s="41">
        <v>2060</v>
      </c>
      <c r="J24" s="42">
        <v>4.8000000000000001E-2</v>
      </c>
      <c r="K24" s="43">
        <v>364</v>
      </c>
      <c r="L24" s="165">
        <v>8.0000000000000002E-3</v>
      </c>
      <c r="M24" s="139">
        <v>5501</v>
      </c>
      <c r="N24" s="150">
        <v>0.127</v>
      </c>
      <c r="O24" s="32">
        <v>4222</v>
      </c>
      <c r="P24" s="33">
        <v>0.10299999999999999</v>
      </c>
      <c r="Q24" s="32">
        <v>1611</v>
      </c>
      <c r="R24" s="33">
        <v>3.9E-2</v>
      </c>
      <c r="S24" s="32">
        <v>40870</v>
      </c>
      <c r="T24" s="33">
        <v>1</v>
      </c>
      <c r="U24" s="32">
        <v>63</v>
      </c>
      <c r="V24" s="33">
        <v>2E-3</v>
      </c>
      <c r="W24" s="34">
        <v>9</v>
      </c>
      <c r="X24" s="35">
        <v>0</v>
      </c>
      <c r="Y24" s="34">
        <v>131</v>
      </c>
      <c r="Z24" s="164">
        <v>3.0000000000000001E-3</v>
      </c>
      <c r="AA24" s="163">
        <v>48185</v>
      </c>
    </row>
    <row r="25" spans="1:27" x14ac:dyDescent="0.25">
      <c r="A25" s="36" t="s">
        <v>45</v>
      </c>
      <c r="B25" s="37">
        <v>18407</v>
      </c>
      <c r="C25" s="38">
        <v>30</v>
      </c>
      <c r="D25" s="38">
        <v>0</v>
      </c>
      <c r="E25" s="38">
        <v>20</v>
      </c>
      <c r="F25" s="39">
        <v>3</v>
      </c>
      <c r="G25" s="40">
        <v>17869</v>
      </c>
      <c r="H25" s="166">
        <v>0.97099999999999997</v>
      </c>
      <c r="I25" s="41">
        <v>401</v>
      </c>
      <c r="J25" s="42">
        <v>2.1999999999999999E-2</v>
      </c>
      <c r="K25" s="43">
        <v>137</v>
      </c>
      <c r="L25" s="165">
        <v>7.0000000000000001E-3</v>
      </c>
      <c r="M25" s="139">
        <v>4897</v>
      </c>
      <c r="N25" s="150">
        <v>0.26600000000000001</v>
      </c>
      <c r="O25" s="32">
        <v>2830</v>
      </c>
      <c r="P25" s="33">
        <v>0.158</v>
      </c>
      <c r="Q25" s="32">
        <v>2094</v>
      </c>
      <c r="R25" s="33">
        <v>0.11700000000000001</v>
      </c>
      <c r="S25" s="32">
        <v>6680</v>
      </c>
      <c r="T25" s="33">
        <v>0.374</v>
      </c>
      <c r="U25" s="32">
        <v>1931</v>
      </c>
      <c r="V25" s="33">
        <v>0.108</v>
      </c>
      <c r="W25" s="34">
        <v>1</v>
      </c>
      <c r="X25" s="35">
        <v>0</v>
      </c>
      <c r="Y25" s="34">
        <v>60</v>
      </c>
      <c r="Z25" s="164">
        <v>3.0000000000000001E-3</v>
      </c>
      <c r="AA25" s="163">
        <v>15661</v>
      </c>
    </row>
    <row r="26" spans="1:27" x14ac:dyDescent="0.25">
      <c r="A26" s="36" t="s">
        <v>46</v>
      </c>
      <c r="B26" s="37">
        <v>40054</v>
      </c>
      <c r="C26" s="38">
        <v>28</v>
      </c>
      <c r="D26" s="38">
        <v>7</v>
      </c>
      <c r="E26" s="38">
        <v>23</v>
      </c>
      <c r="F26" s="39">
        <v>5</v>
      </c>
      <c r="G26" s="40">
        <v>39861</v>
      </c>
      <c r="H26" s="166">
        <v>0.995</v>
      </c>
      <c r="I26" s="41">
        <v>187</v>
      </c>
      <c r="J26" s="42">
        <v>5.0000000000000001E-3</v>
      </c>
      <c r="K26" s="43">
        <v>6</v>
      </c>
      <c r="L26" s="165">
        <v>0</v>
      </c>
      <c r="M26" s="139">
        <v>22237</v>
      </c>
      <c r="N26" s="150">
        <v>0.55500000000000005</v>
      </c>
      <c r="O26" s="32">
        <v>9515</v>
      </c>
      <c r="P26" s="33">
        <v>0.23899999999999999</v>
      </c>
      <c r="Q26" s="32">
        <v>7018</v>
      </c>
      <c r="R26" s="33">
        <v>0.17599999999999999</v>
      </c>
      <c r="S26" s="32">
        <v>39861</v>
      </c>
      <c r="T26" s="33">
        <v>1</v>
      </c>
      <c r="U26" s="32">
        <v>5</v>
      </c>
      <c r="V26" s="33">
        <v>0</v>
      </c>
      <c r="W26" s="34">
        <v>1</v>
      </c>
      <c r="X26" s="35">
        <v>0</v>
      </c>
      <c r="Y26" s="34">
        <v>47</v>
      </c>
      <c r="Z26" s="164">
        <v>1E-3</v>
      </c>
      <c r="AA26" s="163">
        <v>56770</v>
      </c>
    </row>
    <row r="27" spans="1:27" x14ac:dyDescent="0.25">
      <c r="A27" s="36" t="s">
        <v>47</v>
      </c>
      <c r="B27" s="37">
        <v>116568</v>
      </c>
      <c r="C27" s="38">
        <v>191</v>
      </c>
      <c r="D27" s="38">
        <v>0</v>
      </c>
      <c r="E27" s="38">
        <v>172</v>
      </c>
      <c r="F27" s="39">
        <v>4</v>
      </c>
      <c r="G27" s="40">
        <v>113613</v>
      </c>
      <c r="H27" s="166">
        <v>0.97499999999999998</v>
      </c>
      <c r="I27" s="41">
        <v>2352</v>
      </c>
      <c r="J27" s="42">
        <v>0.02</v>
      </c>
      <c r="K27" s="43">
        <v>603</v>
      </c>
      <c r="L27" s="165">
        <v>5.0000000000000001E-3</v>
      </c>
      <c r="M27" s="139">
        <v>16231</v>
      </c>
      <c r="N27" s="150">
        <v>0.13900000000000001</v>
      </c>
      <c r="O27" s="32">
        <v>14437</v>
      </c>
      <c r="P27" s="33">
        <v>0.127</v>
      </c>
      <c r="Q27" s="32">
        <v>3092</v>
      </c>
      <c r="R27" s="33">
        <v>2.7E-2</v>
      </c>
      <c r="S27" s="32">
        <v>57661</v>
      </c>
      <c r="T27" s="33">
        <v>0.50800000000000001</v>
      </c>
      <c r="U27" s="32">
        <v>21427</v>
      </c>
      <c r="V27" s="33">
        <v>0.189</v>
      </c>
      <c r="W27" s="34">
        <v>450</v>
      </c>
      <c r="X27" s="35">
        <v>4.0000000000000001E-3</v>
      </c>
      <c r="Y27" s="34">
        <v>168</v>
      </c>
      <c r="Z27" s="164">
        <v>1E-3</v>
      </c>
      <c r="AA27" s="163">
        <v>99029</v>
      </c>
    </row>
    <row r="28" spans="1:27" x14ac:dyDescent="0.25">
      <c r="A28" s="36" t="s">
        <v>48</v>
      </c>
      <c r="B28" s="37">
        <v>10035</v>
      </c>
      <c r="C28" s="38">
        <v>24</v>
      </c>
      <c r="D28" s="38">
        <v>0</v>
      </c>
      <c r="E28" s="38">
        <v>13</v>
      </c>
      <c r="F28" s="39">
        <v>3</v>
      </c>
      <c r="G28" s="40">
        <v>9599</v>
      </c>
      <c r="H28" s="166">
        <v>0.95699999999999996</v>
      </c>
      <c r="I28" s="41">
        <v>411</v>
      </c>
      <c r="J28" s="42">
        <v>4.1000000000000002E-2</v>
      </c>
      <c r="K28" s="43">
        <v>25</v>
      </c>
      <c r="L28" s="165">
        <v>2E-3</v>
      </c>
      <c r="M28" s="139">
        <v>80</v>
      </c>
      <c r="N28" s="31">
        <v>8.0000000000000002E-3</v>
      </c>
      <c r="O28" s="32">
        <v>46</v>
      </c>
      <c r="P28" s="33">
        <v>5.0000000000000001E-3</v>
      </c>
      <c r="Q28" s="32">
        <v>55</v>
      </c>
      <c r="R28" s="33">
        <v>6.0000000000000001E-3</v>
      </c>
      <c r="S28" s="32">
        <v>32</v>
      </c>
      <c r="T28" s="33">
        <v>3.0000000000000001E-3</v>
      </c>
      <c r="U28" s="32">
        <v>10</v>
      </c>
      <c r="V28" s="33">
        <v>1E-3</v>
      </c>
      <c r="W28" s="34">
        <v>14</v>
      </c>
      <c r="X28" s="35">
        <v>1E-3</v>
      </c>
      <c r="Y28" s="34">
        <v>23</v>
      </c>
      <c r="Z28" s="164">
        <v>2E-3</v>
      </c>
      <c r="AA28" s="163">
        <v>214</v>
      </c>
    </row>
    <row r="29" spans="1:27" x14ac:dyDescent="0.25">
      <c r="A29" s="36" t="s">
        <v>49</v>
      </c>
      <c r="B29" s="37">
        <v>11694</v>
      </c>
      <c r="C29" s="38">
        <v>14</v>
      </c>
      <c r="D29" s="38">
        <v>0</v>
      </c>
      <c r="E29" s="38">
        <v>13</v>
      </c>
      <c r="F29" s="39">
        <v>3</v>
      </c>
      <c r="G29" s="40">
        <v>10440</v>
      </c>
      <c r="H29" s="166">
        <v>0.89300000000000002</v>
      </c>
      <c r="I29" s="41">
        <v>1002</v>
      </c>
      <c r="J29" s="42">
        <v>8.5999999999999993E-2</v>
      </c>
      <c r="K29" s="43">
        <v>252</v>
      </c>
      <c r="L29" s="165">
        <v>2.1999999999999999E-2</v>
      </c>
      <c r="M29" s="139">
        <v>671</v>
      </c>
      <c r="N29" s="150">
        <v>5.7000000000000002E-2</v>
      </c>
      <c r="O29" s="32">
        <v>630</v>
      </c>
      <c r="P29" s="33">
        <v>0.06</v>
      </c>
      <c r="Q29" s="32">
        <v>1637</v>
      </c>
      <c r="R29" s="33">
        <v>0.157</v>
      </c>
      <c r="S29" s="32">
        <v>10440</v>
      </c>
      <c r="T29" s="33">
        <v>1</v>
      </c>
      <c r="U29" s="32">
        <v>65</v>
      </c>
      <c r="V29" s="33">
        <v>6.0000000000000001E-3</v>
      </c>
      <c r="W29" s="34">
        <v>35</v>
      </c>
      <c r="X29" s="35">
        <v>3.0000000000000001E-3</v>
      </c>
      <c r="Y29" s="34">
        <v>76</v>
      </c>
      <c r="Z29" s="164">
        <v>7.0000000000000001E-3</v>
      </c>
      <c r="AA29" s="163">
        <v>12924</v>
      </c>
    </row>
    <row r="30" spans="1:27" x14ac:dyDescent="0.25">
      <c r="A30" s="36" t="s">
        <v>50</v>
      </c>
      <c r="B30" s="37">
        <v>22013</v>
      </c>
      <c r="C30" s="38">
        <v>39</v>
      </c>
      <c r="D30" s="38">
        <v>0</v>
      </c>
      <c r="E30" s="38">
        <v>33</v>
      </c>
      <c r="F30" s="39">
        <v>4</v>
      </c>
      <c r="G30" s="40">
        <v>18125</v>
      </c>
      <c r="H30" s="166">
        <v>0.82299999999999995</v>
      </c>
      <c r="I30" s="41">
        <v>2841</v>
      </c>
      <c r="J30" s="42">
        <v>0.129</v>
      </c>
      <c r="K30" s="43">
        <v>1047</v>
      </c>
      <c r="L30" s="165">
        <v>4.8000000000000001E-2</v>
      </c>
      <c r="M30" s="139">
        <v>5747</v>
      </c>
      <c r="N30" s="150">
        <v>0.26100000000000001</v>
      </c>
      <c r="O30" s="32">
        <v>3258</v>
      </c>
      <c r="P30" s="33">
        <v>0.18</v>
      </c>
      <c r="Q30" s="32">
        <v>16939</v>
      </c>
      <c r="R30" s="33">
        <v>0.93500000000000005</v>
      </c>
      <c r="S30" s="32">
        <v>16930</v>
      </c>
      <c r="T30" s="33">
        <v>0.93400000000000005</v>
      </c>
      <c r="U30" s="32">
        <v>8</v>
      </c>
      <c r="V30" s="33">
        <v>0</v>
      </c>
      <c r="W30" s="34">
        <v>3</v>
      </c>
      <c r="X30" s="35">
        <v>0</v>
      </c>
      <c r="Y30" s="34">
        <v>45</v>
      </c>
      <c r="Z30" s="164">
        <v>2E-3</v>
      </c>
      <c r="AA30" s="163">
        <v>37738</v>
      </c>
    </row>
    <row r="31" spans="1:27" x14ac:dyDescent="0.25">
      <c r="A31" s="36" t="s">
        <v>51</v>
      </c>
      <c r="B31" s="37">
        <v>35900</v>
      </c>
      <c r="C31" s="38">
        <v>77</v>
      </c>
      <c r="D31" s="38">
        <v>0</v>
      </c>
      <c r="E31" s="38">
        <v>61</v>
      </c>
      <c r="F31" s="39">
        <v>3</v>
      </c>
      <c r="G31" s="40">
        <v>32024</v>
      </c>
      <c r="H31" s="166">
        <v>0.89200000000000002</v>
      </c>
      <c r="I31" s="41">
        <v>3082</v>
      </c>
      <c r="J31" s="42">
        <v>8.5999999999999993E-2</v>
      </c>
      <c r="K31" s="43">
        <v>794</v>
      </c>
      <c r="L31" s="165">
        <v>2.1999999999999999E-2</v>
      </c>
      <c r="M31" s="139">
        <v>7986</v>
      </c>
      <c r="N31" s="150">
        <v>0.222</v>
      </c>
      <c r="O31" s="32">
        <v>6950</v>
      </c>
      <c r="P31" s="33">
        <v>0.217</v>
      </c>
      <c r="Q31" s="32">
        <v>1397</v>
      </c>
      <c r="R31" s="33">
        <v>4.3999999999999997E-2</v>
      </c>
      <c r="S31" s="32">
        <v>3955</v>
      </c>
      <c r="T31" s="33">
        <v>0.124</v>
      </c>
      <c r="U31" s="32">
        <v>1524</v>
      </c>
      <c r="V31" s="33">
        <v>4.8000000000000001E-2</v>
      </c>
      <c r="W31" s="34">
        <v>12</v>
      </c>
      <c r="X31" s="35">
        <v>0</v>
      </c>
      <c r="Y31" s="34">
        <v>95</v>
      </c>
      <c r="Z31" s="164">
        <v>3.0000000000000001E-3</v>
      </c>
      <c r="AA31" s="163">
        <v>14969</v>
      </c>
    </row>
    <row r="32" spans="1:27" x14ac:dyDescent="0.25">
      <c r="A32" s="36" t="s">
        <v>52</v>
      </c>
      <c r="B32" s="37">
        <v>19506</v>
      </c>
      <c r="C32" s="38">
        <v>35</v>
      </c>
      <c r="D32" s="38">
        <v>0</v>
      </c>
      <c r="E32" s="38">
        <v>25</v>
      </c>
      <c r="F32" s="39">
        <v>3</v>
      </c>
      <c r="G32" s="40">
        <v>19129</v>
      </c>
      <c r="H32" s="166">
        <v>0.98099999999999998</v>
      </c>
      <c r="I32" s="41">
        <v>352</v>
      </c>
      <c r="J32" s="42">
        <v>1.7999999999999999E-2</v>
      </c>
      <c r="K32" s="43">
        <v>25</v>
      </c>
      <c r="L32" s="165">
        <v>1E-3</v>
      </c>
      <c r="M32" s="139">
        <v>2031</v>
      </c>
      <c r="N32" s="150">
        <v>0.104</v>
      </c>
      <c r="O32" s="32">
        <v>1426</v>
      </c>
      <c r="P32" s="33">
        <v>7.4999999999999997E-2</v>
      </c>
      <c r="Q32" s="32">
        <v>634</v>
      </c>
      <c r="R32" s="33">
        <v>3.3000000000000002E-2</v>
      </c>
      <c r="S32" s="32">
        <v>18118</v>
      </c>
      <c r="T32" s="33">
        <v>0.94699999999999995</v>
      </c>
      <c r="U32" s="32">
        <v>3035</v>
      </c>
      <c r="V32" s="33">
        <v>0.159</v>
      </c>
      <c r="W32" s="34">
        <v>1</v>
      </c>
      <c r="X32" s="35">
        <v>0</v>
      </c>
      <c r="Y32" s="34">
        <v>48</v>
      </c>
      <c r="Z32" s="164">
        <v>3.0000000000000001E-3</v>
      </c>
      <c r="AA32" s="163">
        <v>23867</v>
      </c>
    </row>
    <row r="33" spans="1:27" x14ac:dyDescent="0.25">
      <c r="A33" s="36" t="s">
        <v>53</v>
      </c>
      <c r="B33" s="37">
        <v>15756</v>
      </c>
      <c r="C33" s="38">
        <v>31</v>
      </c>
      <c r="D33" s="38">
        <v>0</v>
      </c>
      <c r="E33" s="38">
        <v>12</v>
      </c>
      <c r="F33" s="39">
        <v>4</v>
      </c>
      <c r="G33" s="40">
        <v>15313</v>
      </c>
      <c r="H33" s="166">
        <v>0.97199999999999998</v>
      </c>
      <c r="I33" s="41">
        <v>413</v>
      </c>
      <c r="J33" s="42">
        <v>2.5999999999999999E-2</v>
      </c>
      <c r="K33" s="43">
        <v>30</v>
      </c>
      <c r="L33" s="165">
        <v>2E-3</v>
      </c>
      <c r="M33" s="139">
        <v>1248</v>
      </c>
      <c r="N33" s="150">
        <v>7.9000000000000001E-2</v>
      </c>
      <c r="O33" s="32">
        <v>980</v>
      </c>
      <c r="P33" s="33">
        <v>6.4000000000000001E-2</v>
      </c>
      <c r="Q33" s="32">
        <v>703</v>
      </c>
      <c r="R33" s="33">
        <v>4.5999999999999999E-2</v>
      </c>
      <c r="S33" s="32">
        <v>763</v>
      </c>
      <c r="T33" s="33">
        <v>0.05</v>
      </c>
      <c r="U33" s="32">
        <v>18</v>
      </c>
      <c r="V33" s="33">
        <v>1E-3</v>
      </c>
      <c r="W33" s="34">
        <v>7</v>
      </c>
      <c r="X33" s="35">
        <v>0</v>
      </c>
      <c r="Y33" s="34">
        <v>35</v>
      </c>
      <c r="Z33" s="164">
        <v>2E-3</v>
      </c>
      <c r="AA33" s="163">
        <v>2774</v>
      </c>
    </row>
    <row r="34" spans="1:27" x14ac:dyDescent="0.25">
      <c r="A34" s="36" t="s">
        <v>54</v>
      </c>
      <c r="B34" s="37">
        <v>11554</v>
      </c>
      <c r="C34" s="38">
        <v>38</v>
      </c>
      <c r="D34" s="38">
        <v>0</v>
      </c>
      <c r="E34" s="38">
        <v>13</v>
      </c>
      <c r="F34" s="39">
        <v>4</v>
      </c>
      <c r="G34" s="40">
        <v>8981</v>
      </c>
      <c r="H34" s="166">
        <v>0.77700000000000002</v>
      </c>
      <c r="I34" s="41">
        <v>1876</v>
      </c>
      <c r="J34" s="42">
        <v>0.16200000000000001</v>
      </c>
      <c r="K34" s="43">
        <v>697</v>
      </c>
      <c r="L34" s="165">
        <v>0.06</v>
      </c>
      <c r="M34" s="139">
        <v>3212</v>
      </c>
      <c r="N34" s="150">
        <v>0.27800000000000002</v>
      </c>
      <c r="O34" s="32">
        <v>1017</v>
      </c>
      <c r="P34" s="33">
        <v>0.113</v>
      </c>
      <c r="Q34" s="32">
        <v>3622</v>
      </c>
      <c r="R34" s="33">
        <v>0.40300000000000002</v>
      </c>
      <c r="S34" s="32">
        <v>190</v>
      </c>
      <c r="T34" s="33">
        <v>2.1000000000000001E-2</v>
      </c>
      <c r="U34" s="32">
        <v>29</v>
      </c>
      <c r="V34" s="33">
        <v>3.0000000000000001E-3</v>
      </c>
      <c r="W34" s="34">
        <v>16</v>
      </c>
      <c r="X34" s="35">
        <v>2E-3</v>
      </c>
      <c r="Y34" s="34">
        <v>36</v>
      </c>
      <c r="Z34" s="164">
        <v>4.0000000000000001E-3</v>
      </c>
      <c r="AA34" s="163">
        <v>7105</v>
      </c>
    </row>
    <row r="35" spans="1:27" x14ac:dyDescent="0.25">
      <c r="A35" s="36" t="s">
        <v>55</v>
      </c>
      <c r="B35" s="37">
        <v>35669</v>
      </c>
      <c r="C35" s="38">
        <v>45</v>
      </c>
      <c r="D35" s="38">
        <v>0</v>
      </c>
      <c r="E35" s="38">
        <v>32</v>
      </c>
      <c r="F35" s="39">
        <v>3</v>
      </c>
      <c r="G35" s="40">
        <v>33582</v>
      </c>
      <c r="H35" s="166">
        <v>0.94099999999999995</v>
      </c>
      <c r="I35" s="41">
        <v>1807</v>
      </c>
      <c r="J35" s="42">
        <v>5.0999999999999997E-2</v>
      </c>
      <c r="K35" s="43">
        <v>280</v>
      </c>
      <c r="L35" s="165">
        <v>8.0000000000000002E-3</v>
      </c>
      <c r="M35" s="139">
        <v>700</v>
      </c>
      <c r="N35" s="31">
        <v>0.02</v>
      </c>
      <c r="O35" s="32">
        <v>403</v>
      </c>
      <c r="P35" s="33">
        <v>1.2E-2</v>
      </c>
      <c r="Q35" s="32">
        <v>13807</v>
      </c>
      <c r="R35" s="33">
        <v>0.41099999999999998</v>
      </c>
      <c r="S35" s="32">
        <v>21871</v>
      </c>
      <c r="T35" s="33">
        <v>0.65100000000000002</v>
      </c>
      <c r="U35" s="32">
        <v>80</v>
      </c>
      <c r="V35" s="33">
        <v>2E-3</v>
      </c>
      <c r="W35" s="34">
        <v>52</v>
      </c>
      <c r="X35" s="35">
        <v>2E-3</v>
      </c>
      <c r="Y35" s="34">
        <v>53</v>
      </c>
      <c r="Z35" s="164">
        <v>2E-3</v>
      </c>
      <c r="AA35" s="163">
        <v>36563</v>
      </c>
    </row>
    <row r="36" spans="1:27" x14ac:dyDescent="0.25">
      <c r="A36" s="36" t="s">
        <v>56</v>
      </c>
      <c r="B36" s="37">
        <v>17350</v>
      </c>
      <c r="C36" s="38">
        <v>24</v>
      </c>
      <c r="D36" s="38">
        <v>0</v>
      </c>
      <c r="E36" s="38">
        <v>21</v>
      </c>
      <c r="F36" s="39">
        <v>3</v>
      </c>
      <c r="G36" s="40">
        <v>16427</v>
      </c>
      <c r="H36" s="166">
        <v>0.94699999999999995</v>
      </c>
      <c r="I36" s="41">
        <v>718</v>
      </c>
      <c r="J36" s="42">
        <v>4.1000000000000002E-2</v>
      </c>
      <c r="K36" s="43">
        <v>205</v>
      </c>
      <c r="L36" s="165">
        <v>1.2E-2</v>
      </c>
      <c r="M36" s="139">
        <v>660</v>
      </c>
      <c r="N36" s="31">
        <v>3.7999999999999999E-2</v>
      </c>
      <c r="O36" s="32">
        <v>644</v>
      </c>
      <c r="P36" s="33">
        <v>3.9E-2</v>
      </c>
      <c r="Q36" s="32">
        <v>153</v>
      </c>
      <c r="R36" s="33">
        <v>8.9999999999999993E-3</v>
      </c>
      <c r="S36" s="32">
        <v>224</v>
      </c>
      <c r="T36" s="33">
        <v>1.4E-2</v>
      </c>
      <c r="U36" s="32">
        <v>20</v>
      </c>
      <c r="V36" s="33">
        <v>1E-3</v>
      </c>
      <c r="W36" s="34">
        <v>6</v>
      </c>
      <c r="X36" s="35">
        <v>0</v>
      </c>
      <c r="Y36" s="34">
        <v>20</v>
      </c>
      <c r="Z36" s="164">
        <v>1E-3</v>
      </c>
      <c r="AA36" s="163">
        <v>1083</v>
      </c>
    </row>
    <row r="37" spans="1:27" x14ac:dyDescent="0.25">
      <c r="A37" s="36" t="s">
        <v>57</v>
      </c>
      <c r="B37" s="37">
        <v>16278</v>
      </c>
      <c r="C37" s="38">
        <v>28</v>
      </c>
      <c r="D37" s="38">
        <v>11</v>
      </c>
      <c r="E37" s="38">
        <v>18</v>
      </c>
      <c r="F37" s="39">
        <v>5</v>
      </c>
      <c r="G37" s="40">
        <v>8593</v>
      </c>
      <c r="H37" s="166">
        <v>0.52800000000000002</v>
      </c>
      <c r="I37" s="41">
        <v>5255</v>
      </c>
      <c r="J37" s="42">
        <v>0.32300000000000001</v>
      </c>
      <c r="K37" s="43">
        <v>2430</v>
      </c>
      <c r="L37" s="165">
        <v>0.14899999999999999</v>
      </c>
      <c r="M37" s="139">
        <v>1910</v>
      </c>
      <c r="N37" s="150">
        <v>0.11700000000000001</v>
      </c>
      <c r="O37" s="32">
        <v>1144</v>
      </c>
      <c r="P37" s="33">
        <v>0.13300000000000001</v>
      </c>
      <c r="Q37" s="32">
        <v>2890</v>
      </c>
      <c r="R37" s="33">
        <v>0.33600000000000002</v>
      </c>
      <c r="S37" s="32">
        <v>8593</v>
      </c>
      <c r="T37" s="33">
        <v>1</v>
      </c>
      <c r="U37" s="32">
        <v>2610</v>
      </c>
      <c r="V37" s="33">
        <v>0.30399999999999999</v>
      </c>
      <c r="W37" s="34">
        <v>19</v>
      </c>
      <c r="X37" s="35">
        <v>2E-3</v>
      </c>
      <c r="Y37" s="34">
        <v>75</v>
      </c>
      <c r="Z37" s="164">
        <v>8.9999999999999993E-3</v>
      </c>
      <c r="AA37" s="163">
        <v>16097</v>
      </c>
    </row>
    <row r="38" spans="1:27" x14ac:dyDescent="0.25">
      <c r="A38" s="36" t="s">
        <v>58</v>
      </c>
      <c r="B38" s="37">
        <v>60124</v>
      </c>
      <c r="C38" s="38">
        <v>45</v>
      </c>
      <c r="D38" s="38">
        <v>1</v>
      </c>
      <c r="E38" s="38">
        <v>38</v>
      </c>
      <c r="F38" s="39">
        <v>3</v>
      </c>
      <c r="G38" s="40">
        <v>57618</v>
      </c>
      <c r="H38" s="166">
        <v>0.95799999999999996</v>
      </c>
      <c r="I38" s="41">
        <v>2317</v>
      </c>
      <c r="J38" s="42">
        <v>3.9E-2</v>
      </c>
      <c r="K38" s="43">
        <v>189</v>
      </c>
      <c r="L38" s="165">
        <v>3.0000000000000001E-3</v>
      </c>
      <c r="M38" s="139">
        <v>9811</v>
      </c>
      <c r="N38" s="150">
        <v>0.16300000000000001</v>
      </c>
      <c r="O38" s="32">
        <v>8638</v>
      </c>
      <c r="P38" s="33">
        <v>0.15</v>
      </c>
      <c r="Q38" s="32">
        <v>1708</v>
      </c>
      <c r="R38" s="33">
        <v>0.03</v>
      </c>
      <c r="S38" s="32">
        <v>54142</v>
      </c>
      <c r="T38" s="33">
        <v>0.94</v>
      </c>
      <c r="U38" s="32">
        <v>19006</v>
      </c>
      <c r="V38" s="33">
        <v>0.33</v>
      </c>
      <c r="W38" s="34">
        <v>14</v>
      </c>
      <c r="X38" s="35">
        <v>0</v>
      </c>
      <c r="Y38" s="34">
        <v>21</v>
      </c>
      <c r="Z38" s="164">
        <v>0</v>
      </c>
      <c r="AA38" s="163">
        <v>84702</v>
      </c>
    </row>
    <row r="39" spans="1:27" x14ac:dyDescent="0.25">
      <c r="A39" s="36" t="s">
        <v>59</v>
      </c>
      <c r="B39" s="37">
        <v>8760</v>
      </c>
      <c r="C39" s="38">
        <v>11</v>
      </c>
      <c r="D39" s="38">
        <v>0</v>
      </c>
      <c r="E39" s="38">
        <v>4</v>
      </c>
      <c r="F39" s="39">
        <v>3</v>
      </c>
      <c r="G39" s="40">
        <v>8032</v>
      </c>
      <c r="H39" s="166">
        <v>0.91700000000000004</v>
      </c>
      <c r="I39" s="41">
        <v>591</v>
      </c>
      <c r="J39" s="42">
        <v>6.7000000000000004E-2</v>
      </c>
      <c r="K39" s="43">
        <v>137</v>
      </c>
      <c r="L39" s="165">
        <v>1.6E-2</v>
      </c>
      <c r="M39" s="139">
        <v>1020</v>
      </c>
      <c r="N39" s="150">
        <v>0.11600000000000001</v>
      </c>
      <c r="O39" s="32">
        <v>347</v>
      </c>
      <c r="P39" s="33">
        <v>4.2999999999999997E-2</v>
      </c>
      <c r="Q39" s="32">
        <v>558</v>
      </c>
      <c r="R39" s="33">
        <v>6.9000000000000006E-2</v>
      </c>
      <c r="S39" s="32">
        <v>1086</v>
      </c>
      <c r="T39" s="33">
        <v>0.13500000000000001</v>
      </c>
      <c r="U39" s="32">
        <v>10</v>
      </c>
      <c r="V39" s="33">
        <v>1E-3</v>
      </c>
      <c r="W39" s="34">
        <v>10</v>
      </c>
      <c r="X39" s="35">
        <v>1E-3</v>
      </c>
      <c r="Y39" s="34">
        <v>34</v>
      </c>
      <c r="Z39" s="164">
        <v>4.0000000000000001E-3</v>
      </c>
      <c r="AA39" s="163">
        <v>2718</v>
      </c>
    </row>
    <row r="40" spans="1:27" x14ac:dyDescent="0.25">
      <c r="A40" s="36" t="s">
        <v>60</v>
      </c>
      <c r="B40" s="37">
        <v>12432</v>
      </c>
      <c r="C40" s="38">
        <v>13</v>
      </c>
      <c r="D40" s="38">
        <v>0</v>
      </c>
      <c r="E40" s="38">
        <v>6</v>
      </c>
      <c r="F40" s="39">
        <v>5</v>
      </c>
      <c r="G40" s="40">
        <v>11915</v>
      </c>
      <c r="H40" s="166">
        <v>0.95799999999999996</v>
      </c>
      <c r="I40" s="41">
        <v>478</v>
      </c>
      <c r="J40" s="42">
        <v>3.7999999999999999E-2</v>
      </c>
      <c r="K40" s="43">
        <v>39</v>
      </c>
      <c r="L40" s="165">
        <v>3.0000000000000001E-3</v>
      </c>
      <c r="M40" s="139">
        <v>2015</v>
      </c>
      <c r="N40" s="150">
        <v>0.16200000000000001</v>
      </c>
      <c r="O40" s="32">
        <v>1416</v>
      </c>
      <c r="P40" s="33">
        <v>0.11899999999999999</v>
      </c>
      <c r="Q40" s="32">
        <v>1399</v>
      </c>
      <c r="R40" s="33">
        <v>0.11700000000000001</v>
      </c>
      <c r="S40" s="32">
        <v>11915</v>
      </c>
      <c r="T40" s="33">
        <v>1</v>
      </c>
      <c r="U40" s="32">
        <v>5</v>
      </c>
      <c r="V40" s="33">
        <v>0</v>
      </c>
      <c r="W40" s="34">
        <v>5</v>
      </c>
      <c r="X40" s="35">
        <v>0</v>
      </c>
      <c r="Y40" s="34">
        <v>29</v>
      </c>
      <c r="Z40" s="164">
        <v>2E-3</v>
      </c>
      <c r="AA40" s="163">
        <v>15368</v>
      </c>
    </row>
    <row r="41" spans="1:27" x14ac:dyDescent="0.25">
      <c r="A41" s="36" t="s">
        <v>61</v>
      </c>
      <c r="B41" s="37">
        <v>15399</v>
      </c>
      <c r="C41" s="38">
        <v>27</v>
      </c>
      <c r="D41" s="38">
        <v>2</v>
      </c>
      <c r="E41" s="38">
        <v>20</v>
      </c>
      <c r="F41" s="39">
        <v>3</v>
      </c>
      <c r="G41" s="40">
        <v>9723</v>
      </c>
      <c r="H41" s="166">
        <v>0.63100000000000001</v>
      </c>
      <c r="I41" s="41">
        <v>5419</v>
      </c>
      <c r="J41" s="42">
        <v>0.35199999999999998</v>
      </c>
      <c r="K41" s="43">
        <v>257</v>
      </c>
      <c r="L41" s="165">
        <v>1.7000000000000001E-2</v>
      </c>
      <c r="M41" s="139">
        <v>1259</v>
      </c>
      <c r="N41" s="150">
        <v>8.2000000000000003E-2</v>
      </c>
      <c r="O41" s="32">
        <v>1006</v>
      </c>
      <c r="P41" s="33">
        <v>0.10299999999999999</v>
      </c>
      <c r="Q41" s="32">
        <v>4161</v>
      </c>
      <c r="R41" s="33">
        <v>0.42799999999999999</v>
      </c>
      <c r="S41" s="32">
        <v>3790</v>
      </c>
      <c r="T41" s="33">
        <v>0.39</v>
      </c>
      <c r="U41" s="32">
        <v>11</v>
      </c>
      <c r="V41" s="33">
        <v>1E-3</v>
      </c>
      <c r="W41" s="34">
        <v>3</v>
      </c>
      <c r="X41" s="35">
        <v>0</v>
      </c>
      <c r="Y41" s="34">
        <v>12</v>
      </c>
      <c r="Z41" s="164">
        <v>1E-3</v>
      </c>
      <c r="AA41" s="163">
        <v>9236</v>
      </c>
    </row>
    <row r="42" spans="1:27" x14ac:dyDescent="0.25">
      <c r="A42" s="36" t="s">
        <v>62</v>
      </c>
      <c r="B42" s="37">
        <v>26614</v>
      </c>
      <c r="C42" s="38">
        <v>36</v>
      </c>
      <c r="D42" s="38">
        <v>0</v>
      </c>
      <c r="E42" s="38">
        <v>28</v>
      </c>
      <c r="F42" s="39">
        <v>3</v>
      </c>
      <c r="G42" s="40">
        <v>26008</v>
      </c>
      <c r="H42" s="166">
        <v>0.97699999999999998</v>
      </c>
      <c r="I42" s="41">
        <v>597</v>
      </c>
      <c r="J42" s="42">
        <v>2.1999999999999999E-2</v>
      </c>
      <c r="K42" s="43">
        <v>9</v>
      </c>
      <c r="L42" s="165">
        <v>0</v>
      </c>
      <c r="M42" s="139">
        <v>11954</v>
      </c>
      <c r="N42" s="180">
        <v>0.44900000000000001</v>
      </c>
      <c r="O42" s="32">
        <v>11108</v>
      </c>
      <c r="P42" s="33">
        <v>0.42699999999999999</v>
      </c>
      <c r="Q42" s="32">
        <v>791</v>
      </c>
      <c r="R42" s="33">
        <v>0.03</v>
      </c>
      <c r="S42" s="32">
        <v>22205</v>
      </c>
      <c r="T42" s="33">
        <v>0.85399999999999998</v>
      </c>
      <c r="U42" s="32">
        <v>40</v>
      </c>
      <c r="V42" s="33">
        <v>2E-3</v>
      </c>
      <c r="W42" s="34">
        <v>11</v>
      </c>
      <c r="X42" s="35">
        <v>0</v>
      </c>
      <c r="Y42" s="34">
        <v>38</v>
      </c>
      <c r="Z42" s="164">
        <v>1E-3</v>
      </c>
      <c r="AA42" s="163">
        <v>35039</v>
      </c>
    </row>
    <row r="43" spans="1:27" x14ac:dyDescent="0.25">
      <c r="A43" s="36" t="s">
        <v>63</v>
      </c>
      <c r="B43" s="37">
        <v>4856</v>
      </c>
      <c r="C43" s="38">
        <v>9</v>
      </c>
      <c r="D43" s="38">
        <v>0</v>
      </c>
      <c r="E43" s="38">
        <v>6</v>
      </c>
      <c r="F43" s="39">
        <v>3</v>
      </c>
      <c r="G43" s="40">
        <v>4571</v>
      </c>
      <c r="H43" s="166">
        <v>0.94099999999999995</v>
      </c>
      <c r="I43" s="41">
        <v>241</v>
      </c>
      <c r="J43" s="42">
        <v>0.05</v>
      </c>
      <c r="K43" s="43">
        <v>44</v>
      </c>
      <c r="L43" s="165">
        <v>8.9999999999999993E-3</v>
      </c>
      <c r="M43" s="139">
        <v>1282</v>
      </c>
      <c r="N43" s="150">
        <v>0.26400000000000001</v>
      </c>
      <c r="O43" s="32">
        <v>1201</v>
      </c>
      <c r="P43" s="33">
        <v>0.26300000000000001</v>
      </c>
      <c r="Q43" s="32">
        <v>122</v>
      </c>
      <c r="R43" s="33">
        <v>2.7E-2</v>
      </c>
      <c r="S43" s="32">
        <v>1101</v>
      </c>
      <c r="T43" s="33">
        <v>0.24099999999999999</v>
      </c>
      <c r="U43" s="32">
        <v>14</v>
      </c>
      <c r="V43" s="33">
        <v>3.0000000000000001E-3</v>
      </c>
      <c r="W43" s="34">
        <v>14</v>
      </c>
      <c r="X43" s="35">
        <v>3.0000000000000001E-3</v>
      </c>
      <c r="Y43" s="34">
        <v>3</v>
      </c>
      <c r="Z43" s="164">
        <v>1E-3</v>
      </c>
      <c r="AA43" s="163">
        <v>2536</v>
      </c>
    </row>
    <row r="44" spans="1:27" x14ac:dyDescent="0.25">
      <c r="A44" s="36" t="s">
        <v>64</v>
      </c>
      <c r="B44" s="37">
        <v>4720</v>
      </c>
      <c r="C44" s="38">
        <v>10</v>
      </c>
      <c r="D44" s="38">
        <v>0</v>
      </c>
      <c r="E44" s="38">
        <v>1</v>
      </c>
      <c r="F44" s="39">
        <v>3</v>
      </c>
      <c r="G44" s="40">
        <v>4553</v>
      </c>
      <c r="H44" s="166">
        <v>0.96499999999999997</v>
      </c>
      <c r="I44" s="41">
        <v>157</v>
      </c>
      <c r="J44" s="42">
        <v>3.3000000000000002E-2</v>
      </c>
      <c r="K44" s="43">
        <v>10</v>
      </c>
      <c r="L44" s="165">
        <v>2E-3</v>
      </c>
      <c r="M44" s="139">
        <v>96</v>
      </c>
      <c r="N44" s="31">
        <v>0.02</v>
      </c>
      <c r="O44" s="32">
        <v>8</v>
      </c>
      <c r="P44" s="33">
        <v>2E-3</v>
      </c>
      <c r="Q44" s="32">
        <v>1612</v>
      </c>
      <c r="R44" s="33">
        <v>0.35399999999999998</v>
      </c>
      <c r="S44" s="32">
        <v>4377</v>
      </c>
      <c r="T44" s="33">
        <v>0.96099999999999997</v>
      </c>
      <c r="U44" s="32">
        <v>2</v>
      </c>
      <c r="V44" s="33">
        <v>0</v>
      </c>
      <c r="W44" s="34">
        <v>1</v>
      </c>
      <c r="X44" s="35">
        <v>0</v>
      </c>
      <c r="Y44" s="34">
        <v>12</v>
      </c>
      <c r="Z44" s="164">
        <v>3.0000000000000001E-3</v>
      </c>
      <c r="AA44" s="163">
        <v>6100</v>
      </c>
    </row>
    <row r="45" spans="1:27" x14ac:dyDescent="0.25">
      <c r="A45" s="36" t="s">
        <v>65</v>
      </c>
      <c r="B45" s="37">
        <v>5383</v>
      </c>
      <c r="C45" s="38">
        <v>16</v>
      </c>
      <c r="D45" s="38">
        <v>0</v>
      </c>
      <c r="E45" s="38">
        <v>11</v>
      </c>
      <c r="F45" s="39">
        <v>3</v>
      </c>
      <c r="G45" s="40">
        <v>5004</v>
      </c>
      <c r="H45" s="166">
        <v>0.93</v>
      </c>
      <c r="I45" s="41">
        <v>282</v>
      </c>
      <c r="J45" s="42">
        <v>5.1999999999999998E-2</v>
      </c>
      <c r="K45" s="43">
        <v>97</v>
      </c>
      <c r="L45" s="165">
        <v>1.7999999999999999E-2</v>
      </c>
      <c r="M45" s="139">
        <v>493</v>
      </c>
      <c r="N45" s="150">
        <v>9.1999999999999998E-2</v>
      </c>
      <c r="O45" s="32">
        <v>447</v>
      </c>
      <c r="P45" s="33">
        <v>8.8999999999999996E-2</v>
      </c>
      <c r="Q45" s="32">
        <v>240</v>
      </c>
      <c r="R45" s="33">
        <v>4.8000000000000001E-2</v>
      </c>
      <c r="S45" s="32">
        <v>294</v>
      </c>
      <c r="T45" s="33">
        <v>5.8999999999999997E-2</v>
      </c>
      <c r="U45" s="32">
        <v>11</v>
      </c>
      <c r="V45" s="33">
        <v>2E-3</v>
      </c>
      <c r="W45" s="34">
        <v>9</v>
      </c>
      <c r="X45" s="35">
        <v>2E-3</v>
      </c>
      <c r="Y45" s="34">
        <v>11</v>
      </c>
      <c r="Z45" s="164">
        <v>2E-3</v>
      </c>
      <c r="AA45" s="163">
        <v>1058</v>
      </c>
    </row>
    <row r="46" spans="1:27" x14ac:dyDescent="0.25">
      <c r="A46" s="36" t="s">
        <v>66</v>
      </c>
      <c r="B46" s="37">
        <v>18988</v>
      </c>
      <c r="C46" s="38">
        <v>28</v>
      </c>
      <c r="D46" s="38">
        <v>8</v>
      </c>
      <c r="E46" s="38">
        <v>18</v>
      </c>
      <c r="F46" s="39">
        <v>3</v>
      </c>
      <c r="G46" s="40">
        <v>18803</v>
      </c>
      <c r="H46" s="166">
        <v>0.99</v>
      </c>
      <c r="I46" s="41">
        <v>123</v>
      </c>
      <c r="J46" s="42">
        <v>6.0000000000000001E-3</v>
      </c>
      <c r="K46" s="43">
        <v>62</v>
      </c>
      <c r="L46" s="165">
        <v>3.0000000000000001E-3</v>
      </c>
      <c r="M46" s="139">
        <v>4768</v>
      </c>
      <c r="N46" s="150">
        <v>0.251</v>
      </c>
      <c r="O46" s="32">
        <v>2929</v>
      </c>
      <c r="P46" s="33">
        <v>0.156</v>
      </c>
      <c r="Q46" s="32">
        <v>524</v>
      </c>
      <c r="R46" s="33">
        <v>2.8000000000000001E-2</v>
      </c>
      <c r="S46" s="32">
        <v>18803</v>
      </c>
      <c r="T46" s="33">
        <v>1</v>
      </c>
      <c r="U46" s="32">
        <v>11</v>
      </c>
      <c r="V46" s="33">
        <v>1E-3</v>
      </c>
      <c r="W46" s="34">
        <v>0</v>
      </c>
      <c r="X46" s="35">
        <v>0</v>
      </c>
      <c r="Y46" s="34">
        <v>12</v>
      </c>
      <c r="Z46" s="164">
        <v>1E-3</v>
      </c>
      <c r="AA46" s="163">
        <v>24118</v>
      </c>
    </row>
    <row r="47" spans="1:27" x14ac:dyDescent="0.25">
      <c r="A47" s="36" t="s">
        <v>67</v>
      </c>
      <c r="B47" s="37">
        <v>37896</v>
      </c>
      <c r="C47" s="38">
        <v>39</v>
      </c>
      <c r="D47" s="38">
        <v>9</v>
      </c>
      <c r="E47" s="38">
        <v>34</v>
      </c>
      <c r="F47" s="39">
        <v>3</v>
      </c>
      <c r="G47" s="40">
        <v>35908</v>
      </c>
      <c r="H47" s="166">
        <v>0.94799999999999995</v>
      </c>
      <c r="I47" s="41">
        <v>1820</v>
      </c>
      <c r="J47" s="42">
        <v>4.8000000000000001E-2</v>
      </c>
      <c r="K47" s="43">
        <v>168</v>
      </c>
      <c r="L47" s="165">
        <v>4.0000000000000001E-3</v>
      </c>
      <c r="M47" s="139">
        <v>5403</v>
      </c>
      <c r="N47" s="180">
        <v>0.14299999999999999</v>
      </c>
      <c r="O47" s="32">
        <v>2735</v>
      </c>
      <c r="P47" s="33">
        <v>7.5999999999999998E-2</v>
      </c>
      <c r="Q47" s="32">
        <v>15943</v>
      </c>
      <c r="R47" s="33">
        <v>0.44400000000000001</v>
      </c>
      <c r="S47" s="32">
        <v>34055</v>
      </c>
      <c r="T47" s="33">
        <v>0.94799999999999995</v>
      </c>
      <c r="U47" s="32">
        <v>107</v>
      </c>
      <c r="V47" s="33">
        <v>3.0000000000000001E-3</v>
      </c>
      <c r="W47" s="34">
        <v>1</v>
      </c>
      <c r="X47" s="35">
        <v>0</v>
      </c>
      <c r="Y47" s="34">
        <v>65</v>
      </c>
      <c r="Z47" s="164">
        <v>2E-3</v>
      </c>
      <c r="AA47" s="163">
        <v>53170</v>
      </c>
    </row>
    <row r="48" spans="1:27" x14ac:dyDescent="0.25">
      <c r="A48" s="36" t="s">
        <v>68</v>
      </c>
      <c r="B48" s="37">
        <v>46364</v>
      </c>
      <c r="C48" s="38">
        <v>60</v>
      </c>
      <c r="D48" s="38">
        <v>0</v>
      </c>
      <c r="E48" s="38">
        <v>48</v>
      </c>
      <c r="F48" s="39">
        <v>3</v>
      </c>
      <c r="G48" s="40">
        <v>45229</v>
      </c>
      <c r="H48" s="166">
        <v>0.97599999999999998</v>
      </c>
      <c r="I48" s="41">
        <v>1022</v>
      </c>
      <c r="J48" s="42">
        <v>2.1999999999999999E-2</v>
      </c>
      <c r="K48" s="43">
        <v>113</v>
      </c>
      <c r="L48" s="165">
        <v>2E-3</v>
      </c>
      <c r="M48" s="139">
        <v>42930</v>
      </c>
      <c r="N48" s="150">
        <v>0.92600000000000005</v>
      </c>
      <c r="O48" s="32">
        <v>36207</v>
      </c>
      <c r="P48" s="33">
        <v>0.80100000000000005</v>
      </c>
      <c r="Q48" s="32">
        <v>1406</v>
      </c>
      <c r="R48" s="33">
        <v>3.1E-2</v>
      </c>
      <c r="S48" s="32">
        <v>45229</v>
      </c>
      <c r="T48" s="33">
        <v>1</v>
      </c>
      <c r="U48" s="32">
        <v>58</v>
      </c>
      <c r="V48" s="33">
        <v>1E-3</v>
      </c>
      <c r="W48" s="34">
        <v>1</v>
      </c>
      <c r="X48" s="35">
        <v>0</v>
      </c>
      <c r="Y48" s="34">
        <v>63</v>
      </c>
      <c r="Z48" s="164">
        <v>1E-3</v>
      </c>
      <c r="AA48" s="163">
        <v>89687</v>
      </c>
    </row>
    <row r="49" spans="1:27" x14ac:dyDescent="0.25">
      <c r="A49" s="36" t="s">
        <v>69</v>
      </c>
      <c r="B49" s="37">
        <v>17023</v>
      </c>
      <c r="C49" s="38">
        <v>27</v>
      </c>
      <c r="D49" s="38">
        <v>0</v>
      </c>
      <c r="E49" s="38">
        <v>22</v>
      </c>
      <c r="F49" s="39">
        <v>3</v>
      </c>
      <c r="G49" s="40">
        <v>14122</v>
      </c>
      <c r="H49" s="166">
        <v>0.83</v>
      </c>
      <c r="I49" s="41">
        <v>2156</v>
      </c>
      <c r="J49" s="42">
        <v>0.127</v>
      </c>
      <c r="K49" s="43">
        <v>745</v>
      </c>
      <c r="L49" s="165">
        <v>4.3999999999999997E-2</v>
      </c>
      <c r="M49" s="139">
        <v>1626</v>
      </c>
      <c r="N49" s="150">
        <v>9.6000000000000002E-2</v>
      </c>
      <c r="O49" s="32">
        <v>1380</v>
      </c>
      <c r="P49" s="33">
        <v>9.8000000000000004E-2</v>
      </c>
      <c r="Q49" s="32">
        <v>597</v>
      </c>
      <c r="R49" s="33">
        <v>4.2000000000000003E-2</v>
      </c>
      <c r="S49" s="32">
        <v>555</v>
      </c>
      <c r="T49" s="33">
        <v>3.9E-2</v>
      </c>
      <c r="U49" s="32">
        <v>38</v>
      </c>
      <c r="V49" s="33">
        <v>3.0000000000000001E-3</v>
      </c>
      <c r="W49" s="34">
        <v>8</v>
      </c>
      <c r="X49" s="35">
        <v>1E-3</v>
      </c>
      <c r="Y49" s="34">
        <v>47</v>
      </c>
      <c r="Z49" s="164">
        <v>3.0000000000000001E-3</v>
      </c>
      <c r="AA49" s="163">
        <v>2871</v>
      </c>
    </row>
    <row r="50" spans="1:27" x14ac:dyDescent="0.25">
      <c r="A50" s="36" t="s">
        <v>70</v>
      </c>
      <c r="B50" s="37">
        <v>5737</v>
      </c>
      <c r="C50" s="38">
        <v>9</v>
      </c>
      <c r="D50" s="38">
        <v>0</v>
      </c>
      <c r="E50" s="38">
        <v>4</v>
      </c>
      <c r="F50" s="39">
        <v>3</v>
      </c>
      <c r="G50" s="40">
        <v>4965</v>
      </c>
      <c r="H50" s="166">
        <v>0.86499999999999999</v>
      </c>
      <c r="I50" s="41">
        <v>714</v>
      </c>
      <c r="J50" s="42">
        <v>0.124</v>
      </c>
      <c r="K50" s="43">
        <v>58</v>
      </c>
      <c r="L50" s="165">
        <v>0.01</v>
      </c>
      <c r="M50" s="139">
        <v>4216</v>
      </c>
      <c r="N50" s="150">
        <v>0.73499999999999999</v>
      </c>
      <c r="O50" s="32">
        <v>2280</v>
      </c>
      <c r="P50" s="33">
        <v>0.45900000000000002</v>
      </c>
      <c r="Q50" s="32">
        <v>152</v>
      </c>
      <c r="R50" s="33">
        <v>3.1E-2</v>
      </c>
      <c r="S50" s="32">
        <v>20</v>
      </c>
      <c r="T50" s="33">
        <v>4.0000000000000001E-3</v>
      </c>
      <c r="U50" s="32">
        <v>22</v>
      </c>
      <c r="V50" s="33">
        <v>4.0000000000000001E-3</v>
      </c>
      <c r="W50" s="34">
        <v>7</v>
      </c>
      <c r="X50" s="35">
        <v>1E-3</v>
      </c>
      <c r="Y50" s="34">
        <v>26</v>
      </c>
      <c r="Z50" s="164">
        <v>5.0000000000000001E-3</v>
      </c>
      <c r="AA50" s="163">
        <v>4443</v>
      </c>
    </row>
    <row r="51" spans="1:27" x14ac:dyDescent="0.25">
      <c r="A51" s="36" t="s">
        <v>71</v>
      </c>
      <c r="B51" s="37">
        <v>8325</v>
      </c>
      <c r="C51" s="38">
        <v>19</v>
      </c>
      <c r="D51" s="38">
        <v>0</v>
      </c>
      <c r="E51" s="38">
        <v>10</v>
      </c>
      <c r="F51" s="39">
        <v>3</v>
      </c>
      <c r="G51" s="40">
        <v>5882</v>
      </c>
      <c r="H51" s="166">
        <v>0.70699999999999996</v>
      </c>
      <c r="I51" s="41">
        <v>2399</v>
      </c>
      <c r="J51" s="42">
        <v>0.28799999999999998</v>
      </c>
      <c r="K51" s="43">
        <v>44</v>
      </c>
      <c r="L51" s="165">
        <v>5.0000000000000001E-3</v>
      </c>
      <c r="M51" s="139">
        <v>5882</v>
      </c>
      <c r="N51" s="150">
        <v>0.70699999999999996</v>
      </c>
      <c r="O51" s="32">
        <v>145</v>
      </c>
      <c r="P51" s="33">
        <v>2.5000000000000001E-2</v>
      </c>
      <c r="Q51" s="32">
        <v>127</v>
      </c>
      <c r="R51" s="33">
        <v>2.1999999999999999E-2</v>
      </c>
      <c r="S51" s="32">
        <v>5882</v>
      </c>
      <c r="T51" s="33">
        <v>1</v>
      </c>
      <c r="U51" s="32">
        <v>5882</v>
      </c>
      <c r="V51" s="33">
        <v>1</v>
      </c>
      <c r="W51" s="34">
        <v>5</v>
      </c>
      <c r="X51" s="35">
        <v>1E-3</v>
      </c>
      <c r="Y51" s="34">
        <v>16</v>
      </c>
      <c r="Z51" s="164">
        <v>3.0000000000000001E-3</v>
      </c>
      <c r="AA51" s="163">
        <v>12283</v>
      </c>
    </row>
    <row r="52" spans="1:27" x14ac:dyDescent="0.25">
      <c r="A52" s="36" t="s">
        <v>72</v>
      </c>
      <c r="B52" s="37">
        <v>7946</v>
      </c>
      <c r="C52" s="38">
        <v>15</v>
      </c>
      <c r="D52" s="38">
        <v>0</v>
      </c>
      <c r="E52" s="38">
        <v>15</v>
      </c>
      <c r="F52" s="39">
        <v>3</v>
      </c>
      <c r="G52" s="40">
        <v>7348</v>
      </c>
      <c r="H52" s="166">
        <v>0.92500000000000004</v>
      </c>
      <c r="I52" s="41">
        <v>441</v>
      </c>
      <c r="J52" s="42">
        <v>5.5E-2</v>
      </c>
      <c r="K52" s="43">
        <v>157</v>
      </c>
      <c r="L52" s="165">
        <v>0.02</v>
      </c>
      <c r="M52" s="139">
        <v>755</v>
      </c>
      <c r="N52" s="150">
        <v>9.5000000000000001E-2</v>
      </c>
      <c r="O52" s="32">
        <v>750</v>
      </c>
      <c r="P52" s="33">
        <v>0.10199999999999999</v>
      </c>
      <c r="Q52" s="32">
        <v>238</v>
      </c>
      <c r="R52" s="33">
        <v>3.2000000000000001E-2</v>
      </c>
      <c r="S52" s="32">
        <v>6479</v>
      </c>
      <c r="T52" s="33">
        <v>0.88200000000000001</v>
      </c>
      <c r="U52" s="32">
        <v>23</v>
      </c>
      <c r="V52" s="33">
        <v>3.0000000000000001E-3</v>
      </c>
      <c r="W52" s="34">
        <v>14</v>
      </c>
      <c r="X52" s="35">
        <v>2E-3</v>
      </c>
      <c r="Y52" s="34">
        <v>27</v>
      </c>
      <c r="Z52" s="164">
        <v>4.0000000000000001E-3</v>
      </c>
      <c r="AA52" s="163">
        <v>7536</v>
      </c>
    </row>
    <row r="53" spans="1:27" x14ac:dyDescent="0.25">
      <c r="A53" s="36" t="s">
        <v>73</v>
      </c>
      <c r="B53" s="37">
        <v>9683</v>
      </c>
      <c r="C53" s="38">
        <v>17</v>
      </c>
      <c r="D53" s="38">
        <v>0</v>
      </c>
      <c r="E53" s="38">
        <v>15</v>
      </c>
      <c r="F53" s="39">
        <v>3</v>
      </c>
      <c r="G53" s="40">
        <v>9114</v>
      </c>
      <c r="H53" s="166">
        <v>0.94099999999999995</v>
      </c>
      <c r="I53" s="41">
        <v>331</v>
      </c>
      <c r="J53" s="42">
        <v>3.4000000000000002E-2</v>
      </c>
      <c r="K53" s="43">
        <v>238</v>
      </c>
      <c r="L53" s="165">
        <v>2.5000000000000001E-2</v>
      </c>
      <c r="M53" s="139">
        <v>291</v>
      </c>
      <c r="N53" s="31">
        <v>0.03</v>
      </c>
      <c r="O53" s="32">
        <v>264</v>
      </c>
      <c r="P53" s="33">
        <v>2.9000000000000001E-2</v>
      </c>
      <c r="Q53" s="32">
        <v>308</v>
      </c>
      <c r="R53" s="33">
        <v>3.4000000000000002E-2</v>
      </c>
      <c r="S53" s="32">
        <v>16</v>
      </c>
      <c r="T53" s="33">
        <v>2E-3</v>
      </c>
      <c r="U53" s="32">
        <v>1494</v>
      </c>
      <c r="V53" s="33">
        <v>0.16400000000000001</v>
      </c>
      <c r="W53" s="34">
        <v>5240</v>
      </c>
      <c r="X53" s="35">
        <v>0.57499999999999996</v>
      </c>
      <c r="Y53" s="34">
        <v>18</v>
      </c>
      <c r="Z53" s="164">
        <v>2E-3</v>
      </c>
      <c r="AA53" s="163">
        <v>7367</v>
      </c>
    </row>
    <row r="54" spans="1:27" x14ac:dyDescent="0.25">
      <c r="A54" s="36" t="s">
        <v>74</v>
      </c>
      <c r="B54" s="37">
        <v>5000</v>
      </c>
      <c r="C54" s="38">
        <v>11</v>
      </c>
      <c r="D54" s="38">
        <v>0</v>
      </c>
      <c r="E54" s="38">
        <v>8</v>
      </c>
      <c r="F54" s="39">
        <v>3</v>
      </c>
      <c r="G54" s="40">
        <v>4703</v>
      </c>
      <c r="H54" s="166">
        <v>0.94099999999999995</v>
      </c>
      <c r="I54" s="41">
        <v>232</v>
      </c>
      <c r="J54" s="42">
        <v>4.5999999999999999E-2</v>
      </c>
      <c r="K54" s="43">
        <v>65</v>
      </c>
      <c r="L54" s="165">
        <v>1.2999999999999999E-2</v>
      </c>
      <c r="M54" s="139">
        <v>70</v>
      </c>
      <c r="N54" s="31">
        <v>1.4E-2</v>
      </c>
      <c r="O54" s="32">
        <v>50</v>
      </c>
      <c r="P54" s="33">
        <v>1.0999999999999999E-2</v>
      </c>
      <c r="Q54" s="32">
        <v>75</v>
      </c>
      <c r="R54" s="33">
        <v>1.6E-2</v>
      </c>
      <c r="S54" s="32">
        <v>4</v>
      </c>
      <c r="T54" s="33">
        <v>1E-3</v>
      </c>
      <c r="U54" s="32">
        <v>4</v>
      </c>
      <c r="V54" s="33">
        <v>1E-3</v>
      </c>
      <c r="W54" s="34">
        <v>0</v>
      </c>
      <c r="X54" s="35">
        <v>0</v>
      </c>
      <c r="Y54" s="34">
        <v>4</v>
      </c>
      <c r="Z54" s="164">
        <v>1E-3</v>
      </c>
      <c r="AA54" s="163">
        <v>157</v>
      </c>
    </row>
    <row r="55" spans="1:27" x14ac:dyDescent="0.25">
      <c r="A55" s="36" t="s">
        <v>75</v>
      </c>
      <c r="B55" s="37">
        <v>5465</v>
      </c>
      <c r="C55" s="38">
        <v>10</v>
      </c>
      <c r="D55" s="38">
        <v>0</v>
      </c>
      <c r="E55" s="38">
        <v>7</v>
      </c>
      <c r="F55" s="39">
        <v>4</v>
      </c>
      <c r="G55" s="40">
        <v>4787</v>
      </c>
      <c r="H55" s="166">
        <v>0.876</v>
      </c>
      <c r="I55" s="41">
        <v>562</v>
      </c>
      <c r="J55" s="42">
        <v>0.10299999999999999</v>
      </c>
      <c r="K55" s="43">
        <v>116</v>
      </c>
      <c r="L55" s="165">
        <v>2.1000000000000001E-2</v>
      </c>
      <c r="M55" s="139">
        <v>893</v>
      </c>
      <c r="N55" s="150">
        <v>0.16300000000000001</v>
      </c>
      <c r="O55" s="32">
        <v>774</v>
      </c>
      <c r="P55" s="33">
        <v>0.16200000000000001</v>
      </c>
      <c r="Q55" s="32">
        <v>353</v>
      </c>
      <c r="R55" s="33">
        <v>7.3999999999999996E-2</v>
      </c>
      <c r="S55" s="32">
        <v>509</v>
      </c>
      <c r="T55" s="33">
        <v>0.106</v>
      </c>
      <c r="U55" s="32">
        <v>7</v>
      </c>
      <c r="V55" s="33">
        <v>1E-3</v>
      </c>
      <c r="W55" s="34">
        <v>0</v>
      </c>
      <c r="X55" s="35">
        <v>0</v>
      </c>
      <c r="Y55" s="34">
        <v>32</v>
      </c>
      <c r="Z55" s="164">
        <v>7.0000000000000001E-3</v>
      </c>
      <c r="AA55" s="163">
        <v>1794</v>
      </c>
    </row>
    <row r="56" spans="1:27" x14ac:dyDescent="0.25">
      <c r="A56" s="36" t="s">
        <v>76</v>
      </c>
      <c r="B56" s="37">
        <v>13886</v>
      </c>
      <c r="C56" s="38">
        <v>20</v>
      </c>
      <c r="D56" s="38">
        <v>0</v>
      </c>
      <c r="E56" s="38">
        <v>15</v>
      </c>
      <c r="F56" s="39">
        <v>3</v>
      </c>
      <c r="G56" s="40">
        <v>13435</v>
      </c>
      <c r="H56" s="166">
        <v>0.96799999999999997</v>
      </c>
      <c r="I56" s="41">
        <v>434</v>
      </c>
      <c r="J56" s="42">
        <v>3.1E-2</v>
      </c>
      <c r="K56" s="43">
        <v>17</v>
      </c>
      <c r="L56" s="165">
        <v>1E-3</v>
      </c>
      <c r="M56" s="139">
        <v>2479</v>
      </c>
      <c r="N56" s="150">
        <v>0.17899999999999999</v>
      </c>
      <c r="O56" s="32">
        <v>2330</v>
      </c>
      <c r="P56" s="33">
        <v>0.17299999999999999</v>
      </c>
      <c r="Q56" s="32">
        <v>311</v>
      </c>
      <c r="R56" s="33">
        <v>2.3E-2</v>
      </c>
      <c r="S56" s="32">
        <v>1167</v>
      </c>
      <c r="T56" s="33">
        <v>8.6999999999999994E-2</v>
      </c>
      <c r="U56" s="32">
        <v>2</v>
      </c>
      <c r="V56" s="33">
        <v>0</v>
      </c>
      <c r="W56" s="34">
        <v>0</v>
      </c>
      <c r="X56" s="35">
        <v>0</v>
      </c>
      <c r="Y56" s="34">
        <v>1</v>
      </c>
      <c r="Z56" s="164">
        <v>0</v>
      </c>
      <c r="AA56" s="163">
        <v>3960</v>
      </c>
    </row>
    <row r="57" spans="1:27" x14ac:dyDescent="0.25">
      <c r="A57" s="36" t="s">
        <v>77</v>
      </c>
      <c r="B57" s="37">
        <v>24421</v>
      </c>
      <c r="C57" s="38">
        <v>38</v>
      </c>
      <c r="D57" s="38">
        <v>0</v>
      </c>
      <c r="E57" s="38">
        <v>26</v>
      </c>
      <c r="F57" s="39">
        <v>4</v>
      </c>
      <c r="G57" s="40">
        <v>22394</v>
      </c>
      <c r="H57" s="166">
        <v>0.91700000000000004</v>
      </c>
      <c r="I57" s="41">
        <v>1719</v>
      </c>
      <c r="J57" s="42">
        <v>7.0000000000000007E-2</v>
      </c>
      <c r="K57" s="43">
        <v>308</v>
      </c>
      <c r="L57" s="165">
        <v>1.2999999999999999E-2</v>
      </c>
      <c r="M57" s="139">
        <v>6111</v>
      </c>
      <c r="N57" s="150">
        <v>0.25</v>
      </c>
      <c r="O57" s="32">
        <v>4544</v>
      </c>
      <c r="P57" s="33">
        <v>0.20300000000000001</v>
      </c>
      <c r="Q57" s="32">
        <v>8893</v>
      </c>
      <c r="R57" s="33">
        <v>0.39700000000000002</v>
      </c>
      <c r="S57" s="32">
        <v>12852</v>
      </c>
      <c r="T57" s="33">
        <v>0.57399999999999995</v>
      </c>
      <c r="U57" s="32">
        <v>6500</v>
      </c>
      <c r="V57" s="33">
        <v>0.28999999999999998</v>
      </c>
      <c r="W57" s="34">
        <v>4</v>
      </c>
      <c r="X57" s="35">
        <v>0</v>
      </c>
      <c r="Y57" s="34">
        <v>55</v>
      </c>
      <c r="Z57" s="164">
        <v>2E-3</v>
      </c>
      <c r="AA57" s="163">
        <v>34415</v>
      </c>
    </row>
    <row r="58" spans="1:27" x14ac:dyDescent="0.25">
      <c r="A58" s="36" t="s">
        <v>78</v>
      </c>
      <c r="B58" s="37">
        <v>4862</v>
      </c>
      <c r="C58" s="38">
        <v>12</v>
      </c>
      <c r="D58" s="38">
        <v>0</v>
      </c>
      <c r="E58" s="38">
        <v>9</v>
      </c>
      <c r="F58" s="39">
        <v>3</v>
      </c>
      <c r="G58" s="40">
        <v>4253</v>
      </c>
      <c r="H58" s="166">
        <v>0.875</v>
      </c>
      <c r="I58" s="41">
        <v>577</v>
      </c>
      <c r="J58" s="42">
        <v>0.11899999999999999</v>
      </c>
      <c r="K58" s="43">
        <v>32</v>
      </c>
      <c r="L58" s="165">
        <v>7.0000000000000001E-3</v>
      </c>
      <c r="M58" s="139">
        <v>375</v>
      </c>
      <c r="N58" s="150">
        <v>7.6999999999999999E-2</v>
      </c>
      <c r="O58" s="32">
        <v>313</v>
      </c>
      <c r="P58" s="33">
        <v>7.3999999999999996E-2</v>
      </c>
      <c r="Q58" s="32">
        <v>861</v>
      </c>
      <c r="R58" s="33">
        <v>0.20200000000000001</v>
      </c>
      <c r="S58" s="32">
        <v>4253</v>
      </c>
      <c r="T58" s="33">
        <v>1</v>
      </c>
      <c r="U58" s="32">
        <v>12</v>
      </c>
      <c r="V58" s="33">
        <v>3.0000000000000001E-3</v>
      </c>
      <c r="W58" s="34">
        <v>3</v>
      </c>
      <c r="X58" s="35">
        <v>1E-3</v>
      </c>
      <c r="Y58" s="34">
        <v>10</v>
      </c>
      <c r="Z58" s="164">
        <v>2E-3</v>
      </c>
      <c r="AA58" s="163">
        <v>5514</v>
      </c>
    </row>
    <row r="59" spans="1:27" x14ac:dyDescent="0.25">
      <c r="A59" s="36" t="s">
        <v>79</v>
      </c>
      <c r="B59" s="37">
        <v>9594</v>
      </c>
      <c r="C59" s="38">
        <v>21</v>
      </c>
      <c r="D59" s="38">
        <v>0</v>
      </c>
      <c r="E59" s="38">
        <v>12</v>
      </c>
      <c r="F59" s="39">
        <v>3</v>
      </c>
      <c r="G59" s="40">
        <v>9103</v>
      </c>
      <c r="H59" s="166">
        <v>0.94899999999999995</v>
      </c>
      <c r="I59" s="41">
        <v>355</v>
      </c>
      <c r="J59" s="42">
        <v>3.6999999999999998E-2</v>
      </c>
      <c r="K59" s="43">
        <v>136</v>
      </c>
      <c r="L59" s="165">
        <v>1.4E-2</v>
      </c>
      <c r="M59" s="139">
        <v>1969</v>
      </c>
      <c r="N59" s="150">
        <v>0.20499999999999999</v>
      </c>
      <c r="O59" s="32">
        <v>1573</v>
      </c>
      <c r="P59" s="33">
        <v>0.17299999999999999</v>
      </c>
      <c r="Q59" s="32">
        <v>145</v>
      </c>
      <c r="R59" s="33">
        <v>1.6E-2</v>
      </c>
      <c r="S59" s="32">
        <v>9103</v>
      </c>
      <c r="T59" s="33">
        <v>1</v>
      </c>
      <c r="U59" s="32">
        <v>1</v>
      </c>
      <c r="V59" s="33">
        <v>0</v>
      </c>
      <c r="W59" s="34">
        <v>1</v>
      </c>
      <c r="X59" s="35">
        <v>0</v>
      </c>
      <c r="Y59" s="34">
        <v>38</v>
      </c>
      <c r="Z59" s="164">
        <v>4.0000000000000001E-3</v>
      </c>
      <c r="AA59" s="163">
        <v>11257</v>
      </c>
    </row>
    <row r="60" spans="1:27" x14ac:dyDescent="0.25">
      <c r="A60" s="36" t="s">
        <v>80</v>
      </c>
      <c r="B60" s="37">
        <v>3558</v>
      </c>
      <c r="C60" s="38">
        <v>10</v>
      </c>
      <c r="D60" s="38">
        <v>0</v>
      </c>
      <c r="E60" s="38">
        <v>10</v>
      </c>
      <c r="F60" s="39">
        <v>3</v>
      </c>
      <c r="G60" s="40">
        <v>1717</v>
      </c>
      <c r="H60" s="166">
        <v>0.48299999999999998</v>
      </c>
      <c r="I60" s="41">
        <v>1479</v>
      </c>
      <c r="J60" s="42">
        <v>0.41599999999999998</v>
      </c>
      <c r="K60" s="43">
        <v>362</v>
      </c>
      <c r="L60" s="165">
        <v>0.10199999999999999</v>
      </c>
      <c r="M60" s="139">
        <v>81</v>
      </c>
      <c r="N60" s="31">
        <v>2.3E-2</v>
      </c>
      <c r="O60" s="32">
        <v>81</v>
      </c>
      <c r="P60" s="33">
        <v>4.7E-2</v>
      </c>
      <c r="Q60" s="32">
        <v>89</v>
      </c>
      <c r="R60" s="33">
        <v>5.1999999999999998E-2</v>
      </c>
      <c r="S60" s="32">
        <v>1536</v>
      </c>
      <c r="T60" s="33">
        <v>0.89500000000000002</v>
      </c>
      <c r="U60" s="32">
        <v>12</v>
      </c>
      <c r="V60" s="33">
        <v>7.0000000000000001E-3</v>
      </c>
      <c r="W60" s="34">
        <v>12</v>
      </c>
      <c r="X60" s="35">
        <v>7.0000000000000001E-3</v>
      </c>
      <c r="Y60" s="34">
        <v>24</v>
      </c>
      <c r="Z60" s="164">
        <v>1.4E-2</v>
      </c>
      <c r="AA60" s="163">
        <v>1754</v>
      </c>
    </row>
    <row r="61" spans="1:27" x14ac:dyDescent="0.25">
      <c r="A61" s="36" t="s">
        <v>81</v>
      </c>
      <c r="B61" s="37">
        <v>52653</v>
      </c>
      <c r="C61" s="38">
        <v>70</v>
      </c>
      <c r="D61" s="38">
        <v>1</v>
      </c>
      <c r="E61" s="38">
        <v>51</v>
      </c>
      <c r="F61" s="39">
        <v>3</v>
      </c>
      <c r="G61" s="40">
        <v>52244</v>
      </c>
      <c r="H61" s="166">
        <v>0.99199999999999999</v>
      </c>
      <c r="I61" s="41">
        <v>364</v>
      </c>
      <c r="J61" s="42">
        <v>7.0000000000000001E-3</v>
      </c>
      <c r="K61" s="43">
        <v>45</v>
      </c>
      <c r="L61" s="165">
        <v>1E-3</v>
      </c>
      <c r="M61" s="139">
        <v>9261</v>
      </c>
      <c r="N61" s="150">
        <v>0.17599999999999999</v>
      </c>
      <c r="O61" s="32">
        <v>8865</v>
      </c>
      <c r="P61" s="33">
        <v>0.17</v>
      </c>
      <c r="Q61" s="32">
        <v>1082</v>
      </c>
      <c r="R61" s="33">
        <v>2.1000000000000001E-2</v>
      </c>
      <c r="S61" s="32">
        <v>5755</v>
      </c>
      <c r="T61" s="33">
        <v>0.11</v>
      </c>
      <c r="U61" s="32">
        <v>7</v>
      </c>
      <c r="V61" s="33">
        <v>0</v>
      </c>
      <c r="W61" s="34">
        <v>8</v>
      </c>
      <c r="X61" s="35">
        <v>0</v>
      </c>
      <c r="Y61" s="34">
        <v>9</v>
      </c>
      <c r="Z61" s="164">
        <v>0</v>
      </c>
      <c r="AA61" s="163">
        <v>16122</v>
      </c>
    </row>
    <row r="62" spans="1:27" ht="15.75" thickBot="1" x14ac:dyDescent="0.3">
      <c r="A62" s="73" t="s">
        <v>82</v>
      </c>
      <c r="B62" s="74">
        <v>13541</v>
      </c>
      <c r="C62" s="75">
        <v>26</v>
      </c>
      <c r="D62" s="75">
        <v>0</v>
      </c>
      <c r="E62" s="75">
        <v>21</v>
      </c>
      <c r="F62" s="76">
        <v>3</v>
      </c>
      <c r="G62" s="45">
        <v>11324</v>
      </c>
      <c r="H62" s="179">
        <v>0.83599999999999997</v>
      </c>
      <c r="I62" s="46">
        <v>2105</v>
      </c>
      <c r="J62" s="47">
        <v>0.155</v>
      </c>
      <c r="K62" s="48">
        <v>112</v>
      </c>
      <c r="L62" s="178">
        <v>8.0000000000000002E-3</v>
      </c>
      <c r="M62" s="140">
        <v>891</v>
      </c>
      <c r="N62" s="177">
        <v>6.6000000000000003E-2</v>
      </c>
      <c r="O62" s="176">
        <v>724</v>
      </c>
      <c r="P62" s="175">
        <v>6.4000000000000001E-2</v>
      </c>
      <c r="Q62" s="176">
        <v>194</v>
      </c>
      <c r="R62" s="175">
        <v>1.7000000000000001E-2</v>
      </c>
      <c r="S62" s="176">
        <v>161</v>
      </c>
      <c r="T62" s="175">
        <v>1.4E-2</v>
      </c>
      <c r="U62" s="176">
        <v>53</v>
      </c>
      <c r="V62" s="175">
        <v>5.0000000000000001E-3</v>
      </c>
      <c r="W62" s="173">
        <v>52</v>
      </c>
      <c r="X62" s="174">
        <v>5.0000000000000001E-3</v>
      </c>
      <c r="Y62" s="173">
        <v>12</v>
      </c>
      <c r="Z62" s="172">
        <v>1E-3</v>
      </c>
      <c r="AA62" s="171">
        <v>1363</v>
      </c>
    </row>
    <row r="64" spans="1:27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8"/>
    </row>
    <row r="65" spans="1:27" s="68" customFormat="1" ht="12.75" x14ac:dyDescent="0.2">
      <c r="A65" s="60" t="s">
        <v>93</v>
      </c>
      <c r="B65" s="61">
        <f t="shared" ref="B65:G65" si="0">SUM(B8:B62)</f>
        <v>1129340</v>
      </c>
      <c r="C65" s="62">
        <f t="shared" si="0"/>
        <v>1679</v>
      </c>
      <c r="D65" s="61">
        <f t="shared" si="0"/>
        <v>49</v>
      </c>
      <c r="E65" s="61">
        <f t="shared" si="0"/>
        <v>1263</v>
      </c>
      <c r="F65" s="62">
        <f t="shared" si="0"/>
        <v>195</v>
      </c>
      <c r="G65" s="63">
        <f t="shared" si="0"/>
        <v>1052357</v>
      </c>
      <c r="H65" s="64">
        <f xml:space="preserve"> G65 / B65</f>
        <v>0.93183363734570634</v>
      </c>
      <c r="I65" s="63">
        <f>SUM(I8:I62)</f>
        <v>63012</v>
      </c>
      <c r="J65" s="65">
        <f xml:space="preserve"> I65 / B65</f>
        <v>5.5795420334000388E-2</v>
      </c>
      <c r="K65" s="63">
        <f>SUM(K8:K62)</f>
        <v>13971</v>
      </c>
      <c r="L65" s="65">
        <f xml:space="preserve"> K65 / B65</f>
        <v>1.2370942320293269E-2</v>
      </c>
      <c r="M65" s="66">
        <f>SUM(M8:M62)</f>
        <v>294288</v>
      </c>
      <c r="N65" s="67">
        <f xml:space="preserve"> M65 / $G$65</f>
        <v>0.2796465458014723</v>
      </c>
      <c r="O65" s="66">
        <f>SUM(O8:O62)</f>
        <v>231596</v>
      </c>
      <c r="P65" s="67">
        <f xml:space="preserve"> O65 / $G$65</f>
        <v>0.22007360620017732</v>
      </c>
      <c r="Q65" s="66">
        <f>SUM(Q8:Q62)</f>
        <v>190610</v>
      </c>
      <c r="R65" s="67">
        <f xml:space="preserve"> Q65 / $G$65</f>
        <v>0.18112674691193198</v>
      </c>
      <c r="S65" s="66">
        <f>SUM(S8:S62)</f>
        <v>646023</v>
      </c>
      <c r="T65" s="67">
        <f xml:space="preserve"> S65 / $G$65</f>
        <v>0.61388198111477377</v>
      </c>
      <c r="U65" s="66">
        <f>SUM(U8:U62)</f>
        <v>128047</v>
      </c>
      <c r="V65" s="67">
        <f xml:space="preserve"> U65 / $G$65</f>
        <v>0.1216763892861453</v>
      </c>
      <c r="W65" s="66">
        <f>SUM(W8:W62)</f>
        <v>6118</v>
      </c>
      <c r="X65" s="67">
        <f xml:space="preserve"> W65 / $G$65</f>
        <v>5.8136164818592927E-3</v>
      </c>
      <c r="Y65" s="66">
        <f>SUM(Y8:Y62)</f>
        <v>2052</v>
      </c>
      <c r="Z65" s="67">
        <f xml:space="preserve"> Y65 / $G$65</f>
        <v>1.9499086336670921E-3</v>
      </c>
      <c r="AA65" s="162"/>
    </row>
    <row r="66" spans="1:27" s="7" customFormat="1" ht="12.75" x14ac:dyDescent="0.2">
      <c r="A66" s="69" t="s">
        <v>94</v>
      </c>
      <c r="B66" s="61">
        <f t="shared" ref="B66:Z66" si="1">MIN(B8:B62)</f>
        <v>3558</v>
      </c>
      <c r="C66" s="61">
        <f t="shared" si="1"/>
        <v>9</v>
      </c>
      <c r="D66" s="61">
        <f t="shared" si="1"/>
        <v>0</v>
      </c>
      <c r="E66" s="61">
        <f t="shared" si="1"/>
        <v>1</v>
      </c>
      <c r="F66" s="61">
        <f t="shared" si="1"/>
        <v>3</v>
      </c>
      <c r="G66" s="63">
        <f t="shared" si="1"/>
        <v>1717</v>
      </c>
      <c r="H66" s="70">
        <f t="shared" si="1"/>
        <v>0.48299999999999998</v>
      </c>
      <c r="I66" s="63">
        <f t="shared" si="1"/>
        <v>39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6">
        <f t="shared" si="1"/>
        <v>70</v>
      </c>
      <c r="N66" s="160">
        <f t="shared" si="1"/>
        <v>8.0000000000000002E-3</v>
      </c>
      <c r="O66" s="66">
        <f t="shared" si="1"/>
        <v>8</v>
      </c>
      <c r="P66" s="72">
        <f t="shared" si="1"/>
        <v>2E-3</v>
      </c>
      <c r="Q66" s="66">
        <f t="shared" si="1"/>
        <v>55</v>
      </c>
      <c r="R66" s="161">
        <f t="shared" si="1"/>
        <v>6.0000000000000001E-3</v>
      </c>
      <c r="S66" s="66">
        <f t="shared" si="1"/>
        <v>4</v>
      </c>
      <c r="T66" s="161">
        <f t="shared" si="1"/>
        <v>1E-3</v>
      </c>
      <c r="U66" s="66">
        <f t="shared" si="1"/>
        <v>1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1</v>
      </c>
      <c r="Z66" s="160">
        <f t="shared" si="1"/>
        <v>0</v>
      </c>
      <c r="AA66" s="66"/>
    </row>
    <row r="67" spans="1:27" s="7" customFormat="1" ht="12.75" x14ac:dyDescent="0.2">
      <c r="A67" s="69" t="s">
        <v>95</v>
      </c>
      <c r="B67" s="61">
        <f t="shared" ref="B67:Z67" si="2">MAX(B8:B62)</f>
        <v>116568</v>
      </c>
      <c r="C67" s="61">
        <f t="shared" si="2"/>
        <v>191</v>
      </c>
      <c r="D67" s="61">
        <f t="shared" si="2"/>
        <v>11</v>
      </c>
      <c r="E67" s="61">
        <f t="shared" si="2"/>
        <v>172</v>
      </c>
      <c r="F67" s="61">
        <f t="shared" si="2"/>
        <v>8</v>
      </c>
      <c r="G67" s="63">
        <f t="shared" si="2"/>
        <v>113613</v>
      </c>
      <c r="H67" s="70">
        <f t="shared" si="2"/>
        <v>0.995</v>
      </c>
      <c r="I67" s="63">
        <f t="shared" si="2"/>
        <v>5419</v>
      </c>
      <c r="J67" s="71">
        <f t="shared" si="2"/>
        <v>0.41599999999999998</v>
      </c>
      <c r="K67" s="63">
        <f t="shared" si="2"/>
        <v>2430</v>
      </c>
      <c r="L67" s="71">
        <f t="shared" si="2"/>
        <v>0.14899999999999999</v>
      </c>
      <c r="M67" s="66">
        <f t="shared" si="2"/>
        <v>75063</v>
      </c>
      <c r="N67" s="160">
        <f t="shared" si="2"/>
        <v>0.93600000000000005</v>
      </c>
      <c r="O67" s="66">
        <f t="shared" si="2"/>
        <v>69012</v>
      </c>
      <c r="P67" s="72">
        <f t="shared" si="2"/>
        <v>0.86899999999999999</v>
      </c>
      <c r="Q67" s="66">
        <f t="shared" si="2"/>
        <v>43036</v>
      </c>
      <c r="R67" s="161">
        <f t="shared" si="2"/>
        <v>0.93500000000000005</v>
      </c>
      <c r="S67" s="66">
        <f t="shared" si="2"/>
        <v>79391</v>
      </c>
      <c r="T67" s="161">
        <f t="shared" si="2"/>
        <v>1</v>
      </c>
      <c r="U67" s="66">
        <f t="shared" si="2"/>
        <v>36126</v>
      </c>
      <c r="V67" s="161">
        <f t="shared" si="2"/>
        <v>1</v>
      </c>
      <c r="W67" s="66">
        <f t="shared" si="2"/>
        <v>5240</v>
      </c>
      <c r="X67" s="160">
        <f t="shared" si="2"/>
        <v>0.57499999999999996</v>
      </c>
      <c r="Y67" s="66">
        <f t="shared" si="2"/>
        <v>168</v>
      </c>
      <c r="Z67" s="160">
        <f t="shared" si="2"/>
        <v>1.4E-2</v>
      </c>
      <c r="AA67" s="66"/>
    </row>
  </sheetData>
  <autoFilter ref="A7:AA7">
    <sortState ref="A8:AA62">
      <sortCondition ref="A7"/>
    </sortState>
  </autoFilter>
  <mergeCells count="2">
    <mergeCell ref="G6:L6"/>
    <mergeCell ref="M6:AA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workbookViewId="0">
      <pane xSplit="1" ySplit="7" topLeftCell="B50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10.5703125" defaultRowHeight="12.75" x14ac:dyDescent="0.2"/>
  <cols>
    <col min="1" max="1" width="10.5703125" style="7" customWidth="1"/>
    <col min="2" max="2" width="10.5703125" style="10" customWidth="1"/>
    <col min="3" max="4" width="10.5703125" style="19"/>
    <col min="5" max="5" width="8" style="19" customWidth="1"/>
    <col min="6" max="6" width="10.5703125" style="19"/>
    <col min="7" max="7" width="10.5703125" style="10"/>
    <col min="8" max="8" width="10.5703125" style="59"/>
    <col min="9" max="9" width="10.5703125" style="10"/>
    <col min="10" max="10" width="10.5703125" style="17"/>
    <col min="11" max="11" width="10.5703125" style="19"/>
    <col min="12" max="12" width="10.5703125" style="17"/>
    <col min="13" max="13" width="10.5703125" style="10"/>
    <col min="14" max="14" width="10.5703125" style="17"/>
    <col min="15" max="15" width="10.5703125" style="10"/>
    <col min="16" max="16" width="10.5703125" style="17"/>
    <col min="17" max="17" width="10.5703125" style="10"/>
    <col min="18" max="18" width="10.5703125" style="17"/>
    <col min="19" max="19" width="10.5703125" style="10"/>
    <col min="20" max="20" width="10.5703125" style="17"/>
    <col min="21" max="21" width="10.5703125" style="10"/>
    <col min="22" max="22" width="10.5703125" style="17"/>
    <col min="23" max="23" width="10.5703125" style="19"/>
    <col min="24" max="24" width="10.5703125" style="59"/>
    <col min="25" max="25" width="10.5703125" style="19"/>
    <col min="26" max="26" width="10.5703125" style="59"/>
    <col min="27" max="16384" width="10.5703125" style="7"/>
  </cols>
  <sheetData>
    <row r="1" spans="1:26" ht="15" x14ac:dyDescent="0.25">
      <c r="A1" s="2" t="s">
        <v>184</v>
      </c>
    </row>
    <row r="2" spans="1:26" x14ac:dyDescent="0.2">
      <c r="A2" s="170" t="s">
        <v>183</v>
      </c>
    </row>
    <row r="3" spans="1:26" x14ac:dyDescent="0.2">
      <c r="A3" s="170" t="s">
        <v>182</v>
      </c>
    </row>
    <row r="4" spans="1:26" x14ac:dyDescent="0.2">
      <c r="A4" s="170"/>
    </row>
    <row r="5" spans="1:26" ht="13.5" thickBot="1" x14ac:dyDescent="0.25">
      <c r="C5" s="7"/>
      <c r="D5" s="185" t="s">
        <v>85</v>
      </c>
      <c r="E5" s="184"/>
      <c r="H5" s="183" t="s">
        <v>86</v>
      </c>
      <c r="I5" s="7"/>
      <c r="N5" s="182" t="s">
        <v>87</v>
      </c>
      <c r="P5" s="182">
        <v>0</v>
      </c>
    </row>
    <row r="6" spans="1:26" ht="13.5" thickBot="1" x14ac:dyDescent="0.25">
      <c r="G6" s="576" t="s">
        <v>89</v>
      </c>
      <c r="H6" s="577"/>
      <c r="I6" s="577"/>
      <c r="J6" s="577"/>
      <c r="K6" s="577"/>
      <c r="L6" s="578"/>
      <c r="M6" s="566" t="s">
        <v>181</v>
      </c>
      <c r="N6" s="567"/>
      <c r="O6" s="567"/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8"/>
    </row>
    <row r="7" spans="1:26" s="221" customFormat="1" ht="54" customHeight="1" thickBot="1" x14ac:dyDescent="0.3">
      <c r="A7" s="237" t="s">
        <v>0</v>
      </c>
      <c r="B7" s="236" t="s">
        <v>1</v>
      </c>
      <c r="C7" s="235" t="s">
        <v>2</v>
      </c>
      <c r="D7" s="235" t="s">
        <v>174</v>
      </c>
      <c r="E7" s="235" t="s">
        <v>3</v>
      </c>
      <c r="F7" s="234" t="s">
        <v>4</v>
      </c>
      <c r="G7" s="233" t="s">
        <v>5</v>
      </c>
      <c r="H7" s="232" t="s">
        <v>6</v>
      </c>
      <c r="I7" s="231" t="s">
        <v>7</v>
      </c>
      <c r="J7" s="230" t="s">
        <v>8</v>
      </c>
      <c r="K7" s="229" t="s">
        <v>9</v>
      </c>
      <c r="L7" s="228" t="s">
        <v>10</v>
      </c>
      <c r="M7" s="144" t="s">
        <v>13</v>
      </c>
      <c r="N7" s="227" t="s">
        <v>14</v>
      </c>
      <c r="O7" s="226" t="s">
        <v>15</v>
      </c>
      <c r="P7" s="225" t="s">
        <v>16</v>
      </c>
      <c r="Q7" s="226" t="s">
        <v>17</v>
      </c>
      <c r="R7" s="225" t="s">
        <v>18</v>
      </c>
      <c r="S7" s="226" t="s">
        <v>19</v>
      </c>
      <c r="T7" s="225" t="s">
        <v>20</v>
      </c>
      <c r="U7" s="226" t="s">
        <v>21</v>
      </c>
      <c r="V7" s="225" t="s">
        <v>22</v>
      </c>
      <c r="W7" s="223" t="s">
        <v>23</v>
      </c>
      <c r="X7" s="224" t="s">
        <v>24</v>
      </c>
      <c r="Y7" s="223" t="s">
        <v>25</v>
      </c>
      <c r="Z7" s="222" t="s">
        <v>26</v>
      </c>
    </row>
    <row r="8" spans="1:26" x14ac:dyDescent="0.2">
      <c r="A8" s="36" t="s">
        <v>28</v>
      </c>
      <c r="B8" s="37">
        <v>9404</v>
      </c>
      <c r="C8" s="38">
        <v>13</v>
      </c>
      <c r="D8" s="38">
        <v>0</v>
      </c>
      <c r="E8" s="38">
        <v>9</v>
      </c>
      <c r="F8" s="39">
        <v>3</v>
      </c>
      <c r="G8" s="220">
        <v>8141</v>
      </c>
      <c r="H8" s="166">
        <v>0.86599999999999999</v>
      </c>
      <c r="I8" s="41">
        <v>1216</v>
      </c>
      <c r="J8" s="42">
        <v>0.129</v>
      </c>
      <c r="K8" s="43">
        <v>47</v>
      </c>
      <c r="L8" s="165">
        <v>5.0000000000000001E-3</v>
      </c>
      <c r="M8" s="139">
        <v>225</v>
      </c>
      <c r="N8" s="219">
        <v>2.4E-2</v>
      </c>
      <c r="O8" s="32">
        <v>174</v>
      </c>
      <c r="P8" s="33">
        <v>1.9E-2</v>
      </c>
      <c r="Q8" s="32">
        <v>471</v>
      </c>
      <c r="R8" s="33">
        <v>0.05</v>
      </c>
      <c r="S8" s="32">
        <v>8141</v>
      </c>
      <c r="T8" s="33">
        <v>0.86599999999999999</v>
      </c>
      <c r="U8" s="32">
        <v>8139</v>
      </c>
      <c r="V8" s="33">
        <v>0.86499999999999999</v>
      </c>
      <c r="W8" s="34">
        <v>6</v>
      </c>
      <c r="X8" s="35">
        <v>1E-3</v>
      </c>
      <c r="Y8" s="34">
        <v>18</v>
      </c>
      <c r="Z8" s="164">
        <v>2E-3</v>
      </c>
    </row>
    <row r="9" spans="1:26" x14ac:dyDescent="0.2">
      <c r="A9" s="211" t="s">
        <v>29</v>
      </c>
      <c r="B9" s="210">
        <v>80843</v>
      </c>
      <c r="C9" s="38">
        <v>80</v>
      </c>
      <c r="D9" s="209">
        <v>0</v>
      </c>
      <c r="E9" s="209">
        <v>74</v>
      </c>
      <c r="F9" s="208">
        <v>6</v>
      </c>
      <c r="G9" s="207">
        <v>79921</v>
      </c>
      <c r="H9" s="206">
        <v>0.98899999999999999</v>
      </c>
      <c r="I9" s="146">
        <v>904</v>
      </c>
      <c r="J9" s="205">
        <v>1.0999999999999999E-2</v>
      </c>
      <c r="K9" s="204">
        <v>18</v>
      </c>
      <c r="L9" s="203">
        <v>0</v>
      </c>
      <c r="M9" s="142">
        <v>79009</v>
      </c>
      <c r="N9" s="202">
        <v>0.97699999999999998</v>
      </c>
      <c r="O9" s="49">
        <v>72768</v>
      </c>
      <c r="P9" s="51">
        <v>0.9</v>
      </c>
      <c r="Q9" s="49">
        <v>18130</v>
      </c>
      <c r="R9" s="51">
        <v>0.224</v>
      </c>
      <c r="S9" s="49">
        <v>79921</v>
      </c>
      <c r="T9" s="51">
        <v>0.98899999999999999</v>
      </c>
      <c r="U9" s="49">
        <v>35976</v>
      </c>
      <c r="V9" s="51">
        <v>0.44500000000000001</v>
      </c>
      <c r="W9" s="52">
        <v>4</v>
      </c>
      <c r="X9" s="53">
        <v>0</v>
      </c>
      <c r="Y9" s="52">
        <v>20</v>
      </c>
      <c r="Z9" s="201">
        <v>0</v>
      </c>
    </row>
    <row r="10" spans="1:26" x14ac:dyDescent="0.2">
      <c r="A10" s="211" t="s">
        <v>30</v>
      </c>
      <c r="B10" s="210">
        <v>14177</v>
      </c>
      <c r="C10" s="38">
        <v>26</v>
      </c>
      <c r="D10" s="209">
        <v>0</v>
      </c>
      <c r="E10" s="209">
        <v>18</v>
      </c>
      <c r="F10" s="208">
        <v>3</v>
      </c>
      <c r="G10" s="207">
        <v>13157</v>
      </c>
      <c r="H10" s="206">
        <v>0.92800000000000005</v>
      </c>
      <c r="I10" s="146">
        <v>854</v>
      </c>
      <c r="J10" s="205">
        <v>0.06</v>
      </c>
      <c r="K10" s="204">
        <v>166</v>
      </c>
      <c r="L10" s="203">
        <v>1.2E-2</v>
      </c>
      <c r="M10" s="142">
        <v>639</v>
      </c>
      <c r="N10" s="202">
        <v>4.4999999999999998E-2</v>
      </c>
      <c r="O10" s="49">
        <v>631</v>
      </c>
      <c r="P10" s="51">
        <v>4.4999999999999998E-2</v>
      </c>
      <c r="Q10" s="49">
        <v>13157</v>
      </c>
      <c r="R10" s="51">
        <v>0.92800000000000005</v>
      </c>
      <c r="S10" s="49">
        <v>13156</v>
      </c>
      <c r="T10" s="51">
        <v>0.92800000000000005</v>
      </c>
      <c r="U10" s="49">
        <v>1</v>
      </c>
      <c r="V10" s="51">
        <v>0</v>
      </c>
      <c r="W10" s="52">
        <v>0</v>
      </c>
      <c r="X10" s="53">
        <v>0</v>
      </c>
      <c r="Y10" s="52">
        <v>63</v>
      </c>
      <c r="Z10" s="201">
        <v>4.0000000000000001E-3</v>
      </c>
    </row>
    <row r="11" spans="1:26" x14ac:dyDescent="0.2">
      <c r="A11" s="211" t="s">
        <v>31</v>
      </c>
      <c r="B11" s="210">
        <v>7999</v>
      </c>
      <c r="C11" s="209">
        <v>18</v>
      </c>
      <c r="D11" s="209">
        <v>0</v>
      </c>
      <c r="E11" s="209">
        <v>14</v>
      </c>
      <c r="F11" s="208">
        <v>4</v>
      </c>
      <c r="G11" s="207">
        <v>6424</v>
      </c>
      <c r="H11" s="206">
        <v>0.80300000000000005</v>
      </c>
      <c r="I11" s="146">
        <v>1396</v>
      </c>
      <c r="J11" s="205">
        <v>0.17499999999999999</v>
      </c>
      <c r="K11" s="204">
        <v>179</v>
      </c>
      <c r="L11" s="203">
        <v>2.1999999999999999E-2</v>
      </c>
      <c r="M11" s="142">
        <v>1935</v>
      </c>
      <c r="N11" s="202">
        <v>0.24199999999999999</v>
      </c>
      <c r="O11" s="49">
        <v>1472</v>
      </c>
      <c r="P11" s="51">
        <v>0.184</v>
      </c>
      <c r="Q11" s="49">
        <v>696</v>
      </c>
      <c r="R11" s="51">
        <v>8.6999999999999994E-2</v>
      </c>
      <c r="S11" s="49">
        <v>6424</v>
      </c>
      <c r="T11" s="51">
        <v>0.80300000000000005</v>
      </c>
      <c r="U11" s="49">
        <v>6412</v>
      </c>
      <c r="V11" s="51">
        <v>0.80200000000000005</v>
      </c>
      <c r="W11" s="52">
        <v>7</v>
      </c>
      <c r="X11" s="53">
        <v>1E-3</v>
      </c>
      <c r="Y11" s="52">
        <v>24</v>
      </c>
      <c r="Z11" s="201">
        <v>3.0000000000000001E-3</v>
      </c>
    </row>
    <row r="12" spans="1:26" x14ac:dyDescent="0.2">
      <c r="A12" s="211" t="s">
        <v>32</v>
      </c>
      <c r="B12" s="210">
        <v>14552</v>
      </c>
      <c r="C12" s="209">
        <v>19</v>
      </c>
      <c r="D12" s="209">
        <v>0</v>
      </c>
      <c r="E12" s="209">
        <v>13</v>
      </c>
      <c r="F12" s="208">
        <v>3</v>
      </c>
      <c r="G12" s="207">
        <v>14204</v>
      </c>
      <c r="H12" s="206">
        <v>0.97599999999999998</v>
      </c>
      <c r="I12" s="146">
        <v>318</v>
      </c>
      <c r="J12" s="205">
        <v>2.1999999999999999E-2</v>
      </c>
      <c r="K12" s="204">
        <v>30</v>
      </c>
      <c r="L12" s="203">
        <v>2E-3</v>
      </c>
      <c r="M12" s="142">
        <v>4573</v>
      </c>
      <c r="N12" s="202">
        <v>0.314</v>
      </c>
      <c r="O12" s="49">
        <v>3080</v>
      </c>
      <c r="P12" s="51">
        <v>0.21199999999999999</v>
      </c>
      <c r="Q12" s="49">
        <v>459</v>
      </c>
      <c r="R12" s="51">
        <v>3.2000000000000001E-2</v>
      </c>
      <c r="S12" s="49">
        <v>11617</v>
      </c>
      <c r="T12" s="51">
        <v>0.79800000000000004</v>
      </c>
      <c r="U12" s="49">
        <v>0</v>
      </c>
      <c r="V12" s="51">
        <v>0</v>
      </c>
      <c r="W12" s="52">
        <v>0</v>
      </c>
      <c r="X12" s="53">
        <v>0</v>
      </c>
      <c r="Y12" s="52">
        <v>34</v>
      </c>
      <c r="Z12" s="201">
        <v>2E-3</v>
      </c>
    </row>
    <row r="13" spans="1:26" x14ac:dyDescent="0.2">
      <c r="A13" s="218" t="s">
        <v>33</v>
      </c>
      <c r="B13" s="217">
        <v>54451</v>
      </c>
      <c r="C13" s="216" t="s">
        <v>180</v>
      </c>
      <c r="D13" s="216">
        <v>0</v>
      </c>
      <c r="E13" s="216">
        <v>0</v>
      </c>
      <c r="F13" s="215">
        <v>0</v>
      </c>
      <c r="G13" s="207">
        <v>50332</v>
      </c>
      <c r="H13" s="206">
        <v>0.92400000000000004</v>
      </c>
      <c r="I13" s="146">
        <v>4028</v>
      </c>
      <c r="J13" s="205">
        <v>7.3999999999999996E-2</v>
      </c>
      <c r="K13" s="204">
        <v>91</v>
      </c>
      <c r="L13" s="203">
        <v>2E-3</v>
      </c>
      <c r="M13" s="143" t="s">
        <v>179</v>
      </c>
      <c r="N13" s="214" t="s">
        <v>179</v>
      </c>
      <c r="O13" s="213" t="s">
        <v>179</v>
      </c>
      <c r="P13" s="213" t="s">
        <v>179</v>
      </c>
      <c r="Q13" s="213" t="s">
        <v>179</v>
      </c>
      <c r="R13" s="213" t="s">
        <v>179</v>
      </c>
      <c r="S13" s="213" t="s">
        <v>179</v>
      </c>
      <c r="T13" s="213" t="s">
        <v>179</v>
      </c>
      <c r="U13" s="213" t="s">
        <v>179</v>
      </c>
      <c r="V13" s="213" t="s">
        <v>179</v>
      </c>
      <c r="W13" s="213" t="s">
        <v>179</v>
      </c>
      <c r="X13" s="213" t="s">
        <v>179</v>
      </c>
      <c r="Y13" s="213" t="s">
        <v>179</v>
      </c>
      <c r="Z13" s="212" t="s">
        <v>179</v>
      </c>
    </row>
    <row r="14" spans="1:26" x14ac:dyDescent="0.2">
      <c r="A14" s="218" t="s">
        <v>34</v>
      </c>
      <c r="B14" s="217">
        <v>4176</v>
      </c>
      <c r="C14" s="216" t="s">
        <v>180</v>
      </c>
      <c r="D14" s="216">
        <v>0</v>
      </c>
      <c r="E14" s="216">
        <v>0</v>
      </c>
      <c r="F14" s="215">
        <v>0</v>
      </c>
      <c r="G14" s="207">
        <v>2795</v>
      </c>
      <c r="H14" s="206">
        <v>0.66900000000000004</v>
      </c>
      <c r="I14" s="146">
        <v>1351</v>
      </c>
      <c r="J14" s="205">
        <v>0.32400000000000001</v>
      </c>
      <c r="K14" s="204">
        <v>30</v>
      </c>
      <c r="L14" s="203">
        <v>7.0000000000000001E-3</v>
      </c>
      <c r="M14" s="143" t="s">
        <v>179</v>
      </c>
      <c r="N14" s="214" t="s">
        <v>179</v>
      </c>
      <c r="O14" s="213" t="s">
        <v>179</v>
      </c>
      <c r="P14" s="213" t="s">
        <v>179</v>
      </c>
      <c r="Q14" s="213" t="s">
        <v>179</v>
      </c>
      <c r="R14" s="213" t="s">
        <v>179</v>
      </c>
      <c r="S14" s="213" t="s">
        <v>179</v>
      </c>
      <c r="T14" s="213" t="s">
        <v>179</v>
      </c>
      <c r="U14" s="213" t="s">
        <v>179</v>
      </c>
      <c r="V14" s="213" t="s">
        <v>179</v>
      </c>
      <c r="W14" s="213" t="s">
        <v>179</v>
      </c>
      <c r="X14" s="213" t="s">
        <v>179</v>
      </c>
      <c r="Y14" s="213" t="s">
        <v>179</v>
      </c>
      <c r="Z14" s="212" t="s">
        <v>179</v>
      </c>
    </row>
    <row r="15" spans="1:26" x14ac:dyDescent="0.2">
      <c r="A15" s="211" t="s">
        <v>35</v>
      </c>
      <c r="B15" s="210">
        <v>5040</v>
      </c>
      <c r="C15" s="209">
        <v>11</v>
      </c>
      <c r="D15" s="209">
        <v>0</v>
      </c>
      <c r="E15" s="209">
        <v>10</v>
      </c>
      <c r="F15" s="208">
        <v>3</v>
      </c>
      <c r="G15" s="207">
        <v>4423</v>
      </c>
      <c r="H15" s="206">
        <v>0.878</v>
      </c>
      <c r="I15" s="146">
        <v>594</v>
      </c>
      <c r="J15" s="205">
        <v>0.11799999999999999</v>
      </c>
      <c r="K15" s="204">
        <v>23</v>
      </c>
      <c r="L15" s="203">
        <v>5.0000000000000001E-3</v>
      </c>
      <c r="M15" s="142">
        <v>130</v>
      </c>
      <c r="N15" s="202">
        <v>2.5999999999999999E-2</v>
      </c>
      <c r="O15" s="49">
        <v>126</v>
      </c>
      <c r="P15" s="51">
        <v>2.5000000000000001E-2</v>
      </c>
      <c r="Q15" s="49">
        <v>90</v>
      </c>
      <c r="R15" s="51">
        <v>1.7999999999999999E-2</v>
      </c>
      <c r="S15" s="49">
        <v>4423</v>
      </c>
      <c r="T15" s="51">
        <v>0.878</v>
      </c>
      <c r="U15" s="49">
        <v>4422</v>
      </c>
      <c r="V15" s="51">
        <v>0.877</v>
      </c>
      <c r="W15" s="52">
        <v>2</v>
      </c>
      <c r="X15" s="53">
        <v>0</v>
      </c>
      <c r="Y15" s="52">
        <v>29</v>
      </c>
      <c r="Z15" s="201">
        <v>6.0000000000000001E-3</v>
      </c>
    </row>
    <row r="16" spans="1:26" x14ac:dyDescent="0.2">
      <c r="A16" s="211" t="s">
        <v>36</v>
      </c>
      <c r="B16" s="210">
        <v>4283</v>
      </c>
      <c r="C16" s="209">
        <v>12</v>
      </c>
      <c r="D16" s="209">
        <v>0</v>
      </c>
      <c r="E16" s="209">
        <v>11</v>
      </c>
      <c r="F16" s="208">
        <v>4</v>
      </c>
      <c r="G16" s="207">
        <v>3861</v>
      </c>
      <c r="H16" s="206">
        <v>0.90100000000000002</v>
      </c>
      <c r="I16" s="146">
        <v>362</v>
      </c>
      <c r="J16" s="205">
        <v>8.5000000000000006E-2</v>
      </c>
      <c r="K16" s="204">
        <v>60</v>
      </c>
      <c r="L16" s="203">
        <v>1.4E-2</v>
      </c>
      <c r="M16" s="142">
        <v>558</v>
      </c>
      <c r="N16" s="202">
        <v>0.13</v>
      </c>
      <c r="O16" s="49">
        <v>526</v>
      </c>
      <c r="P16" s="51">
        <v>0.123</v>
      </c>
      <c r="Q16" s="49">
        <v>3861</v>
      </c>
      <c r="R16" s="51">
        <v>0.90100000000000002</v>
      </c>
      <c r="S16" s="49">
        <v>3861</v>
      </c>
      <c r="T16" s="51">
        <v>0.90100000000000002</v>
      </c>
      <c r="U16" s="49">
        <v>13</v>
      </c>
      <c r="V16" s="51">
        <v>3.0000000000000001E-3</v>
      </c>
      <c r="W16" s="52">
        <v>5</v>
      </c>
      <c r="X16" s="53">
        <v>1E-3</v>
      </c>
      <c r="Y16" s="52">
        <v>14</v>
      </c>
      <c r="Z16" s="201">
        <v>3.0000000000000001E-3</v>
      </c>
    </row>
    <row r="17" spans="1:26" x14ac:dyDescent="0.2">
      <c r="A17" s="211" t="s">
        <v>37</v>
      </c>
      <c r="B17" s="210">
        <v>25078</v>
      </c>
      <c r="C17" s="209">
        <v>39</v>
      </c>
      <c r="D17" s="209">
        <v>0</v>
      </c>
      <c r="E17" s="209">
        <v>33</v>
      </c>
      <c r="F17" s="208">
        <v>3</v>
      </c>
      <c r="G17" s="207">
        <v>20764</v>
      </c>
      <c r="H17" s="206">
        <v>0.82799999999999996</v>
      </c>
      <c r="I17" s="146">
        <v>3814</v>
      </c>
      <c r="J17" s="205">
        <v>0.152</v>
      </c>
      <c r="K17" s="204">
        <v>500</v>
      </c>
      <c r="L17" s="203">
        <v>0.02</v>
      </c>
      <c r="M17" s="142">
        <v>4919</v>
      </c>
      <c r="N17" s="202">
        <v>0.19600000000000001</v>
      </c>
      <c r="O17" s="49">
        <v>3848</v>
      </c>
      <c r="P17" s="51">
        <v>0.153</v>
      </c>
      <c r="Q17" s="49">
        <v>5127</v>
      </c>
      <c r="R17" s="51">
        <v>0.20399999999999999</v>
      </c>
      <c r="S17" s="49">
        <v>20764</v>
      </c>
      <c r="T17" s="51">
        <v>0.82799999999999996</v>
      </c>
      <c r="U17" s="49">
        <v>7686</v>
      </c>
      <c r="V17" s="51">
        <v>0.30599999999999999</v>
      </c>
      <c r="W17" s="52">
        <v>9</v>
      </c>
      <c r="X17" s="53">
        <v>0</v>
      </c>
      <c r="Y17" s="52">
        <v>32</v>
      </c>
      <c r="Z17" s="201">
        <v>1E-3</v>
      </c>
    </row>
    <row r="18" spans="1:26" x14ac:dyDescent="0.2">
      <c r="A18" s="211" t="s">
        <v>38</v>
      </c>
      <c r="B18" s="210">
        <v>3687</v>
      </c>
      <c r="C18" s="209">
        <v>10</v>
      </c>
      <c r="D18" s="209">
        <v>0</v>
      </c>
      <c r="E18" s="209">
        <v>10</v>
      </c>
      <c r="F18" s="208">
        <v>4</v>
      </c>
      <c r="G18" s="207">
        <v>3006</v>
      </c>
      <c r="H18" s="206">
        <v>0.81499999999999995</v>
      </c>
      <c r="I18" s="146">
        <v>604</v>
      </c>
      <c r="J18" s="205">
        <v>0.16400000000000001</v>
      </c>
      <c r="K18" s="204">
        <v>77</v>
      </c>
      <c r="L18" s="203">
        <v>2.1000000000000001E-2</v>
      </c>
      <c r="M18" s="142">
        <v>334</v>
      </c>
      <c r="N18" s="202">
        <v>9.0999999999999998E-2</v>
      </c>
      <c r="O18" s="49">
        <v>334</v>
      </c>
      <c r="P18" s="51">
        <v>9.0999999999999998E-2</v>
      </c>
      <c r="Q18" s="49">
        <v>322</v>
      </c>
      <c r="R18" s="51">
        <v>8.6999999999999994E-2</v>
      </c>
      <c r="S18" s="49">
        <v>3006</v>
      </c>
      <c r="T18" s="51">
        <v>0.81499999999999995</v>
      </c>
      <c r="U18" s="49">
        <v>1971</v>
      </c>
      <c r="V18" s="51">
        <v>0.53500000000000003</v>
      </c>
      <c r="W18" s="52">
        <v>0</v>
      </c>
      <c r="X18" s="53">
        <v>0</v>
      </c>
      <c r="Y18" s="52">
        <v>8</v>
      </c>
      <c r="Z18" s="201">
        <v>2E-3</v>
      </c>
    </row>
    <row r="19" spans="1:26" x14ac:dyDescent="0.2">
      <c r="A19" s="211" t="s">
        <v>39</v>
      </c>
      <c r="B19" s="210">
        <v>7248</v>
      </c>
      <c r="C19" s="209">
        <v>14</v>
      </c>
      <c r="D19" s="209">
        <v>0</v>
      </c>
      <c r="E19" s="209">
        <v>9</v>
      </c>
      <c r="F19" s="208">
        <v>3</v>
      </c>
      <c r="G19" s="207">
        <v>7178</v>
      </c>
      <c r="H19" s="206">
        <v>0.99</v>
      </c>
      <c r="I19" s="146">
        <v>53</v>
      </c>
      <c r="J19" s="205">
        <v>7.0000000000000001E-3</v>
      </c>
      <c r="K19" s="204">
        <v>17</v>
      </c>
      <c r="L19" s="203">
        <v>2E-3</v>
      </c>
      <c r="M19" s="142">
        <v>519</v>
      </c>
      <c r="N19" s="202">
        <v>7.1999999999999995E-2</v>
      </c>
      <c r="O19" s="49">
        <v>369</v>
      </c>
      <c r="P19" s="51">
        <v>5.0999999999999997E-2</v>
      </c>
      <c r="Q19" s="49">
        <v>75</v>
      </c>
      <c r="R19" s="51">
        <v>0.01</v>
      </c>
      <c r="S19" s="49">
        <v>7178</v>
      </c>
      <c r="T19" s="51">
        <v>0.99</v>
      </c>
      <c r="U19" s="49">
        <v>5318</v>
      </c>
      <c r="V19" s="51">
        <v>0.73399999999999999</v>
      </c>
      <c r="W19" s="52">
        <v>3</v>
      </c>
      <c r="X19" s="53">
        <v>0</v>
      </c>
      <c r="Y19" s="52">
        <v>4</v>
      </c>
      <c r="Z19" s="201">
        <v>1E-3</v>
      </c>
    </row>
    <row r="20" spans="1:26" x14ac:dyDescent="0.2">
      <c r="A20" s="211" t="s">
        <v>40</v>
      </c>
      <c r="B20" s="210">
        <v>21927</v>
      </c>
      <c r="C20" s="209">
        <v>28</v>
      </c>
      <c r="D20" s="209">
        <v>0</v>
      </c>
      <c r="E20" s="209">
        <v>22</v>
      </c>
      <c r="F20" s="208">
        <v>3</v>
      </c>
      <c r="G20" s="207">
        <v>18524</v>
      </c>
      <c r="H20" s="206">
        <v>0.84499999999999997</v>
      </c>
      <c r="I20" s="146">
        <v>2377</v>
      </c>
      <c r="J20" s="205">
        <v>0.108</v>
      </c>
      <c r="K20" s="204">
        <v>1026</v>
      </c>
      <c r="L20" s="203">
        <v>4.7E-2</v>
      </c>
      <c r="M20" s="142">
        <v>5111</v>
      </c>
      <c r="N20" s="202">
        <v>0.23300000000000001</v>
      </c>
      <c r="O20" s="49">
        <v>4563</v>
      </c>
      <c r="P20" s="51">
        <v>0.20799999999999999</v>
      </c>
      <c r="Q20" s="49">
        <v>2090</v>
      </c>
      <c r="R20" s="51">
        <v>9.5000000000000001E-2</v>
      </c>
      <c r="S20" s="49">
        <v>18524</v>
      </c>
      <c r="T20" s="51">
        <v>0.84499999999999997</v>
      </c>
      <c r="U20" s="49">
        <v>10</v>
      </c>
      <c r="V20" s="51">
        <v>0</v>
      </c>
      <c r="W20" s="52">
        <v>10</v>
      </c>
      <c r="X20" s="53">
        <v>0</v>
      </c>
      <c r="Y20" s="52">
        <v>58</v>
      </c>
      <c r="Z20" s="201">
        <v>3.0000000000000001E-3</v>
      </c>
    </row>
    <row r="21" spans="1:26" x14ac:dyDescent="0.2">
      <c r="A21" s="211" t="s">
        <v>41</v>
      </c>
      <c r="B21" s="210">
        <v>13799</v>
      </c>
      <c r="C21" s="209">
        <v>25</v>
      </c>
      <c r="D21" s="209">
        <v>0</v>
      </c>
      <c r="E21" s="209">
        <v>17</v>
      </c>
      <c r="F21" s="208">
        <v>8</v>
      </c>
      <c r="G21" s="207">
        <v>12950</v>
      </c>
      <c r="H21" s="206">
        <v>0.93799999999999994</v>
      </c>
      <c r="I21" s="146">
        <v>621</v>
      </c>
      <c r="J21" s="205">
        <v>4.4999999999999998E-2</v>
      </c>
      <c r="K21" s="204">
        <v>228</v>
      </c>
      <c r="L21" s="203">
        <v>1.7000000000000001E-2</v>
      </c>
      <c r="M21" s="142">
        <v>3355</v>
      </c>
      <c r="N21" s="202">
        <v>0.24299999999999999</v>
      </c>
      <c r="O21" s="49">
        <v>2249</v>
      </c>
      <c r="P21" s="51">
        <v>0.16300000000000001</v>
      </c>
      <c r="Q21" s="49">
        <v>12950</v>
      </c>
      <c r="R21" s="51">
        <v>0.93799999999999994</v>
      </c>
      <c r="S21" s="49">
        <v>12950</v>
      </c>
      <c r="T21" s="51">
        <v>0.93799999999999994</v>
      </c>
      <c r="U21" s="49">
        <v>21</v>
      </c>
      <c r="V21" s="51">
        <v>2E-3</v>
      </c>
      <c r="W21" s="52">
        <v>6</v>
      </c>
      <c r="X21" s="53">
        <v>0</v>
      </c>
      <c r="Y21" s="52">
        <v>21</v>
      </c>
      <c r="Z21" s="201">
        <v>2E-3</v>
      </c>
    </row>
    <row r="22" spans="1:26" x14ac:dyDescent="0.2">
      <c r="A22" s="211" t="s">
        <v>42</v>
      </c>
      <c r="B22" s="210">
        <v>18538</v>
      </c>
      <c r="C22" s="209">
        <v>24</v>
      </c>
      <c r="D22" s="209">
        <v>0</v>
      </c>
      <c r="E22" s="209">
        <v>9</v>
      </c>
      <c r="F22" s="208">
        <v>3</v>
      </c>
      <c r="G22" s="207">
        <v>18240</v>
      </c>
      <c r="H22" s="206">
        <v>0.98399999999999999</v>
      </c>
      <c r="I22" s="146">
        <v>287</v>
      </c>
      <c r="J22" s="205">
        <v>1.4999999999999999E-2</v>
      </c>
      <c r="K22" s="204">
        <v>11</v>
      </c>
      <c r="L22" s="203">
        <v>1E-3</v>
      </c>
      <c r="M22" s="142">
        <v>1165</v>
      </c>
      <c r="N22" s="202">
        <v>6.3E-2</v>
      </c>
      <c r="O22" s="49">
        <v>1069</v>
      </c>
      <c r="P22" s="51">
        <v>5.8000000000000003E-2</v>
      </c>
      <c r="Q22" s="49">
        <v>306</v>
      </c>
      <c r="R22" s="51">
        <v>1.7000000000000001E-2</v>
      </c>
      <c r="S22" s="49">
        <v>6916</v>
      </c>
      <c r="T22" s="51">
        <v>0.373</v>
      </c>
      <c r="U22" s="49">
        <v>2</v>
      </c>
      <c r="V22" s="51">
        <v>0</v>
      </c>
      <c r="W22" s="52">
        <v>2</v>
      </c>
      <c r="X22" s="53">
        <v>0</v>
      </c>
      <c r="Y22" s="52">
        <v>42</v>
      </c>
      <c r="Z22" s="201">
        <v>2E-3</v>
      </c>
    </row>
    <row r="23" spans="1:26" x14ac:dyDescent="0.2">
      <c r="A23" s="211" t="s">
        <v>43</v>
      </c>
      <c r="B23" s="210">
        <v>8597</v>
      </c>
      <c r="C23" s="209">
        <v>14</v>
      </c>
      <c r="D23" s="209">
        <v>5</v>
      </c>
      <c r="E23" s="209">
        <v>7</v>
      </c>
      <c r="F23" s="208">
        <v>5</v>
      </c>
      <c r="G23" s="207">
        <v>8047</v>
      </c>
      <c r="H23" s="206">
        <v>0.93600000000000005</v>
      </c>
      <c r="I23" s="146">
        <v>505</v>
      </c>
      <c r="J23" s="205">
        <v>5.8999999999999997E-2</v>
      </c>
      <c r="K23" s="204">
        <v>45</v>
      </c>
      <c r="L23" s="203">
        <v>5.0000000000000001E-3</v>
      </c>
      <c r="M23" s="142">
        <v>244</v>
      </c>
      <c r="N23" s="202">
        <v>2.8000000000000001E-2</v>
      </c>
      <c r="O23" s="49">
        <v>79</v>
      </c>
      <c r="P23" s="51">
        <v>8.9999999999999993E-3</v>
      </c>
      <c r="Q23" s="49">
        <v>146</v>
      </c>
      <c r="R23" s="51">
        <v>1.7000000000000001E-2</v>
      </c>
      <c r="S23" s="49">
        <v>8047</v>
      </c>
      <c r="T23" s="51">
        <v>0.93600000000000005</v>
      </c>
      <c r="U23" s="49">
        <v>23</v>
      </c>
      <c r="V23" s="51">
        <v>3.0000000000000001E-3</v>
      </c>
      <c r="W23" s="52">
        <v>3</v>
      </c>
      <c r="X23" s="53">
        <v>0</v>
      </c>
      <c r="Y23" s="52">
        <v>24</v>
      </c>
      <c r="Z23" s="201">
        <v>3.0000000000000001E-3</v>
      </c>
    </row>
    <row r="24" spans="1:26" x14ac:dyDescent="0.2">
      <c r="A24" s="211" t="s">
        <v>44</v>
      </c>
      <c r="B24" s="210">
        <v>43390</v>
      </c>
      <c r="C24" s="209">
        <v>64</v>
      </c>
      <c r="D24" s="209">
        <v>0</v>
      </c>
      <c r="E24" s="209">
        <v>44</v>
      </c>
      <c r="F24" s="208">
        <v>6</v>
      </c>
      <c r="G24" s="207">
        <v>40263</v>
      </c>
      <c r="H24" s="206">
        <v>0.92800000000000005</v>
      </c>
      <c r="I24" s="146">
        <v>2671</v>
      </c>
      <c r="J24" s="205">
        <v>6.2E-2</v>
      </c>
      <c r="K24" s="204">
        <v>456</v>
      </c>
      <c r="L24" s="203">
        <v>1.0999999999999999E-2</v>
      </c>
      <c r="M24" s="142">
        <v>5186</v>
      </c>
      <c r="N24" s="202">
        <v>0.12</v>
      </c>
      <c r="O24" s="49">
        <v>4051</v>
      </c>
      <c r="P24" s="51">
        <v>9.2999999999999999E-2</v>
      </c>
      <c r="Q24" s="49">
        <v>40263</v>
      </c>
      <c r="R24" s="51">
        <v>0.92800000000000005</v>
      </c>
      <c r="S24" s="49">
        <v>40263</v>
      </c>
      <c r="T24" s="51">
        <v>0.92800000000000005</v>
      </c>
      <c r="U24" s="49">
        <v>26</v>
      </c>
      <c r="V24" s="51">
        <v>1E-3</v>
      </c>
      <c r="W24" s="52">
        <v>0</v>
      </c>
      <c r="X24" s="53">
        <v>0</v>
      </c>
      <c r="Y24" s="52">
        <v>111</v>
      </c>
      <c r="Z24" s="201">
        <v>3.0000000000000001E-3</v>
      </c>
    </row>
    <row r="25" spans="1:26" x14ac:dyDescent="0.2">
      <c r="A25" s="211" t="s">
        <v>45</v>
      </c>
      <c r="B25" s="210">
        <v>18595</v>
      </c>
      <c r="C25" s="209">
        <v>30</v>
      </c>
      <c r="D25" s="209">
        <v>0</v>
      </c>
      <c r="E25" s="209">
        <v>20</v>
      </c>
      <c r="F25" s="208">
        <v>3</v>
      </c>
      <c r="G25" s="207">
        <v>17987</v>
      </c>
      <c r="H25" s="206">
        <v>0.96699999999999997</v>
      </c>
      <c r="I25" s="146">
        <v>474</v>
      </c>
      <c r="J25" s="205">
        <v>2.5000000000000001E-2</v>
      </c>
      <c r="K25" s="204">
        <v>134</v>
      </c>
      <c r="L25" s="203">
        <v>7.0000000000000001E-3</v>
      </c>
      <c r="M25" s="142">
        <v>8162</v>
      </c>
      <c r="N25" s="202">
        <v>0.439</v>
      </c>
      <c r="O25" s="49">
        <v>5846</v>
      </c>
      <c r="P25" s="51">
        <v>0.314</v>
      </c>
      <c r="Q25" s="49">
        <v>17987</v>
      </c>
      <c r="R25" s="51">
        <v>0.96699999999999997</v>
      </c>
      <c r="S25" s="49">
        <v>17987</v>
      </c>
      <c r="T25" s="51">
        <v>0.96699999999999997</v>
      </c>
      <c r="U25" s="49">
        <v>5412</v>
      </c>
      <c r="V25" s="51">
        <v>0.29099999999999998</v>
      </c>
      <c r="W25" s="52">
        <v>1</v>
      </c>
      <c r="X25" s="53">
        <v>0</v>
      </c>
      <c r="Y25" s="52">
        <v>53</v>
      </c>
      <c r="Z25" s="201">
        <v>3.0000000000000001E-3</v>
      </c>
    </row>
    <row r="26" spans="1:26" x14ac:dyDescent="0.2">
      <c r="A26" s="211" t="s">
        <v>46</v>
      </c>
      <c r="B26" s="210">
        <v>40412</v>
      </c>
      <c r="C26" s="209">
        <v>28</v>
      </c>
      <c r="D26" s="209">
        <v>4</v>
      </c>
      <c r="E26" s="209">
        <v>22</v>
      </c>
      <c r="F26" s="208">
        <v>0</v>
      </c>
      <c r="G26" s="207">
        <v>40185</v>
      </c>
      <c r="H26" s="206">
        <v>0.99399999999999999</v>
      </c>
      <c r="I26" s="146">
        <v>222</v>
      </c>
      <c r="J26" s="205">
        <v>5.0000000000000001E-3</v>
      </c>
      <c r="K26" s="204">
        <v>5</v>
      </c>
      <c r="L26" s="203">
        <v>0</v>
      </c>
      <c r="M26" s="142">
        <v>22495</v>
      </c>
      <c r="N26" s="202">
        <v>0.55700000000000005</v>
      </c>
      <c r="O26" s="49">
        <v>21808</v>
      </c>
      <c r="P26" s="51">
        <v>0.54</v>
      </c>
      <c r="Q26" s="49">
        <v>7257</v>
      </c>
      <c r="R26" s="51">
        <v>0.18</v>
      </c>
      <c r="S26" s="49">
        <v>40185</v>
      </c>
      <c r="T26" s="51">
        <v>0.99399999999999999</v>
      </c>
      <c r="U26" s="49">
        <v>1</v>
      </c>
      <c r="V26" s="51">
        <v>0</v>
      </c>
      <c r="W26" s="52">
        <v>0</v>
      </c>
      <c r="X26" s="53">
        <v>0</v>
      </c>
      <c r="Y26" s="52">
        <v>14</v>
      </c>
      <c r="Z26" s="201">
        <v>0</v>
      </c>
    </row>
    <row r="27" spans="1:26" x14ac:dyDescent="0.2">
      <c r="A27" s="211" t="s">
        <v>47</v>
      </c>
      <c r="B27" s="210">
        <v>116994</v>
      </c>
      <c r="C27" s="209">
        <v>191</v>
      </c>
      <c r="D27" s="209">
        <v>0</v>
      </c>
      <c r="E27" s="209">
        <v>172</v>
      </c>
      <c r="F27" s="208">
        <v>4</v>
      </c>
      <c r="G27" s="207">
        <v>113214</v>
      </c>
      <c r="H27" s="206">
        <v>0.96799999999999997</v>
      </c>
      <c r="I27" s="146">
        <v>3411</v>
      </c>
      <c r="J27" s="205">
        <v>2.9000000000000001E-2</v>
      </c>
      <c r="K27" s="204">
        <v>369</v>
      </c>
      <c r="L27" s="203">
        <v>3.0000000000000001E-3</v>
      </c>
      <c r="M27" s="142">
        <v>28486</v>
      </c>
      <c r="N27" s="202">
        <v>0.24299999999999999</v>
      </c>
      <c r="O27" s="49">
        <v>26836</v>
      </c>
      <c r="P27" s="51">
        <v>0.22900000000000001</v>
      </c>
      <c r="Q27" s="49">
        <v>6456</v>
      </c>
      <c r="R27" s="51">
        <v>5.5E-2</v>
      </c>
      <c r="S27" s="49">
        <v>113214</v>
      </c>
      <c r="T27" s="51">
        <v>0.96799999999999997</v>
      </c>
      <c r="U27" s="49">
        <v>31821</v>
      </c>
      <c r="V27" s="51">
        <v>0.27200000000000002</v>
      </c>
      <c r="W27" s="52">
        <v>2</v>
      </c>
      <c r="X27" s="53">
        <v>0</v>
      </c>
      <c r="Y27" s="52">
        <v>165</v>
      </c>
      <c r="Z27" s="201">
        <v>1E-3</v>
      </c>
    </row>
    <row r="28" spans="1:26" x14ac:dyDescent="0.2">
      <c r="A28" s="211" t="s">
        <v>48</v>
      </c>
      <c r="B28" s="210">
        <v>10064</v>
      </c>
      <c r="C28" s="209">
        <v>24</v>
      </c>
      <c r="D28" s="209">
        <v>0</v>
      </c>
      <c r="E28" s="209">
        <v>13</v>
      </c>
      <c r="F28" s="208">
        <v>3</v>
      </c>
      <c r="G28" s="207">
        <v>9598</v>
      </c>
      <c r="H28" s="206">
        <v>0.95399999999999996</v>
      </c>
      <c r="I28" s="146">
        <v>449</v>
      </c>
      <c r="J28" s="205">
        <v>4.4999999999999998E-2</v>
      </c>
      <c r="K28" s="204">
        <v>17</v>
      </c>
      <c r="L28" s="203">
        <v>2E-3</v>
      </c>
      <c r="M28" s="142">
        <v>516</v>
      </c>
      <c r="N28" s="202">
        <v>5.0999999999999997E-2</v>
      </c>
      <c r="O28" s="49">
        <v>302</v>
      </c>
      <c r="P28" s="51">
        <v>0.03</v>
      </c>
      <c r="Q28" s="49">
        <v>9598</v>
      </c>
      <c r="R28" s="51">
        <v>0.95399999999999996</v>
      </c>
      <c r="S28" s="49">
        <v>9598</v>
      </c>
      <c r="T28" s="51">
        <v>0.95399999999999996</v>
      </c>
      <c r="U28" s="49">
        <v>8</v>
      </c>
      <c r="V28" s="51">
        <v>1E-3</v>
      </c>
      <c r="W28" s="52">
        <v>8</v>
      </c>
      <c r="X28" s="53">
        <v>1E-3</v>
      </c>
      <c r="Y28" s="52">
        <v>17</v>
      </c>
      <c r="Z28" s="201">
        <v>2E-3</v>
      </c>
    </row>
    <row r="29" spans="1:26" x14ac:dyDescent="0.2">
      <c r="A29" s="211" t="s">
        <v>49</v>
      </c>
      <c r="B29" s="210">
        <v>11639</v>
      </c>
      <c r="C29" s="209">
        <v>14</v>
      </c>
      <c r="D29" s="209">
        <v>0</v>
      </c>
      <c r="E29" s="209">
        <v>13</v>
      </c>
      <c r="F29" s="208">
        <v>3</v>
      </c>
      <c r="G29" s="207">
        <v>10213</v>
      </c>
      <c r="H29" s="206">
        <v>0.877</v>
      </c>
      <c r="I29" s="146">
        <v>1378</v>
      </c>
      <c r="J29" s="205">
        <v>0.11799999999999999</v>
      </c>
      <c r="K29" s="204">
        <v>48</v>
      </c>
      <c r="L29" s="203">
        <v>4.0000000000000001E-3</v>
      </c>
      <c r="M29" s="142">
        <v>1359</v>
      </c>
      <c r="N29" s="202">
        <v>0.11700000000000001</v>
      </c>
      <c r="O29" s="49">
        <v>1315</v>
      </c>
      <c r="P29" s="51">
        <v>0.113</v>
      </c>
      <c r="Q29" s="49">
        <v>1953</v>
      </c>
      <c r="R29" s="51">
        <v>0.16800000000000001</v>
      </c>
      <c r="S29" s="49">
        <v>10213</v>
      </c>
      <c r="T29" s="51">
        <v>0.877</v>
      </c>
      <c r="U29" s="49">
        <v>29</v>
      </c>
      <c r="V29" s="51">
        <v>2E-3</v>
      </c>
      <c r="W29" s="52">
        <v>3</v>
      </c>
      <c r="X29" s="53">
        <v>0</v>
      </c>
      <c r="Y29" s="52">
        <v>74</v>
      </c>
      <c r="Z29" s="201">
        <v>6.0000000000000001E-3</v>
      </c>
    </row>
    <row r="30" spans="1:26" x14ac:dyDescent="0.2">
      <c r="A30" s="211" t="s">
        <v>50</v>
      </c>
      <c r="B30" s="210">
        <v>22052</v>
      </c>
      <c r="C30" s="209">
        <v>39</v>
      </c>
      <c r="D30" s="209">
        <v>4</v>
      </c>
      <c r="E30" s="209">
        <v>33</v>
      </c>
      <c r="F30" s="208">
        <v>4</v>
      </c>
      <c r="G30" s="207">
        <v>17452</v>
      </c>
      <c r="H30" s="206">
        <v>0.79100000000000004</v>
      </c>
      <c r="I30" s="146">
        <v>3635</v>
      </c>
      <c r="J30" s="205">
        <v>0.16500000000000001</v>
      </c>
      <c r="K30" s="204">
        <v>965</v>
      </c>
      <c r="L30" s="203">
        <v>4.3999999999999997E-2</v>
      </c>
      <c r="M30" s="142">
        <v>4142</v>
      </c>
      <c r="N30" s="202">
        <v>0.188</v>
      </c>
      <c r="O30" s="49">
        <v>3634</v>
      </c>
      <c r="P30" s="51">
        <v>0.16500000000000001</v>
      </c>
      <c r="Q30" s="49">
        <v>17452</v>
      </c>
      <c r="R30" s="51">
        <v>0.79100000000000004</v>
      </c>
      <c r="S30" s="49">
        <v>17452</v>
      </c>
      <c r="T30" s="51">
        <v>0.79100000000000004</v>
      </c>
      <c r="U30" s="49">
        <v>3</v>
      </c>
      <c r="V30" s="51">
        <v>0</v>
      </c>
      <c r="W30" s="52">
        <v>2</v>
      </c>
      <c r="X30" s="53">
        <v>0</v>
      </c>
      <c r="Y30" s="52">
        <v>25</v>
      </c>
      <c r="Z30" s="201">
        <v>1E-3</v>
      </c>
    </row>
    <row r="31" spans="1:26" x14ac:dyDescent="0.2">
      <c r="A31" s="211" t="s">
        <v>51</v>
      </c>
      <c r="B31" s="210">
        <v>36047</v>
      </c>
      <c r="C31" s="209">
        <v>77</v>
      </c>
      <c r="D31" s="209">
        <v>0</v>
      </c>
      <c r="E31" s="209">
        <v>61</v>
      </c>
      <c r="F31" s="208">
        <v>3</v>
      </c>
      <c r="G31" s="207">
        <v>31579</v>
      </c>
      <c r="H31" s="206">
        <v>0.876</v>
      </c>
      <c r="I31" s="146">
        <v>3442</v>
      </c>
      <c r="J31" s="205">
        <v>9.5000000000000001E-2</v>
      </c>
      <c r="K31" s="204">
        <v>1026</v>
      </c>
      <c r="L31" s="203">
        <v>2.8000000000000001E-2</v>
      </c>
      <c r="M31" s="142">
        <v>10223</v>
      </c>
      <c r="N31" s="202">
        <v>0.28399999999999997</v>
      </c>
      <c r="O31" s="49">
        <v>9189</v>
      </c>
      <c r="P31" s="51">
        <v>0.255</v>
      </c>
      <c r="Q31" s="49">
        <v>5723</v>
      </c>
      <c r="R31" s="51">
        <v>0.159</v>
      </c>
      <c r="S31" s="49">
        <v>31579</v>
      </c>
      <c r="T31" s="51">
        <v>0.876</v>
      </c>
      <c r="U31" s="49">
        <v>4705</v>
      </c>
      <c r="V31" s="51">
        <v>0.13100000000000001</v>
      </c>
      <c r="W31" s="52">
        <v>14</v>
      </c>
      <c r="X31" s="53">
        <v>0</v>
      </c>
      <c r="Y31" s="52">
        <v>135</v>
      </c>
      <c r="Z31" s="201">
        <v>4.0000000000000001E-3</v>
      </c>
    </row>
    <row r="32" spans="1:26" x14ac:dyDescent="0.2">
      <c r="A32" s="211" t="s">
        <v>52</v>
      </c>
      <c r="B32" s="210">
        <v>19492</v>
      </c>
      <c r="C32" s="209">
        <v>35</v>
      </c>
      <c r="D32" s="209">
        <v>0</v>
      </c>
      <c r="E32" s="209">
        <v>25</v>
      </c>
      <c r="F32" s="208">
        <v>3</v>
      </c>
      <c r="G32" s="207">
        <v>19059</v>
      </c>
      <c r="H32" s="206">
        <v>0.97799999999999998</v>
      </c>
      <c r="I32" s="146">
        <v>403</v>
      </c>
      <c r="J32" s="205">
        <v>2.1000000000000001E-2</v>
      </c>
      <c r="K32" s="204">
        <v>30</v>
      </c>
      <c r="L32" s="203">
        <v>2E-3</v>
      </c>
      <c r="M32" s="142">
        <v>2840</v>
      </c>
      <c r="N32" s="202">
        <v>0.14599999999999999</v>
      </c>
      <c r="O32" s="49">
        <v>2122</v>
      </c>
      <c r="P32" s="51">
        <v>0.109</v>
      </c>
      <c r="Q32" s="49">
        <v>19059</v>
      </c>
      <c r="R32" s="51">
        <v>0.97799999999999998</v>
      </c>
      <c r="S32" s="49">
        <v>19034</v>
      </c>
      <c r="T32" s="51">
        <v>0.97699999999999998</v>
      </c>
      <c r="U32" s="49">
        <v>3288</v>
      </c>
      <c r="V32" s="51">
        <v>0.16900000000000001</v>
      </c>
      <c r="W32" s="52">
        <v>4</v>
      </c>
      <c r="X32" s="53">
        <v>0</v>
      </c>
      <c r="Y32" s="52">
        <v>29</v>
      </c>
      <c r="Z32" s="201">
        <v>1E-3</v>
      </c>
    </row>
    <row r="33" spans="1:26" x14ac:dyDescent="0.2">
      <c r="A33" s="211" t="s">
        <v>53</v>
      </c>
      <c r="B33" s="210">
        <v>15785</v>
      </c>
      <c r="C33" s="209">
        <v>31</v>
      </c>
      <c r="D33" s="209">
        <v>0</v>
      </c>
      <c r="E33" s="209">
        <v>12</v>
      </c>
      <c r="F33" s="208">
        <v>4</v>
      </c>
      <c r="G33" s="207">
        <v>15219</v>
      </c>
      <c r="H33" s="206">
        <v>0.96399999999999997</v>
      </c>
      <c r="I33" s="146">
        <v>542</v>
      </c>
      <c r="J33" s="205">
        <v>3.4000000000000002E-2</v>
      </c>
      <c r="K33" s="204">
        <v>24</v>
      </c>
      <c r="L33" s="203">
        <v>2E-3</v>
      </c>
      <c r="M33" s="142">
        <v>1819</v>
      </c>
      <c r="N33" s="202">
        <v>0.115</v>
      </c>
      <c r="O33" s="49">
        <v>1460</v>
      </c>
      <c r="P33" s="51">
        <v>9.1999999999999998E-2</v>
      </c>
      <c r="Q33" s="49">
        <v>3791</v>
      </c>
      <c r="R33" s="51">
        <v>0.24</v>
      </c>
      <c r="S33" s="49">
        <v>15219</v>
      </c>
      <c r="T33" s="51">
        <v>0.96399999999999997</v>
      </c>
      <c r="U33" s="49">
        <v>11</v>
      </c>
      <c r="V33" s="51">
        <v>1E-3</v>
      </c>
      <c r="W33" s="52">
        <v>1</v>
      </c>
      <c r="X33" s="53">
        <v>0</v>
      </c>
      <c r="Y33" s="52">
        <v>34</v>
      </c>
      <c r="Z33" s="201">
        <v>2E-3</v>
      </c>
    </row>
    <row r="34" spans="1:26" x14ac:dyDescent="0.2">
      <c r="A34" s="211" t="s">
        <v>54</v>
      </c>
      <c r="B34" s="210">
        <v>11552</v>
      </c>
      <c r="C34" s="209">
        <v>38</v>
      </c>
      <c r="D34" s="209">
        <v>0</v>
      </c>
      <c r="E34" s="209">
        <v>13</v>
      </c>
      <c r="F34" s="208">
        <v>4</v>
      </c>
      <c r="G34" s="207">
        <v>6072</v>
      </c>
      <c r="H34" s="206">
        <v>0.52600000000000002</v>
      </c>
      <c r="I34" s="146">
        <v>4370</v>
      </c>
      <c r="J34" s="205">
        <v>0.378</v>
      </c>
      <c r="K34" s="204">
        <v>1110</v>
      </c>
      <c r="L34" s="203">
        <v>9.6000000000000002E-2</v>
      </c>
      <c r="M34" s="142">
        <v>1943</v>
      </c>
      <c r="N34" s="202">
        <v>0.16800000000000001</v>
      </c>
      <c r="O34" s="49">
        <v>736</v>
      </c>
      <c r="P34" s="51">
        <v>6.4000000000000001E-2</v>
      </c>
      <c r="Q34" s="49">
        <v>2381</v>
      </c>
      <c r="R34" s="51">
        <v>0.20599999999999999</v>
      </c>
      <c r="S34" s="49">
        <v>6072</v>
      </c>
      <c r="T34" s="51">
        <v>0.52600000000000002</v>
      </c>
      <c r="U34" s="49">
        <v>632</v>
      </c>
      <c r="V34" s="51">
        <v>5.5E-2</v>
      </c>
      <c r="W34" s="52">
        <v>8</v>
      </c>
      <c r="X34" s="53">
        <v>1E-3</v>
      </c>
      <c r="Y34" s="52">
        <v>21</v>
      </c>
      <c r="Z34" s="201">
        <v>2E-3</v>
      </c>
    </row>
    <row r="35" spans="1:26" x14ac:dyDescent="0.2">
      <c r="A35" s="211" t="s">
        <v>55</v>
      </c>
      <c r="B35" s="210">
        <v>35680</v>
      </c>
      <c r="C35" s="209">
        <v>45</v>
      </c>
      <c r="D35" s="209">
        <v>0</v>
      </c>
      <c r="E35" s="209">
        <v>32</v>
      </c>
      <c r="F35" s="208">
        <v>3</v>
      </c>
      <c r="G35" s="207">
        <v>32896</v>
      </c>
      <c r="H35" s="206">
        <v>0.92200000000000004</v>
      </c>
      <c r="I35" s="146">
        <v>2395</v>
      </c>
      <c r="J35" s="205">
        <v>6.7000000000000004E-2</v>
      </c>
      <c r="K35" s="204">
        <v>389</v>
      </c>
      <c r="L35" s="203">
        <v>1.0999999999999999E-2</v>
      </c>
      <c r="M35" s="142">
        <v>6697</v>
      </c>
      <c r="N35" s="202">
        <v>0.188</v>
      </c>
      <c r="O35" s="49">
        <v>5206</v>
      </c>
      <c r="P35" s="51">
        <v>0.14599999999999999</v>
      </c>
      <c r="Q35" s="49">
        <v>32896</v>
      </c>
      <c r="R35" s="51">
        <v>0.92200000000000004</v>
      </c>
      <c r="S35" s="49">
        <v>32896</v>
      </c>
      <c r="T35" s="51">
        <v>0.92200000000000004</v>
      </c>
      <c r="U35" s="49">
        <v>36</v>
      </c>
      <c r="V35" s="51">
        <v>1E-3</v>
      </c>
      <c r="W35" s="52">
        <v>13</v>
      </c>
      <c r="X35" s="53">
        <v>0</v>
      </c>
      <c r="Y35" s="52">
        <v>26</v>
      </c>
      <c r="Z35" s="201">
        <v>1E-3</v>
      </c>
    </row>
    <row r="36" spans="1:26" x14ac:dyDescent="0.2">
      <c r="A36" s="211" t="s">
        <v>56</v>
      </c>
      <c r="B36" s="210">
        <v>17400</v>
      </c>
      <c r="C36" s="209">
        <v>24</v>
      </c>
      <c r="D36" s="209">
        <v>0</v>
      </c>
      <c r="E36" s="209">
        <v>21</v>
      </c>
      <c r="F36" s="208">
        <v>3</v>
      </c>
      <c r="G36" s="207">
        <v>16293</v>
      </c>
      <c r="H36" s="206">
        <v>0.93600000000000005</v>
      </c>
      <c r="I36" s="146">
        <v>890</v>
      </c>
      <c r="J36" s="205">
        <v>5.0999999999999997E-2</v>
      </c>
      <c r="K36" s="204">
        <v>217</v>
      </c>
      <c r="L36" s="203">
        <v>1.2E-2</v>
      </c>
      <c r="M36" s="142">
        <v>7081</v>
      </c>
      <c r="N36" s="202">
        <v>0.40699999999999997</v>
      </c>
      <c r="O36" s="49">
        <v>6504</v>
      </c>
      <c r="P36" s="51">
        <v>0.374</v>
      </c>
      <c r="Q36" s="49">
        <v>16293</v>
      </c>
      <c r="R36" s="51">
        <v>0.93600000000000005</v>
      </c>
      <c r="S36" s="49">
        <v>16293</v>
      </c>
      <c r="T36" s="51">
        <v>0.93600000000000005</v>
      </c>
      <c r="U36" s="49">
        <v>11603</v>
      </c>
      <c r="V36" s="51">
        <v>0.66700000000000004</v>
      </c>
      <c r="W36" s="52">
        <v>0</v>
      </c>
      <c r="X36" s="53">
        <v>0</v>
      </c>
      <c r="Y36" s="52">
        <v>12</v>
      </c>
      <c r="Z36" s="201">
        <v>1E-3</v>
      </c>
    </row>
    <row r="37" spans="1:26" x14ac:dyDescent="0.2">
      <c r="A37" s="211" t="s">
        <v>57</v>
      </c>
      <c r="B37" s="210">
        <v>16200</v>
      </c>
      <c r="C37" s="209">
        <v>28</v>
      </c>
      <c r="D37" s="209">
        <v>11</v>
      </c>
      <c r="E37" s="209">
        <v>18</v>
      </c>
      <c r="F37" s="208">
        <v>5</v>
      </c>
      <c r="G37" s="207">
        <v>8040</v>
      </c>
      <c r="H37" s="206">
        <v>0.496</v>
      </c>
      <c r="I37" s="146">
        <v>6015</v>
      </c>
      <c r="J37" s="205">
        <v>0.371</v>
      </c>
      <c r="K37" s="204">
        <v>2145</v>
      </c>
      <c r="L37" s="203">
        <v>0.13200000000000001</v>
      </c>
      <c r="M37" s="142">
        <v>1704</v>
      </c>
      <c r="N37" s="202">
        <v>0.105</v>
      </c>
      <c r="O37" s="49">
        <v>1012</v>
      </c>
      <c r="P37" s="51">
        <v>6.2E-2</v>
      </c>
      <c r="Q37" s="49">
        <v>2484</v>
      </c>
      <c r="R37" s="51">
        <v>0.153</v>
      </c>
      <c r="S37" s="49">
        <v>8040</v>
      </c>
      <c r="T37" s="51">
        <v>0.496</v>
      </c>
      <c r="U37" s="49">
        <v>2497</v>
      </c>
      <c r="V37" s="51">
        <v>0.154</v>
      </c>
      <c r="W37" s="52">
        <v>6</v>
      </c>
      <c r="X37" s="53">
        <v>0</v>
      </c>
      <c r="Y37" s="52">
        <v>58</v>
      </c>
      <c r="Z37" s="201">
        <v>4.0000000000000001E-3</v>
      </c>
    </row>
    <row r="38" spans="1:26" x14ac:dyDescent="0.2">
      <c r="A38" s="211" t="s">
        <v>58</v>
      </c>
      <c r="B38" s="210">
        <v>60442</v>
      </c>
      <c r="C38" s="209">
        <v>45</v>
      </c>
      <c r="D38" s="209">
        <v>1</v>
      </c>
      <c r="E38" s="209">
        <v>38</v>
      </c>
      <c r="F38" s="208">
        <v>3</v>
      </c>
      <c r="G38" s="207">
        <v>57066</v>
      </c>
      <c r="H38" s="206">
        <v>0.94399999999999995</v>
      </c>
      <c r="I38" s="146">
        <v>3253</v>
      </c>
      <c r="J38" s="205">
        <v>5.3999999999999999E-2</v>
      </c>
      <c r="K38" s="204">
        <v>123</v>
      </c>
      <c r="L38" s="203">
        <v>2E-3</v>
      </c>
      <c r="M38" s="142">
        <v>11011</v>
      </c>
      <c r="N38" s="202">
        <v>0.182</v>
      </c>
      <c r="O38" s="49">
        <v>9816</v>
      </c>
      <c r="P38" s="51">
        <v>0.16200000000000001</v>
      </c>
      <c r="Q38" s="49">
        <v>1948</v>
      </c>
      <c r="R38" s="51">
        <v>3.2000000000000001E-2</v>
      </c>
      <c r="S38" s="49">
        <v>56960</v>
      </c>
      <c r="T38" s="51">
        <v>0.94199999999999995</v>
      </c>
      <c r="U38" s="49">
        <v>19844</v>
      </c>
      <c r="V38" s="51">
        <v>0.32800000000000001</v>
      </c>
      <c r="W38" s="52">
        <v>3</v>
      </c>
      <c r="X38" s="53">
        <v>0</v>
      </c>
      <c r="Y38" s="52">
        <v>10</v>
      </c>
      <c r="Z38" s="201">
        <v>0</v>
      </c>
    </row>
    <row r="39" spans="1:26" x14ac:dyDescent="0.2">
      <c r="A39" s="211" t="s">
        <v>59</v>
      </c>
      <c r="B39" s="210">
        <v>8728</v>
      </c>
      <c r="C39" s="209">
        <v>11</v>
      </c>
      <c r="D39" s="209">
        <v>0</v>
      </c>
      <c r="E39" s="209">
        <v>4</v>
      </c>
      <c r="F39" s="208">
        <v>3</v>
      </c>
      <c r="G39" s="207">
        <v>7530</v>
      </c>
      <c r="H39" s="206">
        <v>0.86299999999999999</v>
      </c>
      <c r="I39" s="146">
        <v>1030</v>
      </c>
      <c r="J39" s="205">
        <v>0.11799999999999999</v>
      </c>
      <c r="K39" s="204">
        <v>168</v>
      </c>
      <c r="L39" s="203">
        <v>1.9E-2</v>
      </c>
      <c r="M39" s="142">
        <v>5265</v>
      </c>
      <c r="N39" s="202">
        <v>0.60299999999999998</v>
      </c>
      <c r="O39" s="49">
        <v>1319</v>
      </c>
      <c r="P39" s="51">
        <v>0.151</v>
      </c>
      <c r="Q39" s="49">
        <v>2367</v>
      </c>
      <c r="R39" s="51">
        <v>0.27100000000000002</v>
      </c>
      <c r="S39" s="49">
        <v>5871</v>
      </c>
      <c r="T39" s="51">
        <v>0.67300000000000004</v>
      </c>
      <c r="U39" s="49">
        <v>10</v>
      </c>
      <c r="V39" s="51">
        <v>1E-3</v>
      </c>
      <c r="W39" s="52">
        <v>10</v>
      </c>
      <c r="X39" s="53">
        <v>1E-3</v>
      </c>
      <c r="Y39" s="52">
        <v>36</v>
      </c>
      <c r="Z39" s="201">
        <v>4.0000000000000001E-3</v>
      </c>
    </row>
    <row r="40" spans="1:26" x14ac:dyDescent="0.2">
      <c r="A40" s="211" t="s">
        <v>60</v>
      </c>
      <c r="B40" s="210">
        <v>12487</v>
      </c>
      <c r="C40" s="209">
        <v>13</v>
      </c>
      <c r="D40" s="209">
        <v>0</v>
      </c>
      <c r="E40" s="209">
        <v>6</v>
      </c>
      <c r="F40" s="208">
        <v>5</v>
      </c>
      <c r="G40" s="207">
        <v>11929</v>
      </c>
      <c r="H40" s="206">
        <v>0.95499999999999996</v>
      </c>
      <c r="I40" s="146">
        <v>534</v>
      </c>
      <c r="J40" s="205">
        <v>4.2999999999999997E-2</v>
      </c>
      <c r="K40" s="204">
        <v>24</v>
      </c>
      <c r="L40" s="203">
        <v>2E-3</v>
      </c>
      <c r="M40" s="142">
        <v>2005</v>
      </c>
      <c r="N40" s="202">
        <v>0.161</v>
      </c>
      <c r="O40" s="49">
        <v>1425</v>
      </c>
      <c r="P40" s="51">
        <v>0.114</v>
      </c>
      <c r="Q40" s="49">
        <v>11929</v>
      </c>
      <c r="R40" s="51">
        <v>0.95499999999999996</v>
      </c>
      <c r="S40" s="49">
        <v>11929</v>
      </c>
      <c r="T40" s="51">
        <v>0.95499999999999996</v>
      </c>
      <c r="U40" s="49">
        <v>2</v>
      </c>
      <c r="V40" s="51">
        <v>0</v>
      </c>
      <c r="W40" s="52">
        <v>2</v>
      </c>
      <c r="X40" s="53">
        <v>0</v>
      </c>
      <c r="Y40" s="52">
        <v>26</v>
      </c>
      <c r="Z40" s="201">
        <v>2E-3</v>
      </c>
    </row>
    <row r="41" spans="1:26" x14ac:dyDescent="0.2">
      <c r="A41" s="211" t="s">
        <v>61</v>
      </c>
      <c r="B41" s="210">
        <v>15422</v>
      </c>
      <c r="C41" s="209">
        <v>27</v>
      </c>
      <c r="D41" s="209">
        <v>2</v>
      </c>
      <c r="E41" s="209">
        <v>20</v>
      </c>
      <c r="F41" s="208">
        <v>3</v>
      </c>
      <c r="G41" s="207">
        <v>9696</v>
      </c>
      <c r="H41" s="206">
        <v>0.629</v>
      </c>
      <c r="I41" s="146">
        <v>5623</v>
      </c>
      <c r="J41" s="205">
        <v>0.36499999999999999</v>
      </c>
      <c r="K41" s="204">
        <v>103</v>
      </c>
      <c r="L41" s="203">
        <v>7.0000000000000001E-3</v>
      </c>
      <c r="M41" s="142">
        <v>1636</v>
      </c>
      <c r="N41" s="202">
        <v>0.106</v>
      </c>
      <c r="O41" s="49">
        <v>1510</v>
      </c>
      <c r="P41" s="51">
        <v>9.8000000000000004E-2</v>
      </c>
      <c r="Q41" s="49">
        <v>9696</v>
      </c>
      <c r="R41" s="51">
        <v>0.629</v>
      </c>
      <c r="S41" s="49">
        <v>9696</v>
      </c>
      <c r="T41" s="51">
        <v>0.629</v>
      </c>
      <c r="U41" s="49">
        <v>9694</v>
      </c>
      <c r="V41" s="51">
        <v>0.629</v>
      </c>
      <c r="W41" s="52">
        <v>2</v>
      </c>
      <c r="X41" s="53">
        <v>0</v>
      </c>
      <c r="Y41" s="52">
        <v>6</v>
      </c>
      <c r="Z41" s="201">
        <v>0</v>
      </c>
    </row>
    <row r="42" spans="1:26" x14ac:dyDescent="0.2">
      <c r="A42" s="218" t="s">
        <v>62</v>
      </c>
      <c r="B42" s="217">
        <v>26874</v>
      </c>
      <c r="C42" s="216" t="s">
        <v>180</v>
      </c>
      <c r="D42" s="216">
        <v>0</v>
      </c>
      <c r="E42" s="216">
        <v>0</v>
      </c>
      <c r="F42" s="215">
        <v>0</v>
      </c>
      <c r="G42" s="207">
        <v>26148</v>
      </c>
      <c r="H42" s="206">
        <v>0.97299999999999998</v>
      </c>
      <c r="I42" s="146">
        <v>722</v>
      </c>
      <c r="J42" s="205">
        <v>2.7E-2</v>
      </c>
      <c r="K42" s="204">
        <v>4</v>
      </c>
      <c r="L42" s="203">
        <v>0</v>
      </c>
      <c r="M42" s="143" t="s">
        <v>179</v>
      </c>
      <c r="N42" s="214" t="s">
        <v>179</v>
      </c>
      <c r="O42" s="213" t="s">
        <v>179</v>
      </c>
      <c r="P42" s="213" t="s">
        <v>179</v>
      </c>
      <c r="Q42" s="213" t="s">
        <v>179</v>
      </c>
      <c r="R42" s="213" t="s">
        <v>179</v>
      </c>
      <c r="S42" s="213" t="s">
        <v>179</v>
      </c>
      <c r="T42" s="213" t="s">
        <v>179</v>
      </c>
      <c r="U42" s="213" t="s">
        <v>179</v>
      </c>
      <c r="V42" s="213" t="s">
        <v>179</v>
      </c>
      <c r="W42" s="213" t="s">
        <v>179</v>
      </c>
      <c r="X42" s="213" t="s">
        <v>179</v>
      </c>
      <c r="Y42" s="213" t="s">
        <v>179</v>
      </c>
      <c r="Z42" s="212" t="s">
        <v>179</v>
      </c>
    </row>
    <row r="43" spans="1:26" x14ac:dyDescent="0.2">
      <c r="A43" s="211" t="s">
        <v>63</v>
      </c>
      <c r="B43" s="210">
        <v>4907</v>
      </c>
      <c r="C43" s="209">
        <v>9</v>
      </c>
      <c r="D43" s="209">
        <v>0</v>
      </c>
      <c r="E43" s="209">
        <v>6</v>
      </c>
      <c r="F43" s="208">
        <v>3</v>
      </c>
      <c r="G43" s="207">
        <v>4585</v>
      </c>
      <c r="H43" s="206">
        <v>0.93400000000000005</v>
      </c>
      <c r="I43" s="146">
        <v>196</v>
      </c>
      <c r="J43" s="205">
        <v>0.04</v>
      </c>
      <c r="K43" s="204">
        <v>126</v>
      </c>
      <c r="L43" s="203">
        <v>2.5999999999999999E-2</v>
      </c>
      <c r="M43" s="142">
        <v>1456</v>
      </c>
      <c r="N43" s="202">
        <v>0.29699999999999999</v>
      </c>
      <c r="O43" s="49">
        <v>1328</v>
      </c>
      <c r="P43" s="51">
        <v>0.27100000000000002</v>
      </c>
      <c r="Q43" s="49">
        <v>4585</v>
      </c>
      <c r="R43" s="51">
        <v>0.93400000000000005</v>
      </c>
      <c r="S43" s="49">
        <v>4585</v>
      </c>
      <c r="T43" s="51">
        <v>0.93400000000000005</v>
      </c>
      <c r="U43" s="49">
        <v>3</v>
      </c>
      <c r="V43" s="51">
        <v>1E-3</v>
      </c>
      <c r="W43" s="52">
        <v>3</v>
      </c>
      <c r="X43" s="53">
        <v>1E-3</v>
      </c>
      <c r="Y43" s="52">
        <v>3</v>
      </c>
      <c r="Z43" s="201">
        <v>1E-3</v>
      </c>
    </row>
    <row r="44" spans="1:26" x14ac:dyDescent="0.2">
      <c r="A44" s="211" t="s">
        <v>64</v>
      </c>
      <c r="B44" s="210">
        <v>4745</v>
      </c>
      <c r="C44" s="209">
        <v>10</v>
      </c>
      <c r="D44" s="209">
        <v>0</v>
      </c>
      <c r="E44" s="209">
        <v>1</v>
      </c>
      <c r="F44" s="208">
        <v>3</v>
      </c>
      <c r="G44" s="207">
        <v>4583</v>
      </c>
      <c r="H44" s="206">
        <v>0.96599999999999997</v>
      </c>
      <c r="I44" s="146">
        <v>151</v>
      </c>
      <c r="J44" s="205">
        <v>3.2000000000000001E-2</v>
      </c>
      <c r="K44" s="204">
        <v>11</v>
      </c>
      <c r="L44" s="203">
        <v>2E-3</v>
      </c>
      <c r="M44" s="142">
        <v>443</v>
      </c>
      <c r="N44" s="202">
        <v>9.2999999999999999E-2</v>
      </c>
      <c r="O44" s="49">
        <v>7</v>
      </c>
      <c r="P44" s="51">
        <v>1E-3</v>
      </c>
      <c r="Q44" s="49">
        <v>2044</v>
      </c>
      <c r="R44" s="51">
        <v>0.43099999999999999</v>
      </c>
      <c r="S44" s="49">
        <v>4583</v>
      </c>
      <c r="T44" s="51">
        <v>0.96599999999999997</v>
      </c>
      <c r="U44" s="49">
        <v>3</v>
      </c>
      <c r="V44" s="51">
        <v>1E-3</v>
      </c>
      <c r="W44" s="52">
        <v>3</v>
      </c>
      <c r="X44" s="53">
        <v>1E-3</v>
      </c>
      <c r="Y44" s="52">
        <v>16</v>
      </c>
      <c r="Z44" s="201">
        <v>3.0000000000000001E-3</v>
      </c>
    </row>
    <row r="45" spans="1:26" x14ac:dyDescent="0.2">
      <c r="A45" s="211" t="s">
        <v>65</v>
      </c>
      <c r="B45" s="210">
        <v>5384</v>
      </c>
      <c r="C45" s="209">
        <v>16</v>
      </c>
      <c r="D45" s="209">
        <v>0</v>
      </c>
      <c r="E45" s="209">
        <v>11</v>
      </c>
      <c r="F45" s="208">
        <v>3</v>
      </c>
      <c r="G45" s="207">
        <v>4890</v>
      </c>
      <c r="H45" s="206">
        <v>0.90800000000000003</v>
      </c>
      <c r="I45" s="146">
        <v>453</v>
      </c>
      <c r="J45" s="205">
        <v>8.4000000000000005E-2</v>
      </c>
      <c r="K45" s="204">
        <v>41</v>
      </c>
      <c r="L45" s="203">
        <v>8.0000000000000002E-3</v>
      </c>
      <c r="M45" s="142">
        <v>403</v>
      </c>
      <c r="N45" s="202">
        <v>7.4999999999999997E-2</v>
      </c>
      <c r="O45" s="49">
        <v>371</v>
      </c>
      <c r="P45" s="51">
        <v>6.9000000000000006E-2</v>
      </c>
      <c r="Q45" s="49">
        <v>226</v>
      </c>
      <c r="R45" s="51">
        <v>4.2000000000000003E-2</v>
      </c>
      <c r="S45" s="49">
        <v>4890</v>
      </c>
      <c r="T45" s="51">
        <v>0.90800000000000003</v>
      </c>
      <c r="U45" s="49">
        <v>3</v>
      </c>
      <c r="V45" s="51">
        <v>1E-3</v>
      </c>
      <c r="W45" s="52">
        <v>6</v>
      </c>
      <c r="X45" s="53">
        <v>1E-3</v>
      </c>
      <c r="Y45" s="52">
        <v>4</v>
      </c>
      <c r="Z45" s="201">
        <v>1E-3</v>
      </c>
    </row>
    <row r="46" spans="1:26" x14ac:dyDescent="0.2">
      <c r="A46" s="211" t="s">
        <v>66</v>
      </c>
      <c r="B46" s="210">
        <v>19043</v>
      </c>
      <c r="C46" s="209">
        <v>28</v>
      </c>
      <c r="D46" s="209">
        <v>8</v>
      </c>
      <c r="E46" s="209">
        <v>18</v>
      </c>
      <c r="F46" s="208">
        <v>3</v>
      </c>
      <c r="G46" s="207">
        <v>18811</v>
      </c>
      <c r="H46" s="206">
        <v>0.98799999999999999</v>
      </c>
      <c r="I46" s="146">
        <v>203</v>
      </c>
      <c r="J46" s="205">
        <v>1.0999999999999999E-2</v>
      </c>
      <c r="K46" s="204">
        <v>29</v>
      </c>
      <c r="L46" s="203">
        <v>2E-3</v>
      </c>
      <c r="M46" s="142">
        <v>5444</v>
      </c>
      <c r="N46" s="202">
        <v>0.28599999999999998</v>
      </c>
      <c r="O46" s="49">
        <v>3621</v>
      </c>
      <c r="P46" s="51">
        <v>0.19</v>
      </c>
      <c r="Q46" s="49">
        <v>18811</v>
      </c>
      <c r="R46" s="51">
        <v>0.98799999999999999</v>
      </c>
      <c r="S46" s="49">
        <v>18811</v>
      </c>
      <c r="T46" s="51">
        <v>0.98799999999999999</v>
      </c>
      <c r="U46" s="49">
        <v>10</v>
      </c>
      <c r="V46" s="51">
        <v>1E-3</v>
      </c>
      <c r="W46" s="52">
        <v>0</v>
      </c>
      <c r="X46" s="53">
        <v>0</v>
      </c>
      <c r="Y46" s="52">
        <v>8</v>
      </c>
      <c r="Z46" s="201">
        <v>0</v>
      </c>
    </row>
    <row r="47" spans="1:26" x14ac:dyDescent="0.2">
      <c r="A47" s="211" t="s">
        <v>67</v>
      </c>
      <c r="B47" s="210">
        <v>38202</v>
      </c>
      <c r="C47" s="209">
        <v>39</v>
      </c>
      <c r="D47" s="209">
        <v>12</v>
      </c>
      <c r="E47" s="209">
        <v>32</v>
      </c>
      <c r="F47" s="208">
        <v>3</v>
      </c>
      <c r="G47" s="207">
        <v>35590</v>
      </c>
      <c r="H47" s="206">
        <v>0.93200000000000005</v>
      </c>
      <c r="I47" s="146">
        <v>2524</v>
      </c>
      <c r="J47" s="205">
        <v>6.6000000000000003E-2</v>
      </c>
      <c r="K47" s="204">
        <v>88</v>
      </c>
      <c r="L47" s="203">
        <v>2E-3</v>
      </c>
      <c r="M47" s="142">
        <v>20690</v>
      </c>
      <c r="N47" s="202">
        <v>0.54200000000000004</v>
      </c>
      <c r="O47" s="49">
        <v>18413</v>
      </c>
      <c r="P47" s="51">
        <v>0.48199999999999998</v>
      </c>
      <c r="Q47" s="49">
        <v>35590</v>
      </c>
      <c r="R47" s="51">
        <v>0.93200000000000005</v>
      </c>
      <c r="S47" s="49">
        <v>35566</v>
      </c>
      <c r="T47" s="51">
        <v>0.93100000000000005</v>
      </c>
      <c r="U47" s="49">
        <v>15</v>
      </c>
      <c r="V47" s="51">
        <v>0</v>
      </c>
      <c r="W47" s="52">
        <v>0</v>
      </c>
      <c r="X47" s="53">
        <v>0</v>
      </c>
      <c r="Y47" s="52">
        <v>70</v>
      </c>
      <c r="Z47" s="201">
        <v>2E-3</v>
      </c>
    </row>
    <row r="48" spans="1:26" x14ac:dyDescent="0.2">
      <c r="A48" s="211" t="s">
        <v>68</v>
      </c>
      <c r="B48" s="210">
        <v>46532</v>
      </c>
      <c r="C48" s="209">
        <v>60</v>
      </c>
      <c r="D48" s="209">
        <v>0</v>
      </c>
      <c r="E48" s="209">
        <v>48</v>
      </c>
      <c r="F48" s="208">
        <v>3</v>
      </c>
      <c r="G48" s="207">
        <v>44704</v>
      </c>
      <c r="H48" s="206">
        <v>0.96099999999999997</v>
      </c>
      <c r="I48" s="146">
        <v>1601</v>
      </c>
      <c r="J48" s="205">
        <v>3.4000000000000002E-2</v>
      </c>
      <c r="K48" s="204">
        <v>227</v>
      </c>
      <c r="L48" s="203">
        <v>5.0000000000000001E-3</v>
      </c>
      <c r="M48" s="142">
        <v>42415</v>
      </c>
      <c r="N48" s="202">
        <v>0.91200000000000003</v>
      </c>
      <c r="O48" s="49">
        <v>35834</v>
      </c>
      <c r="P48" s="51">
        <v>0.77</v>
      </c>
      <c r="Q48" s="49">
        <v>44704</v>
      </c>
      <c r="R48" s="51">
        <v>0.96099999999999997</v>
      </c>
      <c r="S48" s="49">
        <v>44704</v>
      </c>
      <c r="T48" s="51">
        <v>0.96099999999999997</v>
      </c>
      <c r="U48" s="49">
        <v>55</v>
      </c>
      <c r="V48" s="51">
        <v>1E-3</v>
      </c>
      <c r="W48" s="52">
        <v>4</v>
      </c>
      <c r="X48" s="53">
        <v>0</v>
      </c>
      <c r="Y48" s="52">
        <v>61</v>
      </c>
      <c r="Z48" s="201">
        <v>1E-3</v>
      </c>
    </row>
    <row r="49" spans="1:26" x14ac:dyDescent="0.2">
      <c r="A49" s="211" t="s">
        <v>69</v>
      </c>
      <c r="B49" s="210">
        <v>17158</v>
      </c>
      <c r="C49" s="209">
        <v>27</v>
      </c>
      <c r="D49" s="209">
        <v>0</v>
      </c>
      <c r="E49" s="209">
        <v>22</v>
      </c>
      <c r="F49" s="208">
        <v>3</v>
      </c>
      <c r="G49" s="207">
        <v>13751</v>
      </c>
      <c r="H49" s="206">
        <v>0.80100000000000005</v>
      </c>
      <c r="I49" s="146">
        <v>2650</v>
      </c>
      <c r="J49" s="205">
        <v>0.154</v>
      </c>
      <c r="K49" s="204">
        <v>756</v>
      </c>
      <c r="L49" s="203">
        <v>4.3999999999999997E-2</v>
      </c>
      <c r="M49" s="142">
        <v>2364</v>
      </c>
      <c r="N49" s="202">
        <v>0.13800000000000001</v>
      </c>
      <c r="O49" s="49">
        <v>2226</v>
      </c>
      <c r="P49" s="51">
        <v>0.13</v>
      </c>
      <c r="Q49" s="49">
        <v>698</v>
      </c>
      <c r="R49" s="51">
        <v>4.1000000000000002E-2</v>
      </c>
      <c r="S49" s="49">
        <v>13751</v>
      </c>
      <c r="T49" s="51">
        <v>0.80100000000000005</v>
      </c>
      <c r="U49" s="49">
        <v>17</v>
      </c>
      <c r="V49" s="51">
        <v>1E-3</v>
      </c>
      <c r="W49" s="52">
        <v>6</v>
      </c>
      <c r="X49" s="53">
        <v>0</v>
      </c>
      <c r="Y49" s="52">
        <v>26</v>
      </c>
      <c r="Z49" s="201">
        <v>2E-3</v>
      </c>
    </row>
    <row r="50" spans="1:26" x14ac:dyDescent="0.2">
      <c r="A50" s="211" t="s">
        <v>70</v>
      </c>
      <c r="B50" s="210">
        <v>5776</v>
      </c>
      <c r="C50" s="209">
        <v>9</v>
      </c>
      <c r="D50" s="209">
        <v>0</v>
      </c>
      <c r="E50" s="209">
        <v>4</v>
      </c>
      <c r="F50" s="208">
        <v>3</v>
      </c>
      <c r="G50" s="207">
        <v>4937</v>
      </c>
      <c r="H50" s="206">
        <v>0.85499999999999998</v>
      </c>
      <c r="I50" s="146">
        <v>788</v>
      </c>
      <c r="J50" s="205">
        <v>0.13600000000000001</v>
      </c>
      <c r="K50" s="204">
        <v>51</v>
      </c>
      <c r="L50" s="203">
        <v>8.9999999999999993E-3</v>
      </c>
      <c r="M50" s="142">
        <v>4190</v>
      </c>
      <c r="N50" s="202">
        <v>0.72499999999999998</v>
      </c>
      <c r="O50" s="49">
        <v>2276</v>
      </c>
      <c r="P50" s="51">
        <v>0.39400000000000002</v>
      </c>
      <c r="Q50" s="49">
        <v>149</v>
      </c>
      <c r="R50" s="51">
        <v>2.5999999999999999E-2</v>
      </c>
      <c r="S50" s="49">
        <v>4937</v>
      </c>
      <c r="T50" s="51">
        <v>0.85499999999999998</v>
      </c>
      <c r="U50" s="49">
        <v>4921</v>
      </c>
      <c r="V50" s="51">
        <v>0.85199999999999998</v>
      </c>
      <c r="W50" s="52">
        <v>6</v>
      </c>
      <c r="X50" s="53">
        <v>1E-3</v>
      </c>
      <c r="Y50" s="52">
        <v>24</v>
      </c>
      <c r="Z50" s="201">
        <v>4.0000000000000001E-3</v>
      </c>
    </row>
    <row r="51" spans="1:26" x14ac:dyDescent="0.2">
      <c r="A51" s="211" t="s">
        <v>71</v>
      </c>
      <c r="B51" s="210">
        <v>8361</v>
      </c>
      <c r="C51" s="209">
        <v>19</v>
      </c>
      <c r="D51" s="209">
        <v>0</v>
      </c>
      <c r="E51" s="209">
        <v>10</v>
      </c>
      <c r="F51" s="208">
        <v>3</v>
      </c>
      <c r="G51" s="207">
        <v>5294</v>
      </c>
      <c r="H51" s="206">
        <v>0.63300000000000001</v>
      </c>
      <c r="I51" s="146">
        <v>3064</v>
      </c>
      <c r="J51" s="205">
        <v>0.36599999999999999</v>
      </c>
      <c r="K51" s="204">
        <v>3</v>
      </c>
      <c r="L51" s="203">
        <v>0</v>
      </c>
      <c r="M51" s="142">
        <v>5294</v>
      </c>
      <c r="N51" s="202">
        <v>0.63300000000000001</v>
      </c>
      <c r="O51" s="49">
        <v>2487</v>
      </c>
      <c r="P51" s="51">
        <v>0.29699999999999999</v>
      </c>
      <c r="Q51" s="49">
        <v>5294</v>
      </c>
      <c r="R51" s="51">
        <v>0.63300000000000001</v>
      </c>
      <c r="S51" s="49">
        <v>5294</v>
      </c>
      <c r="T51" s="51">
        <v>0.63300000000000001</v>
      </c>
      <c r="U51" s="49">
        <v>5294</v>
      </c>
      <c r="V51" s="51">
        <v>0.63300000000000001</v>
      </c>
      <c r="W51" s="52">
        <v>3</v>
      </c>
      <c r="X51" s="53">
        <v>0</v>
      </c>
      <c r="Y51" s="52">
        <v>8</v>
      </c>
      <c r="Z51" s="201">
        <v>1E-3</v>
      </c>
    </row>
    <row r="52" spans="1:26" x14ac:dyDescent="0.2">
      <c r="A52" s="211" t="s">
        <v>72</v>
      </c>
      <c r="B52" s="210">
        <v>7995</v>
      </c>
      <c r="C52" s="209">
        <v>15</v>
      </c>
      <c r="D52" s="209">
        <v>0</v>
      </c>
      <c r="E52" s="209">
        <v>15</v>
      </c>
      <c r="F52" s="208">
        <v>3</v>
      </c>
      <c r="G52" s="207">
        <v>7161</v>
      </c>
      <c r="H52" s="206">
        <v>0.89600000000000002</v>
      </c>
      <c r="I52" s="146">
        <v>653</v>
      </c>
      <c r="J52" s="205">
        <v>8.2000000000000003E-2</v>
      </c>
      <c r="K52" s="204">
        <v>181</v>
      </c>
      <c r="L52" s="203">
        <v>2.3E-2</v>
      </c>
      <c r="M52" s="142">
        <v>1536</v>
      </c>
      <c r="N52" s="202">
        <v>0.192</v>
      </c>
      <c r="O52" s="49">
        <v>1531</v>
      </c>
      <c r="P52" s="51">
        <v>0.191</v>
      </c>
      <c r="Q52" s="49">
        <v>7161</v>
      </c>
      <c r="R52" s="51">
        <v>0.89600000000000002</v>
      </c>
      <c r="S52" s="49">
        <v>7161</v>
      </c>
      <c r="T52" s="51">
        <v>0.89600000000000002</v>
      </c>
      <c r="U52" s="49">
        <v>18</v>
      </c>
      <c r="V52" s="51">
        <v>2E-3</v>
      </c>
      <c r="W52" s="52">
        <v>6</v>
      </c>
      <c r="X52" s="53">
        <v>1E-3</v>
      </c>
      <c r="Y52" s="52">
        <v>29</v>
      </c>
      <c r="Z52" s="201">
        <v>4.0000000000000001E-3</v>
      </c>
    </row>
    <row r="53" spans="1:26" x14ac:dyDescent="0.2">
      <c r="A53" s="211" t="s">
        <v>73</v>
      </c>
      <c r="B53" s="210">
        <v>9756</v>
      </c>
      <c r="C53" s="209">
        <v>17</v>
      </c>
      <c r="D53" s="209">
        <v>0</v>
      </c>
      <c r="E53" s="209">
        <v>15</v>
      </c>
      <c r="F53" s="208">
        <v>3</v>
      </c>
      <c r="G53" s="207">
        <v>9090</v>
      </c>
      <c r="H53" s="206">
        <v>0.93200000000000005</v>
      </c>
      <c r="I53" s="146">
        <v>505</v>
      </c>
      <c r="J53" s="205">
        <v>5.1999999999999998E-2</v>
      </c>
      <c r="K53" s="204">
        <v>161</v>
      </c>
      <c r="L53" s="203">
        <v>1.7000000000000001E-2</v>
      </c>
      <c r="M53" s="142">
        <v>1285</v>
      </c>
      <c r="N53" s="202">
        <v>0.13200000000000001</v>
      </c>
      <c r="O53" s="49">
        <v>896</v>
      </c>
      <c r="P53" s="51">
        <v>9.1999999999999998E-2</v>
      </c>
      <c r="Q53" s="49">
        <v>359</v>
      </c>
      <c r="R53" s="51">
        <v>3.6999999999999998E-2</v>
      </c>
      <c r="S53" s="49">
        <v>9090</v>
      </c>
      <c r="T53" s="51">
        <v>0.93200000000000005</v>
      </c>
      <c r="U53" s="49">
        <v>4518</v>
      </c>
      <c r="V53" s="51">
        <v>0.46300000000000002</v>
      </c>
      <c r="W53" s="52">
        <v>3</v>
      </c>
      <c r="X53" s="53">
        <v>0</v>
      </c>
      <c r="Y53" s="52">
        <v>45</v>
      </c>
      <c r="Z53" s="201">
        <v>5.0000000000000001E-3</v>
      </c>
    </row>
    <row r="54" spans="1:26" x14ac:dyDescent="0.2">
      <c r="A54" s="211" t="s">
        <v>74</v>
      </c>
      <c r="B54" s="210">
        <v>5130</v>
      </c>
      <c r="C54" s="209">
        <v>11</v>
      </c>
      <c r="D54" s="209">
        <v>0</v>
      </c>
      <c r="E54" s="209">
        <v>8</v>
      </c>
      <c r="F54" s="208">
        <v>3</v>
      </c>
      <c r="G54" s="207">
        <v>4808</v>
      </c>
      <c r="H54" s="206">
        <v>0.93700000000000006</v>
      </c>
      <c r="I54" s="146">
        <v>310</v>
      </c>
      <c r="J54" s="205">
        <v>0.06</v>
      </c>
      <c r="K54" s="204">
        <v>12</v>
      </c>
      <c r="L54" s="203">
        <v>2E-3</v>
      </c>
      <c r="M54" s="142">
        <v>25</v>
      </c>
      <c r="N54" s="202">
        <v>5.0000000000000001E-3</v>
      </c>
      <c r="O54" s="49">
        <v>22</v>
      </c>
      <c r="P54" s="51">
        <v>4.0000000000000001E-3</v>
      </c>
      <c r="Q54" s="49">
        <v>4808</v>
      </c>
      <c r="R54" s="51">
        <v>0.93700000000000006</v>
      </c>
      <c r="S54" s="49">
        <v>4808</v>
      </c>
      <c r="T54" s="51">
        <v>0.93700000000000006</v>
      </c>
      <c r="U54" s="49">
        <v>9</v>
      </c>
      <c r="V54" s="51">
        <v>2E-3</v>
      </c>
      <c r="W54" s="52">
        <v>4</v>
      </c>
      <c r="X54" s="53">
        <v>1E-3</v>
      </c>
      <c r="Y54" s="52">
        <v>5</v>
      </c>
      <c r="Z54" s="201">
        <v>1E-3</v>
      </c>
    </row>
    <row r="55" spans="1:26" x14ac:dyDescent="0.2">
      <c r="A55" s="211" t="s">
        <v>75</v>
      </c>
      <c r="B55" s="210">
        <v>5504</v>
      </c>
      <c r="C55" s="209">
        <v>10</v>
      </c>
      <c r="D55" s="209">
        <v>0</v>
      </c>
      <c r="E55" s="209">
        <v>7</v>
      </c>
      <c r="F55" s="208">
        <v>4</v>
      </c>
      <c r="G55" s="207">
        <v>4838</v>
      </c>
      <c r="H55" s="206">
        <v>0.879</v>
      </c>
      <c r="I55" s="146">
        <v>603</v>
      </c>
      <c r="J55" s="205">
        <v>0.11</v>
      </c>
      <c r="K55" s="204">
        <v>63</v>
      </c>
      <c r="L55" s="203">
        <v>1.0999999999999999E-2</v>
      </c>
      <c r="M55" s="142">
        <v>855</v>
      </c>
      <c r="N55" s="202">
        <v>0.155</v>
      </c>
      <c r="O55" s="49">
        <v>775</v>
      </c>
      <c r="P55" s="51">
        <v>0.14099999999999999</v>
      </c>
      <c r="Q55" s="49">
        <v>454</v>
      </c>
      <c r="R55" s="51">
        <v>8.2000000000000003E-2</v>
      </c>
      <c r="S55" s="49">
        <v>4838</v>
      </c>
      <c r="T55" s="51">
        <v>0.879</v>
      </c>
      <c r="U55" s="49">
        <v>9</v>
      </c>
      <c r="V55" s="51">
        <v>2E-3</v>
      </c>
      <c r="W55" s="52">
        <v>3</v>
      </c>
      <c r="X55" s="53">
        <v>1E-3</v>
      </c>
      <c r="Y55" s="52">
        <v>26</v>
      </c>
      <c r="Z55" s="201">
        <v>5.0000000000000001E-3</v>
      </c>
    </row>
    <row r="56" spans="1:26" x14ac:dyDescent="0.2">
      <c r="A56" s="211" t="s">
        <v>76</v>
      </c>
      <c r="B56" s="210">
        <v>13925</v>
      </c>
      <c r="C56" s="209">
        <v>20</v>
      </c>
      <c r="D56" s="209">
        <v>0</v>
      </c>
      <c r="E56" s="209">
        <v>15</v>
      </c>
      <c r="F56" s="208">
        <v>3</v>
      </c>
      <c r="G56" s="207">
        <v>13425</v>
      </c>
      <c r="H56" s="206">
        <v>0.96399999999999997</v>
      </c>
      <c r="I56" s="146">
        <v>478</v>
      </c>
      <c r="J56" s="205">
        <v>3.4000000000000002E-2</v>
      </c>
      <c r="K56" s="204">
        <v>22</v>
      </c>
      <c r="L56" s="203">
        <v>2E-3</v>
      </c>
      <c r="M56" s="142">
        <v>2235</v>
      </c>
      <c r="N56" s="202">
        <v>0.161</v>
      </c>
      <c r="O56" s="49">
        <v>2215</v>
      </c>
      <c r="P56" s="51">
        <v>0.159</v>
      </c>
      <c r="Q56" s="49">
        <v>13425</v>
      </c>
      <c r="R56" s="51">
        <v>0.96399999999999997</v>
      </c>
      <c r="S56" s="49">
        <v>13425</v>
      </c>
      <c r="T56" s="51">
        <v>0.96399999999999997</v>
      </c>
      <c r="U56" s="49">
        <v>2</v>
      </c>
      <c r="V56" s="51">
        <v>0</v>
      </c>
      <c r="W56" s="52">
        <v>0</v>
      </c>
      <c r="X56" s="53">
        <v>0</v>
      </c>
      <c r="Y56" s="52">
        <v>2</v>
      </c>
      <c r="Z56" s="201">
        <v>0</v>
      </c>
    </row>
    <row r="57" spans="1:26" x14ac:dyDescent="0.2">
      <c r="A57" s="211" t="s">
        <v>77</v>
      </c>
      <c r="B57" s="210">
        <v>24588</v>
      </c>
      <c r="C57" s="209">
        <v>38</v>
      </c>
      <c r="D57" s="209">
        <v>0</v>
      </c>
      <c r="E57" s="209">
        <v>26</v>
      </c>
      <c r="F57" s="208">
        <v>4</v>
      </c>
      <c r="G57" s="207">
        <v>21772</v>
      </c>
      <c r="H57" s="206">
        <v>0.88500000000000001</v>
      </c>
      <c r="I57" s="146">
        <v>2542</v>
      </c>
      <c r="J57" s="205">
        <v>0.10299999999999999</v>
      </c>
      <c r="K57" s="204">
        <v>274</v>
      </c>
      <c r="L57" s="203">
        <v>1.0999999999999999E-2</v>
      </c>
      <c r="M57" s="142">
        <v>5592</v>
      </c>
      <c r="N57" s="202">
        <v>0.22700000000000001</v>
      </c>
      <c r="O57" s="49">
        <v>4270</v>
      </c>
      <c r="P57" s="51">
        <v>0.17399999999999999</v>
      </c>
      <c r="Q57" s="49">
        <v>21772</v>
      </c>
      <c r="R57" s="51">
        <v>0.88500000000000001</v>
      </c>
      <c r="S57" s="49">
        <v>21772</v>
      </c>
      <c r="T57" s="51">
        <v>0.88500000000000001</v>
      </c>
      <c r="U57" s="49">
        <v>8721</v>
      </c>
      <c r="V57" s="51">
        <v>0.35499999999999998</v>
      </c>
      <c r="W57" s="52">
        <v>2</v>
      </c>
      <c r="X57" s="53">
        <v>0</v>
      </c>
      <c r="Y57" s="52">
        <v>46</v>
      </c>
      <c r="Z57" s="201">
        <v>2E-3</v>
      </c>
    </row>
    <row r="58" spans="1:26" x14ac:dyDescent="0.2">
      <c r="A58" s="211" t="s">
        <v>78</v>
      </c>
      <c r="B58" s="210">
        <v>4884</v>
      </c>
      <c r="C58" s="209">
        <v>12</v>
      </c>
      <c r="D58" s="209">
        <v>0</v>
      </c>
      <c r="E58" s="209">
        <v>9</v>
      </c>
      <c r="F58" s="208">
        <v>3</v>
      </c>
      <c r="G58" s="207">
        <v>3518</v>
      </c>
      <c r="H58" s="206">
        <v>0.72</v>
      </c>
      <c r="I58" s="146">
        <v>1328</v>
      </c>
      <c r="J58" s="205">
        <v>0.27200000000000002</v>
      </c>
      <c r="K58" s="204">
        <v>38</v>
      </c>
      <c r="L58" s="203">
        <v>8.0000000000000002E-3</v>
      </c>
      <c r="M58" s="142">
        <v>457</v>
      </c>
      <c r="N58" s="202">
        <v>9.4E-2</v>
      </c>
      <c r="O58" s="49">
        <v>422</v>
      </c>
      <c r="P58" s="51">
        <v>8.5999999999999993E-2</v>
      </c>
      <c r="Q58" s="49">
        <v>3518</v>
      </c>
      <c r="R58" s="51">
        <v>0.72</v>
      </c>
      <c r="S58" s="49">
        <v>3518</v>
      </c>
      <c r="T58" s="51">
        <v>0.72</v>
      </c>
      <c r="U58" s="49">
        <v>7</v>
      </c>
      <c r="V58" s="51">
        <v>1E-3</v>
      </c>
      <c r="W58" s="52">
        <v>0</v>
      </c>
      <c r="X58" s="53">
        <v>0</v>
      </c>
      <c r="Y58" s="52">
        <v>7</v>
      </c>
      <c r="Z58" s="201">
        <v>1E-3</v>
      </c>
    </row>
    <row r="59" spans="1:26" x14ac:dyDescent="0.2">
      <c r="A59" s="211" t="s">
        <v>79</v>
      </c>
      <c r="B59" s="210">
        <v>9646</v>
      </c>
      <c r="C59" s="209">
        <v>21</v>
      </c>
      <c r="D59" s="209">
        <v>0</v>
      </c>
      <c r="E59" s="209">
        <v>12</v>
      </c>
      <c r="F59" s="208">
        <v>3</v>
      </c>
      <c r="G59" s="207">
        <v>9071</v>
      </c>
      <c r="H59" s="206">
        <v>0.94</v>
      </c>
      <c r="I59" s="146">
        <v>433</v>
      </c>
      <c r="J59" s="205">
        <v>4.4999999999999998E-2</v>
      </c>
      <c r="K59" s="204">
        <v>142</v>
      </c>
      <c r="L59" s="203">
        <v>1.4999999999999999E-2</v>
      </c>
      <c r="M59" s="142">
        <v>1925</v>
      </c>
      <c r="N59" s="202">
        <v>0.2</v>
      </c>
      <c r="O59" s="49">
        <v>1546</v>
      </c>
      <c r="P59" s="51">
        <v>0.16</v>
      </c>
      <c r="Q59" s="49">
        <v>129</v>
      </c>
      <c r="R59" s="51">
        <v>1.2999999999999999E-2</v>
      </c>
      <c r="S59" s="49">
        <v>9071</v>
      </c>
      <c r="T59" s="51">
        <v>0.94</v>
      </c>
      <c r="U59" s="49">
        <v>0</v>
      </c>
      <c r="V59" s="51">
        <v>0</v>
      </c>
      <c r="W59" s="52">
        <v>0</v>
      </c>
      <c r="X59" s="53">
        <v>0</v>
      </c>
      <c r="Y59" s="52">
        <v>32</v>
      </c>
      <c r="Z59" s="201">
        <v>3.0000000000000001E-3</v>
      </c>
    </row>
    <row r="60" spans="1:26" x14ac:dyDescent="0.2">
      <c r="A60" s="211" t="s">
        <v>80</v>
      </c>
      <c r="B60" s="210">
        <v>3600</v>
      </c>
      <c r="C60" s="209">
        <v>10</v>
      </c>
      <c r="D60" s="209">
        <v>0</v>
      </c>
      <c r="E60" s="209">
        <v>10</v>
      </c>
      <c r="F60" s="208">
        <v>3</v>
      </c>
      <c r="G60" s="207">
        <v>1777</v>
      </c>
      <c r="H60" s="206">
        <v>0.49399999999999999</v>
      </c>
      <c r="I60" s="146">
        <v>1810</v>
      </c>
      <c r="J60" s="205">
        <v>0.503</v>
      </c>
      <c r="K60" s="204">
        <v>13</v>
      </c>
      <c r="L60" s="203">
        <v>4.0000000000000001E-3</v>
      </c>
      <c r="M60" s="142">
        <v>286</v>
      </c>
      <c r="N60" s="202">
        <v>7.9000000000000001E-2</v>
      </c>
      <c r="O60" s="49">
        <v>283</v>
      </c>
      <c r="P60" s="51">
        <v>7.9000000000000001E-2</v>
      </c>
      <c r="Q60" s="49">
        <v>151</v>
      </c>
      <c r="R60" s="51">
        <v>4.2000000000000003E-2</v>
      </c>
      <c r="S60" s="49">
        <v>1774</v>
      </c>
      <c r="T60" s="51">
        <v>0.49299999999999999</v>
      </c>
      <c r="U60" s="49">
        <v>13</v>
      </c>
      <c r="V60" s="51">
        <v>4.0000000000000001E-3</v>
      </c>
      <c r="W60" s="52">
        <v>11</v>
      </c>
      <c r="X60" s="53">
        <v>3.0000000000000001E-3</v>
      </c>
      <c r="Y60" s="52">
        <v>22</v>
      </c>
      <c r="Z60" s="201">
        <v>6.0000000000000001E-3</v>
      </c>
    </row>
    <row r="61" spans="1:26" x14ac:dyDescent="0.2">
      <c r="A61" s="211" t="s">
        <v>81</v>
      </c>
      <c r="B61" s="210">
        <v>53063</v>
      </c>
      <c r="C61" s="209">
        <v>70</v>
      </c>
      <c r="D61" s="209">
        <v>1</v>
      </c>
      <c r="E61" s="209">
        <v>51</v>
      </c>
      <c r="F61" s="208">
        <v>3</v>
      </c>
      <c r="G61" s="207">
        <v>52567</v>
      </c>
      <c r="H61" s="206">
        <v>0.99099999999999999</v>
      </c>
      <c r="I61" s="146">
        <v>487</v>
      </c>
      <c r="J61" s="205">
        <v>8.9999999999999993E-3</v>
      </c>
      <c r="K61" s="204">
        <v>9</v>
      </c>
      <c r="L61" s="203">
        <v>0</v>
      </c>
      <c r="M61" s="142">
        <v>8402</v>
      </c>
      <c r="N61" s="202">
        <v>0.158</v>
      </c>
      <c r="O61" s="49">
        <v>8199</v>
      </c>
      <c r="P61" s="51">
        <v>0.155</v>
      </c>
      <c r="Q61" s="49">
        <v>1247</v>
      </c>
      <c r="R61" s="51">
        <v>2.4E-2</v>
      </c>
      <c r="S61" s="49">
        <v>52544</v>
      </c>
      <c r="T61" s="51">
        <v>0.99</v>
      </c>
      <c r="U61" s="49">
        <v>8</v>
      </c>
      <c r="V61" s="51">
        <v>0</v>
      </c>
      <c r="W61" s="52">
        <v>9</v>
      </c>
      <c r="X61" s="53">
        <v>0</v>
      </c>
      <c r="Y61" s="52">
        <v>10</v>
      </c>
      <c r="Z61" s="201">
        <v>0</v>
      </c>
    </row>
    <row r="62" spans="1:26" ht="13.5" thickBot="1" x14ac:dyDescent="0.25">
      <c r="A62" s="200" t="s">
        <v>82</v>
      </c>
      <c r="B62" s="199">
        <v>13637</v>
      </c>
      <c r="C62" s="198">
        <v>26</v>
      </c>
      <c r="D62" s="198">
        <v>0</v>
      </c>
      <c r="E62" s="198">
        <v>21</v>
      </c>
      <c r="F62" s="197">
        <v>3</v>
      </c>
      <c r="G62" s="196">
        <v>10589</v>
      </c>
      <c r="H62" s="195">
        <v>0.77600000000000002</v>
      </c>
      <c r="I62" s="194">
        <v>2978</v>
      </c>
      <c r="J62" s="193">
        <v>0.218</v>
      </c>
      <c r="K62" s="192">
        <v>70</v>
      </c>
      <c r="L62" s="191">
        <v>5.0000000000000001E-3</v>
      </c>
      <c r="M62" s="141">
        <v>1324</v>
      </c>
      <c r="N62" s="190">
        <v>9.7000000000000003E-2</v>
      </c>
      <c r="O62" s="54">
        <v>1176</v>
      </c>
      <c r="P62" s="55">
        <v>8.5999999999999993E-2</v>
      </c>
      <c r="Q62" s="54">
        <v>10589</v>
      </c>
      <c r="R62" s="55">
        <v>0.77600000000000002</v>
      </c>
      <c r="S62" s="54">
        <v>10589</v>
      </c>
      <c r="T62" s="55">
        <v>0.77600000000000002</v>
      </c>
      <c r="U62" s="54">
        <v>49</v>
      </c>
      <c r="V62" s="55">
        <v>4.0000000000000001E-3</v>
      </c>
      <c r="W62" s="56">
        <v>49</v>
      </c>
      <c r="X62" s="57">
        <v>4.0000000000000001E-3</v>
      </c>
      <c r="Y62" s="56">
        <v>7</v>
      </c>
      <c r="Z62" s="189">
        <v>1E-3</v>
      </c>
    </row>
    <row r="64" spans="1:26" ht="12" customHeight="1" x14ac:dyDescent="0.2">
      <c r="A64" s="58" t="s">
        <v>92</v>
      </c>
    </row>
    <row r="65" spans="1:26" s="68" customFormat="1" x14ac:dyDescent="0.2">
      <c r="A65" s="60" t="s">
        <v>93</v>
      </c>
      <c r="B65" s="61">
        <f t="shared" ref="B65:G65" si="0">SUM(B8:B62)</f>
        <v>1134890</v>
      </c>
      <c r="C65" s="61">
        <f t="shared" si="0"/>
        <v>1564</v>
      </c>
      <c r="D65" s="61">
        <f t="shared" si="0"/>
        <v>48</v>
      </c>
      <c r="E65" s="61">
        <f t="shared" si="0"/>
        <v>1164</v>
      </c>
      <c r="F65" s="61">
        <f t="shared" si="0"/>
        <v>179</v>
      </c>
      <c r="G65" s="63">
        <f t="shared" si="0"/>
        <v>1038167</v>
      </c>
      <c r="H65" s="188"/>
      <c r="I65" s="63">
        <f>SUM(I8:I62)</f>
        <v>84500</v>
      </c>
      <c r="J65" s="187"/>
      <c r="K65" s="63">
        <f>SUM(K8:K62)</f>
        <v>12222</v>
      </c>
      <c r="L65" s="187"/>
      <c r="M65" s="66">
        <f>SUM(M8:M62)</f>
        <v>331907</v>
      </c>
      <c r="N65" s="72">
        <f xml:space="preserve"> M65 / G65</f>
        <v>0.31970482590951166</v>
      </c>
      <c r="O65" s="66">
        <f>SUM(O8:O62)</f>
        <v>283277</v>
      </c>
      <c r="P65" s="72">
        <f xml:space="preserve"> O65 / G65</f>
        <v>0.27286265119195657</v>
      </c>
      <c r="Q65" s="66">
        <f>SUM(Q8:Q62)</f>
        <v>443127</v>
      </c>
      <c r="R65" s="72">
        <f xml:space="preserve"> Q65 / G65</f>
        <v>0.42683595221192738</v>
      </c>
      <c r="S65" s="66">
        <f>SUM(S8:S62)</f>
        <v>943140</v>
      </c>
      <c r="T65" s="186"/>
      <c r="U65" s="66">
        <f>SUM(U8:U62)</f>
        <v>183291</v>
      </c>
      <c r="V65" s="186"/>
      <c r="W65" s="66">
        <f>SUM(W8:W62)</f>
        <v>254</v>
      </c>
      <c r="X65" s="186"/>
      <c r="Y65" s="66">
        <f>SUM(Y8:Y62)</f>
        <v>1694</v>
      </c>
      <c r="Z65" s="186"/>
    </row>
    <row r="66" spans="1:26" x14ac:dyDescent="0.2">
      <c r="A66" s="69" t="s">
        <v>94</v>
      </c>
      <c r="B66" s="61">
        <f t="shared" ref="B66:Z66" si="1">MIN(B8:B62)</f>
        <v>3600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0</v>
      </c>
      <c r="G66" s="63">
        <f t="shared" si="1"/>
        <v>1777</v>
      </c>
      <c r="H66" s="70">
        <f t="shared" si="1"/>
        <v>0.49399999999999999</v>
      </c>
      <c r="I66" s="63">
        <f t="shared" si="1"/>
        <v>53</v>
      </c>
      <c r="J66" s="71">
        <f t="shared" si="1"/>
        <v>5.0000000000000001E-3</v>
      </c>
      <c r="K66" s="63">
        <f t="shared" si="1"/>
        <v>3</v>
      </c>
      <c r="L66" s="71">
        <f t="shared" si="1"/>
        <v>0</v>
      </c>
      <c r="M66" s="66">
        <f t="shared" si="1"/>
        <v>25</v>
      </c>
      <c r="N66" s="161">
        <f t="shared" si="1"/>
        <v>5.0000000000000001E-3</v>
      </c>
      <c r="O66" s="66">
        <f t="shared" si="1"/>
        <v>7</v>
      </c>
      <c r="P66" s="161">
        <f t="shared" si="1"/>
        <v>1E-3</v>
      </c>
      <c r="Q66" s="66">
        <f t="shared" si="1"/>
        <v>75</v>
      </c>
      <c r="R66" s="161">
        <f t="shared" si="1"/>
        <v>0.01</v>
      </c>
      <c r="S66" s="66">
        <f t="shared" si="1"/>
        <v>1774</v>
      </c>
      <c r="T66" s="161">
        <f t="shared" si="1"/>
        <v>0.373</v>
      </c>
      <c r="U66" s="66">
        <f t="shared" si="1"/>
        <v>0</v>
      </c>
      <c r="V66" s="161">
        <f t="shared" si="1"/>
        <v>0</v>
      </c>
      <c r="W66" s="66">
        <f t="shared" si="1"/>
        <v>0</v>
      </c>
      <c r="X66" s="160">
        <f t="shared" si="1"/>
        <v>0</v>
      </c>
      <c r="Y66" s="66">
        <f t="shared" si="1"/>
        <v>2</v>
      </c>
      <c r="Z66" s="160">
        <f t="shared" si="1"/>
        <v>0</v>
      </c>
    </row>
    <row r="67" spans="1:26" x14ac:dyDescent="0.2">
      <c r="A67" s="69" t="s">
        <v>95</v>
      </c>
      <c r="B67" s="61">
        <f t="shared" ref="B67:Z67" si="2">MAX(B8:B62)</f>
        <v>116994</v>
      </c>
      <c r="C67" s="61">
        <f t="shared" si="2"/>
        <v>191</v>
      </c>
      <c r="D67" s="61">
        <f t="shared" si="2"/>
        <v>12</v>
      </c>
      <c r="E67" s="61">
        <f t="shared" si="2"/>
        <v>172</v>
      </c>
      <c r="F67" s="61">
        <f t="shared" si="2"/>
        <v>8</v>
      </c>
      <c r="G67" s="63">
        <f t="shared" si="2"/>
        <v>113214</v>
      </c>
      <c r="H67" s="70">
        <f t="shared" si="2"/>
        <v>0.99399999999999999</v>
      </c>
      <c r="I67" s="63">
        <f t="shared" si="2"/>
        <v>6015</v>
      </c>
      <c r="J67" s="71">
        <f t="shared" si="2"/>
        <v>0.503</v>
      </c>
      <c r="K67" s="63">
        <f t="shared" si="2"/>
        <v>2145</v>
      </c>
      <c r="L67" s="71">
        <f t="shared" si="2"/>
        <v>0.13200000000000001</v>
      </c>
      <c r="M67" s="66">
        <f t="shared" si="2"/>
        <v>79009</v>
      </c>
      <c r="N67" s="161">
        <f t="shared" si="2"/>
        <v>0.97699999999999998</v>
      </c>
      <c r="O67" s="66">
        <f t="shared" si="2"/>
        <v>72768</v>
      </c>
      <c r="P67" s="161">
        <f t="shared" si="2"/>
        <v>0.9</v>
      </c>
      <c r="Q67" s="66">
        <f t="shared" si="2"/>
        <v>44704</v>
      </c>
      <c r="R67" s="161">
        <f t="shared" si="2"/>
        <v>0.98799999999999999</v>
      </c>
      <c r="S67" s="66">
        <f t="shared" si="2"/>
        <v>113214</v>
      </c>
      <c r="T67" s="161">
        <f t="shared" si="2"/>
        <v>0.99399999999999999</v>
      </c>
      <c r="U67" s="66">
        <f t="shared" si="2"/>
        <v>35976</v>
      </c>
      <c r="V67" s="161">
        <f t="shared" si="2"/>
        <v>0.877</v>
      </c>
      <c r="W67" s="66">
        <f t="shared" si="2"/>
        <v>49</v>
      </c>
      <c r="X67" s="160">
        <f t="shared" si="2"/>
        <v>4.0000000000000001E-3</v>
      </c>
      <c r="Y67" s="66">
        <f t="shared" si="2"/>
        <v>165</v>
      </c>
      <c r="Z67" s="160">
        <f t="shared" si="2"/>
        <v>6.0000000000000001E-3</v>
      </c>
    </row>
    <row r="93" spans="2:2" x14ac:dyDescent="0.2">
      <c r="B93" s="10" t="s">
        <v>178</v>
      </c>
    </row>
  </sheetData>
  <autoFilter ref="A7:Z7">
    <sortState ref="A8:Z62">
      <sortCondition ref="A7"/>
    </sortState>
  </autoFilter>
  <mergeCells count="2">
    <mergeCell ref="G6:L6"/>
    <mergeCell ref="M6:Z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workbookViewId="0">
      <pane xSplit="1" ySplit="7" topLeftCell="X47" activePane="bottomRight" state="frozen"/>
      <selection pane="topRight" activeCell="B1" sqref="B1"/>
      <selection pane="bottomLeft" activeCell="A8" sqref="A8"/>
      <selection pane="bottomRight" activeCell="A53" sqref="A53"/>
    </sheetView>
  </sheetViews>
  <sheetFormatPr defaultRowHeight="15" x14ac:dyDescent="0.25"/>
  <cols>
    <col min="1" max="1" width="11.42578125" style="136" bestFit="1" customWidth="1"/>
    <col min="2" max="2" width="15.28515625" style="136" customWidth="1"/>
    <col min="3" max="3" width="10.42578125" style="136" bestFit="1" customWidth="1"/>
    <col min="4" max="4" width="11.140625" style="136" customWidth="1"/>
    <col min="5" max="5" width="7.85546875" style="136" bestFit="1" customWidth="1"/>
    <col min="6" max="6" width="11.5703125" style="136" customWidth="1"/>
    <col min="7" max="7" width="14.85546875" style="136" customWidth="1"/>
    <col min="8" max="8" width="10" style="1" customWidth="1"/>
    <col min="9" max="9" width="13.42578125" style="136" customWidth="1"/>
    <col min="10" max="10" width="11.42578125" style="1" customWidth="1"/>
    <col min="11" max="11" width="15" style="136" customWidth="1"/>
    <col min="12" max="12" width="13.85546875" style="1" customWidth="1"/>
    <col min="13" max="13" width="9.42578125" style="136" customWidth="1"/>
    <col min="14" max="14" width="11" style="1" customWidth="1"/>
    <col min="15" max="15" width="14.7109375" style="136" customWidth="1"/>
    <col min="16" max="16" width="15.28515625" style="1" customWidth="1"/>
    <col min="17" max="17" width="0" style="136" hidden="1" customWidth="1"/>
    <col min="18" max="18" width="0" style="1" hidden="1" customWidth="1"/>
    <col min="19" max="19" width="14.28515625" style="136" customWidth="1"/>
    <col min="20" max="20" width="12.85546875" style="1" customWidth="1"/>
    <col min="21" max="21" width="12.7109375" style="136" customWidth="1"/>
    <col min="22" max="22" width="10.42578125" style="1" customWidth="1"/>
    <col min="23" max="23" width="12.140625" style="136" customWidth="1"/>
    <col min="24" max="24" width="13.140625" style="1" customWidth="1"/>
    <col min="25" max="25" width="14.7109375" style="136" customWidth="1"/>
    <col min="26" max="26" width="12.28515625" style="1" customWidth="1"/>
    <col min="27" max="27" width="11.5703125" style="136" customWidth="1"/>
    <col min="28" max="28" width="13.7109375" style="1" customWidth="1"/>
    <col min="29" max="29" width="12.7109375" style="136" customWidth="1"/>
    <col min="30" max="30" width="13" style="136" customWidth="1"/>
    <col min="31" max="31" width="12.7109375" style="1" customWidth="1"/>
    <col min="32" max="32" width="13" style="136" customWidth="1"/>
    <col min="33" max="33" width="11" style="1" customWidth="1"/>
    <col min="34" max="37" width="9.140625" style="136"/>
    <col min="38" max="38" width="9.140625" style="44"/>
    <col min="39" max="39" width="9.140625" style="312"/>
    <col min="40" max="16384" width="9.140625" style="136"/>
  </cols>
  <sheetData>
    <row r="1" spans="1:39" s="7" customFormat="1" ht="12.75" x14ac:dyDescent="0.2">
      <c r="A1" s="259" t="s">
        <v>291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  <c r="AL1" s="19"/>
      <c r="AM1" s="59"/>
    </row>
    <row r="2" spans="1:39" s="7" customFormat="1" ht="12.75" x14ac:dyDescent="0.2">
      <c r="A2" s="4" t="s">
        <v>290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  <c r="AL2" s="19"/>
      <c r="AM2" s="59"/>
    </row>
    <row r="3" spans="1:39" s="7" customFormat="1" ht="12.75" x14ac:dyDescent="0.2">
      <c r="A3" s="4" t="s">
        <v>278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  <c r="AL3" s="19"/>
      <c r="AM3" s="59"/>
    </row>
    <row r="4" spans="1:39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  <c r="AL4" s="19"/>
      <c r="AM4" s="59"/>
    </row>
    <row r="5" spans="1:39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  <c r="AI5" s="7" t="s">
        <v>289</v>
      </c>
      <c r="AL5" s="9" t="s">
        <v>288</v>
      </c>
      <c r="AM5" s="59"/>
    </row>
    <row r="6" spans="1:39" s="7" customFormat="1" ht="32.25" customHeight="1" thickBot="1" x14ac:dyDescent="0.25">
      <c r="A6" s="9"/>
      <c r="B6" s="10"/>
      <c r="C6" s="19"/>
      <c r="D6" s="19"/>
      <c r="E6" s="19"/>
      <c r="F6" s="19"/>
      <c r="G6" s="526" t="s">
        <v>89</v>
      </c>
      <c r="H6" s="527"/>
      <c r="I6" s="527"/>
      <c r="J6" s="527"/>
      <c r="K6" s="527"/>
      <c r="L6" s="527"/>
      <c r="M6" s="527"/>
      <c r="N6" s="528"/>
      <c r="O6" s="529" t="s">
        <v>276</v>
      </c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1"/>
      <c r="AA6" s="532" t="s">
        <v>275</v>
      </c>
      <c r="AB6" s="533"/>
      <c r="AC6" s="534" t="s">
        <v>274</v>
      </c>
      <c r="AD6" s="535"/>
      <c r="AE6" s="536"/>
      <c r="AF6" s="537" t="s">
        <v>273</v>
      </c>
      <c r="AG6" s="538"/>
      <c r="AI6" s="541" t="s">
        <v>273</v>
      </c>
      <c r="AJ6" s="542"/>
      <c r="AL6" s="539" t="s">
        <v>273</v>
      </c>
      <c r="AM6" s="540"/>
    </row>
    <row r="7" spans="1:39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272</v>
      </c>
      <c r="AG7" s="445" t="s">
        <v>271</v>
      </c>
      <c r="AI7" s="507" t="s">
        <v>272</v>
      </c>
      <c r="AJ7" s="506" t="s">
        <v>271</v>
      </c>
      <c r="AL7" s="505" t="s">
        <v>287</v>
      </c>
      <c r="AM7" s="504" t="s">
        <v>286</v>
      </c>
    </row>
    <row r="8" spans="1:39" x14ac:dyDescent="0.25">
      <c r="A8" s="36" t="s">
        <v>42</v>
      </c>
      <c r="B8" s="37">
        <v>18576</v>
      </c>
      <c r="C8" s="38">
        <v>24</v>
      </c>
      <c r="D8" s="38">
        <v>0</v>
      </c>
      <c r="E8" s="38">
        <v>9</v>
      </c>
      <c r="F8" s="39">
        <v>3</v>
      </c>
      <c r="G8" s="207">
        <v>18309</v>
      </c>
      <c r="H8" s="282">
        <v>0.98599999999999999</v>
      </c>
      <c r="I8" s="146">
        <v>255</v>
      </c>
      <c r="J8" s="205">
        <v>1.4E-2</v>
      </c>
      <c r="K8" s="204">
        <v>12</v>
      </c>
      <c r="L8" s="205">
        <v>1E-3</v>
      </c>
      <c r="M8" s="204">
        <v>0</v>
      </c>
      <c r="N8" s="283">
        <v>0</v>
      </c>
      <c r="O8" s="142">
        <v>42</v>
      </c>
      <c r="P8" s="366">
        <v>2E-3</v>
      </c>
      <c r="Q8" s="49">
        <v>7</v>
      </c>
      <c r="R8" s="51">
        <v>0</v>
      </c>
      <c r="S8" s="49">
        <v>292</v>
      </c>
      <c r="T8" s="51">
        <v>1.6E-2</v>
      </c>
      <c r="U8" s="49">
        <v>8</v>
      </c>
      <c r="V8" s="51">
        <v>0</v>
      </c>
      <c r="W8" s="49">
        <v>3</v>
      </c>
      <c r="X8" s="53">
        <v>0</v>
      </c>
      <c r="Y8" s="52">
        <v>3</v>
      </c>
      <c r="Z8" s="201">
        <v>0</v>
      </c>
      <c r="AA8" s="439">
        <v>22</v>
      </c>
      <c r="AB8" s="438">
        <v>1E-3</v>
      </c>
      <c r="AC8" s="437">
        <v>373</v>
      </c>
      <c r="AD8" s="436">
        <v>18262</v>
      </c>
      <c r="AE8" s="435">
        <v>0.98299999999999998</v>
      </c>
      <c r="AF8" s="428">
        <v>54</v>
      </c>
      <c r="AG8" s="427">
        <v>3.0000000000000001E-3</v>
      </c>
      <c r="AI8" s="501">
        <v>63</v>
      </c>
      <c r="AJ8" s="500">
        <v>3.0000000000000001E-3</v>
      </c>
      <c r="AL8" s="503">
        <f t="shared" ref="AL8:AL39" si="0" xml:space="preserve"> AF8-AI8</f>
        <v>-9</v>
      </c>
      <c r="AM8" s="502">
        <f t="shared" ref="AM8:AM39" si="1" xml:space="preserve"> AG8-AJ8</f>
        <v>0</v>
      </c>
    </row>
    <row r="9" spans="1:39" x14ac:dyDescent="0.25">
      <c r="A9" s="36" t="s">
        <v>46</v>
      </c>
      <c r="B9" s="37">
        <v>40564</v>
      </c>
      <c r="C9" s="38">
        <v>28</v>
      </c>
      <c r="D9" s="38">
        <v>4</v>
      </c>
      <c r="E9" s="38">
        <v>23</v>
      </c>
      <c r="F9" s="39">
        <v>5</v>
      </c>
      <c r="G9" s="207">
        <v>40343</v>
      </c>
      <c r="H9" s="282">
        <v>0.995</v>
      </c>
      <c r="I9" s="146">
        <v>213</v>
      </c>
      <c r="J9" s="205">
        <v>5.0000000000000001E-3</v>
      </c>
      <c r="K9" s="204">
        <v>8</v>
      </c>
      <c r="L9" s="205">
        <v>0</v>
      </c>
      <c r="M9" s="204">
        <v>0</v>
      </c>
      <c r="N9" s="283">
        <v>0</v>
      </c>
      <c r="O9" s="142">
        <v>115</v>
      </c>
      <c r="P9" s="366">
        <v>3.0000000000000001E-3</v>
      </c>
      <c r="Q9" s="49">
        <v>103</v>
      </c>
      <c r="R9" s="51">
        <v>3.0000000000000001E-3</v>
      </c>
      <c r="S9" s="49">
        <v>77</v>
      </c>
      <c r="T9" s="51">
        <v>2E-3</v>
      </c>
      <c r="U9" s="49">
        <v>76</v>
      </c>
      <c r="V9" s="51">
        <v>2E-3</v>
      </c>
      <c r="W9" s="49">
        <v>6</v>
      </c>
      <c r="X9" s="53">
        <v>0</v>
      </c>
      <c r="Y9" s="52">
        <v>3</v>
      </c>
      <c r="Z9" s="201">
        <v>0</v>
      </c>
      <c r="AA9" s="439">
        <v>47</v>
      </c>
      <c r="AB9" s="438">
        <v>1E-3</v>
      </c>
      <c r="AC9" s="437">
        <v>325</v>
      </c>
      <c r="AD9" s="436">
        <v>40409</v>
      </c>
      <c r="AE9" s="435">
        <v>0.996</v>
      </c>
      <c r="AF9" s="428">
        <v>123</v>
      </c>
      <c r="AG9" s="427">
        <v>3.0000000000000001E-3</v>
      </c>
      <c r="AI9" s="501">
        <v>220</v>
      </c>
      <c r="AJ9" s="500">
        <v>5.0000000000000001E-3</v>
      </c>
      <c r="AL9" s="499">
        <f t="shared" si="0"/>
        <v>-97</v>
      </c>
      <c r="AM9" s="498">
        <f t="shared" si="1"/>
        <v>-2E-3</v>
      </c>
    </row>
    <row r="10" spans="1:39" x14ac:dyDescent="0.25">
      <c r="A10" s="36" t="s">
        <v>74</v>
      </c>
      <c r="B10" s="37">
        <v>5019</v>
      </c>
      <c r="C10" s="38">
        <v>11</v>
      </c>
      <c r="D10" s="38">
        <v>0</v>
      </c>
      <c r="E10" s="38">
        <v>0</v>
      </c>
      <c r="F10" s="39">
        <v>3</v>
      </c>
      <c r="G10" s="207">
        <v>4700</v>
      </c>
      <c r="H10" s="282">
        <v>0.93600000000000005</v>
      </c>
      <c r="I10" s="146">
        <v>288</v>
      </c>
      <c r="J10" s="205">
        <v>5.7000000000000002E-2</v>
      </c>
      <c r="K10" s="204">
        <v>10</v>
      </c>
      <c r="L10" s="205">
        <v>2E-3</v>
      </c>
      <c r="M10" s="204">
        <v>21</v>
      </c>
      <c r="N10" s="283">
        <v>4.0000000000000001E-3</v>
      </c>
      <c r="O10" s="142">
        <v>11</v>
      </c>
      <c r="P10" s="366">
        <v>2E-3</v>
      </c>
      <c r="Q10" s="49">
        <v>2</v>
      </c>
      <c r="R10" s="51">
        <v>0</v>
      </c>
      <c r="S10" s="49">
        <v>98</v>
      </c>
      <c r="T10" s="51">
        <v>0.02</v>
      </c>
      <c r="U10" s="49">
        <v>7</v>
      </c>
      <c r="V10" s="51">
        <v>1E-3</v>
      </c>
      <c r="W10" s="49">
        <v>6</v>
      </c>
      <c r="X10" s="53">
        <v>1E-3</v>
      </c>
      <c r="Y10" s="52">
        <v>0</v>
      </c>
      <c r="Z10" s="201">
        <v>0</v>
      </c>
      <c r="AA10" s="439">
        <v>1</v>
      </c>
      <c r="AB10" s="438">
        <v>0</v>
      </c>
      <c r="AC10" s="437">
        <v>150</v>
      </c>
      <c r="AD10" s="436">
        <v>4891</v>
      </c>
      <c r="AE10" s="435">
        <v>0.97399999999999998</v>
      </c>
      <c r="AF10" s="428">
        <v>21</v>
      </c>
      <c r="AG10" s="427">
        <v>4.0000000000000001E-3</v>
      </c>
      <c r="AI10" s="501">
        <v>27</v>
      </c>
      <c r="AJ10" s="500">
        <v>5.0000000000000001E-3</v>
      </c>
      <c r="AL10" s="499">
        <f t="shared" si="0"/>
        <v>-6</v>
      </c>
      <c r="AM10" s="498">
        <f t="shared" si="1"/>
        <v>-1E-3</v>
      </c>
    </row>
    <row r="11" spans="1:39" x14ac:dyDescent="0.25">
      <c r="A11" s="36" t="s">
        <v>81</v>
      </c>
      <c r="B11" s="37">
        <v>53091</v>
      </c>
      <c r="C11" s="38">
        <v>70</v>
      </c>
      <c r="D11" s="38">
        <v>0</v>
      </c>
      <c r="E11" s="38">
        <v>46</v>
      </c>
      <c r="F11" s="39">
        <v>3</v>
      </c>
      <c r="G11" s="207">
        <v>52607</v>
      </c>
      <c r="H11" s="282">
        <v>0.99099999999999999</v>
      </c>
      <c r="I11" s="146">
        <v>453</v>
      </c>
      <c r="J11" s="205">
        <v>8.9999999999999993E-3</v>
      </c>
      <c r="K11" s="204">
        <v>31</v>
      </c>
      <c r="L11" s="205">
        <v>1E-3</v>
      </c>
      <c r="M11" s="204">
        <v>0</v>
      </c>
      <c r="N11" s="283">
        <v>0</v>
      </c>
      <c r="O11" s="142">
        <v>184</v>
      </c>
      <c r="P11" s="366">
        <v>3.0000000000000001E-3</v>
      </c>
      <c r="Q11" s="49">
        <v>162</v>
      </c>
      <c r="R11" s="51">
        <v>3.0000000000000001E-3</v>
      </c>
      <c r="S11" s="49">
        <v>407</v>
      </c>
      <c r="T11" s="51">
        <v>8.0000000000000002E-3</v>
      </c>
      <c r="U11" s="49">
        <v>172</v>
      </c>
      <c r="V11" s="51">
        <v>3.0000000000000001E-3</v>
      </c>
      <c r="W11" s="49">
        <v>10</v>
      </c>
      <c r="X11" s="53">
        <v>0</v>
      </c>
      <c r="Y11" s="52">
        <v>11</v>
      </c>
      <c r="Z11" s="201">
        <v>0</v>
      </c>
      <c r="AA11" s="439">
        <v>9</v>
      </c>
      <c r="AB11" s="438">
        <v>0</v>
      </c>
      <c r="AC11" s="437">
        <v>793</v>
      </c>
      <c r="AD11" s="436">
        <v>52395</v>
      </c>
      <c r="AE11" s="435">
        <v>0.98699999999999999</v>
      </c>
      <c r="AF11" s="428">
        <v>215</v>
      </c>
      <c r="AG11" s="427">
        <v>4.0000000000000001E-3</v>
      </c>
      <c r="AI11" s="501">
        <v>215</v>
      </c>
      <c r="AJ11" s="500">
        <v>4.0000000000000001E-3</v>
      </c>
      <c r="AL11" s="499">
        <f t="shared" si="0"/>
        <v>0</v>
      </c>
      <c r="AM11" s="498">
        <f t="shared" si="1"/>
        <v>0</v>
      </c>
    </row>
    <row r="12" spans="1:39" x14ac:dyDescent="0.25">
      <c r="A12" s="36" t="s">
        <v>39</v>
      </c>
      <c r="B12" s="37">
        <v>7305</v>
      </c>
      <c r="C12" s="38">
        <v>14</v>
      </c>
      <c r="D12" s="38">
        <v>0</v>
      </c>
      <c r="E12" s="38">
        <v>0</v>
      </c>
      <c r="F12" s="39">
        <v>3</v>
      </c>
      <c r="G12" s="207">
        <v>7253</v>
      </c>
      <c r="H12" s="282">
        <v>0.99299999999999999</v>
      </c>
      <c r="I12" s="146">
        <v>43</v>
      </c>
      <c r="J12" s="205">
        <v>6.0000000000000001E-3</v>
      </c>
      <c r="K12" s="204">
        <v>9</v>
      </c>
      <c r="L12" s="205">
        <v>1E-3</v>
      </c>
      <c r="M12" s="204">
        <v>0</v>
      </c>
      <c r="N12" s="283">
        <v>0</v>
      </c>
      <c r="O12" s="142">
        <v>30</v>
      </c>
      <c r="P12" s="366">
        <v>4.0000000000000001E-3</v>
      </c>
      <c r="Q12" s="49">
        <v>1</v>
      </c>
      <c r="R12" s="51">
        <v>0</v>
      </c>
      <c r="S12" s="49">
        <v>17</v>
      </c>
      <c r="T12" s="51">
        <v>2E-3</v>
      </c>
      <c r="U12" s="49">
        <v>2</v>
      </c>
      <c r="V12" s="51">
        <v>0</v>
      </c>
      <c r="W12" s="49">
        <v>1</v>
      </c>
      <c r="X12" s="53">
        <v>0</v>
      </c>
      <c r="Y12" s="52">
        <v>1</v>
      </c>
      <c r="Z12" s="201">
        <v>0</v>
      </c>
      <c r="AA12" s="439">
        <v>0</v>
      </c>
      <c r="AB12" s="438">
        <v>0</v>
      </c>
      <c r="AC12" s="437">
        <v>52</v>
      </c>
      <c r="AD12" s="436">
        <v>7266</v>
      </c>
      <c r="AE12" s="435">
        <v>0.995</v>
      </c>
      <c r="AF12" s="428">
        <v>39</v>
      </c>
      <c r="AG12" s="427">
        <v>5.0000000000000001E-3</v>
      </c>
      <c r="AI12" s="501">
        <v>44</v>
      </c>
      <c r="AJ12" s="500">
        <v>6.0000000000000001E-3</v>
      </c>
      <c r="AL12" s="499">
        <f t="shared" si="0"/>
        <v>-5</v>
      </c>
      <c r="AM12" s="498">
        <f t="shared" si="1"/>
        <v>-1E-3</v>
      </c>
    </row>
    <row r="13" spans="1:39" x14ac:dyDescent="0.25">
      <c r="A13" s="36" t="s">
        <v>76</v>
      </c>
      <c r="B13" s="37">
        <v>14002</v>
      </c>
      <c r="C13" s="38">
        <v>20</v>
      </c>
      <c r="D13" s="38">
        <v>0</v>
      </c>
      <c r="E13" s="38">
        <v>14</v>
      </c>
      <c r="F13" s="39">
        <v>3</v>
      </c>
      <c r="G13" s="207">
        <v>13563</v>
      </c>
      <c r="H13" s="282">
        <v>0.96899999999999997</v>
      </c>
      <c r="I13" s="146">
        <v>435</v>
      </c>
      <c r="J13" s="205">
        <v>3.1E-2</v>
      </c>
      <c r="K13" s="204">
        <v>4</v>
      </c>
      <c r="L13" s="205">
        <v>0</v>
      </c>
      <c r="M13" s="204">
        <v>0</v>
      </c>
      <c r="N13" s="283">
        <v>0</v>
      </c>
      <c r="O13" s="142">
        <v>65</v>
      </c>
      <c r="P13" s="366">
        <v>5.0000000000000001E-3</v>
      </c>
      <c r="Q13" s="49">
        <v>12</v>
      </c>
      <c r="R13" s="51">
        <v>1E-3</v>
      </c>
      <c r="S13" s="49">
        <v>35</v>
      </c>
      <c r="T13" s="51">
        <v>2E-3</v>
      </c>
      <c r="U13" s="49">
        <v>15</v>
      </c>
      <c r="V13" s="51">
        <v>1E-3</v>
      </c>
      <c r="W13" s="49">
        <v>4</v>
      </c>
      <c r="X13" s="53">
        <v>0</v>
      </c>
      <c r="Y13" s="52">
        <v>1</v>
      </c>
      <c r="Z13" s="201">
        <v>0</v>
      </c>
      <c r="AA13" s="439">
        <v>0</v>
      </c>
      <c r="AB13" s="438">
        <v>0</v>
      </c>
      <c r="AC13" s="437">
        <v>122</v>
      </c>
      <c r="AD13" s="436">
        <v>13933</v>
      </c>
      <c r="AE13" s="435">
        <v>0.995</v>
      </c>
      <c r="AF13" s="428">
        <v>69</v>
      </c>
      <c r="AG13" s="427">
        <v>5.0000000000000001E-3</v>
      </c>
      <c r="AI13" s="501">
        <v>74</v>
      </c>
      <c r="AJ13" s="500">
        <v>5.0000000000000001E-3</v>
      </c>
      <c r="AL13" s="499">
        <f t="shared" si="0"/>
        <v>-5</v>
      </c>
      <c r="AM13" s="498">
        <f t="shared" si="1"/>
        <v>0</v>
      </c>
    </row>
    <row r="14" spans="1:39" x14ac:dyDescent="0.25">
      <c r="A14" s="36" t="s">
        <v>66</v>
      </c>
      <c r="B14" s="37">
        <v>19121</v>
      </c>
      <c r="C14" s="38">
        <v>28</v>
      </c>
      <c r="D14" s="38">
        <v>9</v>
      </c>
      <c r="E14" s="38">
        <v>11</v>
      </c>
      <c r="F14" s="39">
        <v>3</v>
      </c>
      <c r="G14" s="207">
        <v>18907</v>
      </c>
      <c r="H14" s="282">
        <v>0.98899999999999999</v>
      </c>
      <c r="I14" s="146">
        <v>149</v>
      </c>
      <c r="J14" s="205">
        <v>8.0000000000000002E-3</v>
      </c>
      <c r="K14" s="204">
        <v>37</v>
      </c>
      <c r="L14" s="205">
        <v>2E-3</v>
      </c>
      <c r="M14" s="204">
        <v>28</v>
      </c>
      <c r="N14" s="283">
        <v>1E-3</v>
      </c>
      <c r="O14" s="142">
        <v>76</v>
      </c>
      <c r="P14" s="366">
        <v>4.0000000000000001E-3</v>
      </c>
      <c r="Q14" s="49">
        <v>29</v>
      </c>
      <c r="R14" s="51">
        <v>2E-3</v>
      </c>
      <c r="S14" s="49">
        <v>492</v>
      </c>
      <c r="T14" s="51">
        <v>2.5999999999999999E-2</v>
      </c>
      <c r="U14" s="49">
        <v>581</v>
      </c>
      <c r="V14" s="51">
        <v>0.03</v>
      </c>
      <c r="W14" s="49">
        <v>7</v>
      </c>
      <c r="X14" s="53">
        <v>0</v>
      </c>
      <c r="Y14" s="52">
        <v>0</v>
      </c>
      <c r="Z14" s="201">
        <v>0</v>
      </c>
      <c r="AA14" s="439">
        <v>4</v>
      </c>
      <c r="AB14" s="438">
        <v>0</v>
      </c>
      <c r="AC14" s="437">
        <v>1195</v>
      </c>
      <c r="AD14" s="436">
        <v>17943</v>
      </c>
      <c r="AE14" s="435">
        <v>0.93799999999999994</v>
      </c>
      <c r="AF14" s="428">
        <v>113</v>
      </c>
      <c r="AG14" s="427">
        <v>6.0000000000000001E-3</v>
      </c>
      <c r="AI14" s="501">
        <v>112</v>
      </c>
      <c r="AJ14" s="500">
        <v>6.0000000000000001E-3</v>
      </c>
      <c r="AL14" s="499">
        <f t="shared" si="0"/>
        <v>1</v>
      </c>
      <c r="AM14" s="498">
        <f t="shared" si="1"/>
        <v>0</v>
      </c>
    </row>
    <row r="15" spans="1:39" x14ac:dyDescent="0.25">
      <c r="A15" s="36" t="s">
        <v>48</v>
      </c>
      <c r="B15" s="37">
        <v>10139</v>
      </c>
      <c r="C15" s="38">
        <v>24</v>
      </c>
      <c r="D15" s="38">
        <v>0</v>
      </c>
      <c r="E15" s="38">
        <v>7</v>
      </c>
      <c r="F15" s="39">
        <v>3</v>
      </c>
      <c r="G15" s="207">
        <v>9654</v>
      </c>
      <c r="H15" s="282">
        <v>0.95199999999999996</v>
      </c>
      <c r="I15" s="146">
        <v>447</v>
      </c>
      <c r="J15" s="205">
        <v>4.3999999999999997E-2</v>
      </c>
      <c r="K15" s="204">
        <v>22</v>
      </c>
      <c r="L15" s="205">
        <v>2E-3</v>
      </c>
      <c r="M15" s="204">
        <v>16</v>
      </c>
      <c r="N15" s="283">
        <v>2E-3</v>
      </c>
      <c r="O15" s="142">
        <v>52</v>
      </c>
      <c r="P15" s="366">
        <v>5.0000000000000001E-3</v>
      </c>
      <c r="Q15" s="49">
        <v>21</v>
      </c>
      <c r="R15" s="51">
        <v>2E-3</v>
      </c>
      <c r="S15" s="49">
        <v>35</v>
      </c>
      <c r="T15" s="51">
        <v>3.0000000000000001E-3</v>
      </c>
      <c r="U15" s="49">
        <v>34</v>
      </c>
      <c r="V15" s="51">
        <v>3.0000000000000001E-3</v>
      </c>
      <c r="W15" s="49">
        <v>9</v>
      </c>
      <c r="X15" s="53">
        <v>1E-3</v>
      </c>
      <c r="Y15" s="52">
        <v>14</v>
      </c>
      <c r="Z15" s="201">
        <v>1E-3</v>
      </c>
      <c r="AA15" s="439">
        <v>14</v>
      </c>
      <c r="AB15" s="438">
        <v>1E-3</v>
      </c>
      <c r="AC15" s="437">
        <v>178</v>
      </c>
      <c r="AD15" s="436">
        <v>10056</v>
      </c>
      <c r="AE15" s="435">
        <v>0.99199999999999999</v>
      </c>
      <c r="AF15" s="428">
        <v>74</v>
      </c>
      <c r="AG15" s="427">
        <v>7.0000000000000001E-3</v>
      </c>
      <c r="AI15" s="501">
        <v>73</v>
      </c>
      <c r="AJ15" s="500">
        <v>7.0000000000000001E-3</v>
      </c>
      <c r="AL15" s="499">
        <f t="shared" si="0"/>
        <v>1</v>
      </c>
      <c r="AM15" s="498">
        <f t="shared" si="1"/>
        <v>0</v>
      </c>
    </row>
    <row r="16" spans="1:39" x14ac:dyDescent="0.25">
      <c r="A16" s="36" t="s">
        <v>53</v>
      </c>
      <c r="B16" s="37">
        <v>15831</v>
      </c>
      <c r="C16" s="38">
        <v>31</v>
      </c>
      <c r="D16" s="38">
        <v>0</v>
      </c>
      <c r="E16" s="38">
        <v>10</v>
      </c>
      <c r="F16" s="39">
        <v>4</v>
      </c>
      <c r="G16" s="207">
        <v>15382</v>
      </c>
      <c r="H16" s="282">
        <v>0.97199999999999998</v>
      </c>
      <c r="I16" s="146">
        <v>425</v>
      </c>
      <c r="J16" s="205">
        <v>2.7E-2</v>
      </c>
      <c r="K16" s="204">
        <v>24</v>
      </c>
      <c r="L16" s="205">
        <v>2E-3</v>
      </c>
      <c r="M16" s="204">
        <v>0</v>
      </c>
      <c r="N16" s="283">
        <v>0</v>
      </c>
      <c r="O16" s="142">
        <v>89</v>
      </c>
      <c r="P16" s="366">
        <v>6.0000000000000001E-3</v>
      </c>
      <c r="Q16" s="49">
        <v>28</v>
      </c>
      <c r="R16" s="51">
        <v>2E-3</v>
      </c>
      <c r="S16" s="49">
        <v>42</v>
      </c>
      <c r="T16" s="51">
        <v>3.0000000000000001E-3</v>
      </c>
      <c r="U16" s="49">
        <v>31</v>
      </c>
      <c r="V16" s="51">
        <v>2E-3</v>
      </c>
      <c r="W16" s="49">
        <v>13</v>
      </c>
      <c r="X16" s="53">
        <v>1E-3</v>
      </c>
      <c r="Y16" s="52">
        <v>8</v>
      </c>
      <c r="Z16" s="201">
        <v>1E-3</v>
      </c>
      <c r="AA16" s="439">
        <v>6</v>
      </c>
      <c r="AB16" s="438">
        <v>0</v>
      </c>
      <c r="AC16" s="437">
        <v>205</v>
      </c>
      <c r="AD16" s="436">
        <v>15716</v>
      </c>
      <c r="AE16" s="435">
        <v>0.99299999999999999</v>
      </c>
      <c r="AF16" s="428">
        <v>113</v>
      </c>
      <c r="AG16" s="427">
        <v>7.0000000000000001E-3</v>
      </c>
      <c r="AI16" s="501">
        <v>104</v>
      </c>
      <c r="AJ16" s="500">
        <v>7.0000000000000001E-3</v>
      </c>
      <c r="AL16" s="499">
        <f t="shared" si="0"/>
        <v>9</v>
      </c>
      <c r="AM16" s="498">
        <f t="shared" si="1"/>
        <v>0</v>
      </c>
    </row>
    <row r="17" spans="1:39" x14ac:dyDescent="0.25">
      <c r="A17" s="36" t="s">
        <v>52</v>
      </c>
      <c r="B17" s="37">
        <v>19598</v>
      </c>
      <c r="C17" s="38">
        <v>35</v>
      </c>
      <c r="D17" s="38">
        <v>0</v>
      </c>
      <c r="E17" s="38">
        <v>23</v>
      </c>
      <c r="F17" s="39">
        <v>3</v>
      </c>
      <c r="G17" s="207">
        <v>19175</v>
      </c>
      <c r="H17" s="282">
        <v>0.97799999999999998</v>
      </c>
      <c r="I17" s="146">
        <v>400</v>
      </c>
      <c r="J17" s="205">
        <v>0.02</v>
      </c>
      <c r="K17" s="204">
        <v>22</v>
      </c>
      <c r="L17" s="205">
        <v>1E-3</v>
      </c>
      <c r="M17" s="204">
        <v>1</v>
      </c>
      <c r="N17" s="283">
        <v>0</v>
      </c>
      <c r="O17" s="142">
        <v>165</v>
      </c>
      <c r="P17" s="366">
        <v>8.0000000000000002E-3</v>
      </c>
      <c r="Q17" s="49">
        <v>97</v>
      </c>
      <c r="R17" s="51">
        <v>5.0000000000000001E-3</v>
      </c>
      <c r="S17" s="49">
        <v>170</v>
      </c>
      <c r="T17" s="51">
        <v>8.9999999999999993E-3</v>
      </c>
      <c r="U17" s="49">
        <v>68</v>
      </c>
      <c r="V17" s="51">
        <v>3.0000000000000001E-3</v>
      </c>
      <c r="W17" s="49">
        <v>151</v>
      </c>
      <c r="X17" s="53">
        <v>8.0000000000000002E-3</v>
      </c>
      <c r="Y17" s="52">
        <v>3</v>
      </c>
      <c r="Z17" s="201">
        <v>0</v>
      </c>
      <c r="AA17" s="439">
        <v>17</v>
      </c>
      <c r="AB17" s="438">
        <v>1E-3</v>
      </c>
      <c r="AC17" s="437">
        <v>599</v>
      </c>
      <c r="AD17" s="436">
        <v>19293</v>
      </c>
      <c r="AE17" s="435">
        <v>0.98399999999999999</v>
      </c>
      <c r="AF17" s="428">
        <v>187</v>
      </c>
      <c r="AG17" s="427">
        <v>0.01</v>
      </c>
      <c r="AI17" s="501">
        <v>188</v>
      </c>
      <c r="AJ17" s="500">
        <v>0.01</v>
      </c>
      <c r="AL17" s="499">
        <f t="shared" si="0"/>
        <v>-1</v>
      </c>
      <c r="AM17" s="498">
        <f t="shared" si="1"/>
        <v>0</v>
      </c>
    </row>
    <row r="18" spans="1:39" x14ac:dyDescent="0.25">
      <c r="A18" s="36" t="s">
        <v>64</v>
      </c>
      <c r="B18" s="37">
        <v>4729</v>
      </c>
      <c r="C18" s="38">
        <v>10</v>
      </c>
      <c r="D18" s="38">
        <v>0</v>
      </c>
      <c r="E18" s="38">
        <v>0</v>
      </c>
      <c r="F18" s="39">
        <v>3</v>
      </c>
      <c r="G18" s="207">
        <v>4554</v>
      </c>
      <c r="H18" s="282">
        <v>0.96299999999999997</v>
      </c>
      <c r="I18" s="146">
        <v>165</v>
      </c>
      <c r="J18" s="205">
        <v>3.5000000000000003E-2</v>
      </c>
      <c r="K18" s="204">
        <v>10</v>
      </c>
      <c r="L18" s="205">
        <v>2E-3</v>
      </c>
      <c r="M18" s="204">
        <v>0</v>
      </c>
      <c r="N18" s="283">
        <v>0</v>
      </c>
      <c r="O18" s="142">
        <v>35</v>
      </c>
      <c r="P18" s="366">
        <v>7.0000000000000001E-3</v>
      </c>
      <c r="Q18" s="49">
        <v>2</v>
      </c>
      <c r="R18" s="51">
        <v>0</v>
      </c>
      <c r="S18" s="49">
        <v>34</v>
      </c>
      <c r="T18" s="51">
        <v>7.0000000000000001E-3</v>
      </c>
      <c r="U18" s="49">
        <v>47</v>
      </c>
      <c r="V18" s="51">
        <v>0.01</v>
      </c>
      <c r="W18" s="49">
        <v>2</v>
      </c>
      <c r="X18" s="53">
        <v>0</v>
      </c>
      <c r="Y18" s="52">
        <v>0</v>
      </c>
      <c r="Z18" s="201">
        <v>0</v>
      </c>
      <c r="AA18" s="439">
        <v>12</v>
      </c>
      <c r="AB18" s="438">
        <v>3.0000000000000001E-3</v>
      </c>
      <c r="AC18" s="437">
        <v>136</v>
      </c>
      <c r="AD18" s="436">
        <v>4638</v>
      </c>
      <c r="AE18" s="435">
        <v>0.98099999999999998</v>
      </c>
      <c r="AF18" s="428">
        <v>45</v>
      </c>
      <c r="AG18" s="427">
        <v>0.01</v>
      </c>
      <c r="AI18" s="501">
        <v>45</v>
      </c>
      <c r="AJ18" s="500">
        <v>0.01</v>
      </c>
      <c r="AL18" s="499">
        <f t="shared" si="0"/>
        <v>0</v>
      </c>
      <c r="AM18" s="498">
        <f t="shared" si="1"/>
        <v>0</v>
      </c>
    </row>
    <row r="19" spans="1:39" x14ac:dyDescent="0.25">
      <c r="A19" s="36" t="s">
        <v>43</v>
      </c>
      <c r="B19" s="37">
        <v>8672</v>
      </c>
      <c r="C19" s="38">
        <v>14</v>
      </c>
      <c r="D19" s="38">
        <v>5</v>
      </c>
      <c r="E19" s="38">
        <v>0</v>
      </c>
      <c r="F19" s="39">
        <v>5</v>
      </c>
      <c r="G19" s="207">
        <v>8212</v>
      </c>
      <c r="H19" s="282">
        <v>0.94699999999999995</v>
      </c>
      <c r="I19" s="146">
        <v>416</v>
      </c>
      <c r="J19" s="205">
        <v>4.8000000000000001E-2</v>
      </c>
      <c r="K19" s="204">
        <v>44</v>
      </c>
      <c r="L19" s="205">
        <v>5.0000000000000001E-3</v>
      </c>
      <c r="M19" s="204">
        <v>0</v>
      </c>
      <c r="N19" s="283">
        <v>0</v>
      </c>
      <c r="O19" s="142">
        <v>72</v>
      </c>
      <c r="P19" s="366">
        <v>8.0000000000000002E-3</v>
      </c>
      <c r="Q19" s="49">
        <v>0</v>
      </c>
      <c r="R19" s="51">
        <v>0</v>
      </c>
      <c r="S19" s="49">
        <v>96</v>
      </c>
      <c r="T19" s="51">
        <v>1.0999999999999999E-2</v>
      </c>
      <c r="U19" s="49">
        <v>8628</v>
      </c>
      <c r="V19" s="51">
        <v>0.995</v>
      </c>
      <c r="W19" s="49">
        <v>29</v>
      </c>
      <c r="X19" s="53">
        <v>3.0000000000000001E-3</v>
      </c>
      <c r="Y19" s="52">
        <v>2</v>
      </c>
      <c r="Z19" s="201">
        <v>0</v>
      </c>
      <c r="AA19" s="439">
        <v>25</v>
      </c>
      <c r="AB19" s="438">
        <v>3.0000000000000001E-3</v>
      </c>
      <c r="AC19" s="437">
        <v>8858</v>
      </c>
      <c r="AD19" s="436">
        <v>0</v>
      </c>
      <c r="AE19" s="435">
        <v>0</v>
      </c>
      <c r="AF19" s="428">
        <v>116</v>
      </c>
      <c r="AG19" s="427">
        <v>1.2999999999999999E-2</v>
      </c>
      <c r="AI19" s="501">
        <v>115</v>
      </c>
      <c r="AJ19" s="500">
        <v>1.2999999999999999E-2</v>
      </c>
      <c r="AL19" s="499">
        <f t="shared" si="0"/>
        <v>1</v>
      </c>
      <c r="AM19" s="498">
        <f t="shared" si="1"/>
        <v>0</v>
      </c>
    </row>
    <row r="20" spans="1:39" x14ac:dyDescent="0.25">
      <c r="A20" s="36" t="s">
        <v>45</v>
      </c>
      <c r="B20" s="37">
        <v>18631</v>
      </c>
      <c r="C20" s="38">
        <v>30</v>
      </c>
      <c r="D20" s="38">
        <v>0</v>
      </c>
      <c r="E20" s="38">
        <v>13</v>
      </c>
      <c r="F20" s="39">
        <v>3</v>
      </c>
      <c r="G20" s="207">
        <v>18110</v>
      </c>
      <c r="H20" s="282">
        <v>0.97199999999999998</v>
      </c>
      <c r="I20" s="146">
        <v>385</v>
      </c>
      <c r="J20" s="205">
        <v>2.1000000000000001E-2</v>
      </c>
      <c r="K20" s="204">
        <v>102</v>
      </c>
      <c r="L20" s="205">
        <v>5.0000000000000001E-3</v>
      </c>
      <c r="M20" s="204">
        <v>34</v>
      </c>
      <c r="N20" s="283">
        <v>2E-3</v>
      </c>
      <c r="O20" s="142">
        <v>157</v>
      </c>
      <c r="P20" s="366">
        <v>8.0000000000000002E-3</v>
      </c>
      <c r="Q20" s="49">
        <v>56</v>
      </c>
      <c r="R20" s="51">
        <v>3.0000000000000001E-3</v>
      </c>
      <c r="S20" s="49">
        <v>86</v>
      </c>
      <c r="T20" s="51">
        <v>5.0000000000000001E-3</v>
      </c>
      <c r="U20" s="49">
        <v>46</v>
      </c>
      <c r="V20" s="51">
        <v>2E-3</v>
      </c>
      <c r="W20" s="49">
        <v>28</v>
      </c>
      <c r="X20" s="53">
        <v>2E-3</v>
      </c>
      <c r="Y20" s="52">
        <v>4</v>
      </c>
      <c r="Z20" s="201">
        <v>0</v>
      </c>
      <c r="AA20" s="439">
        <v>32</v>
      </c>
      <c r="AB20" s="438">
        <v>2E-3</v>
      </c>
      <c r="AC20" s="437">
        <v>363</v>
      </c>
      <c r="AD20" s="436">
        <v>18366</v>
      </c>
      <c r="AE20" s="435">
        <v>0.98599999999999999</v>
      </c>
      <c r="AF20" s="428">
        <v>259</v>
      </c>
      <c r="AG20" s="427">
        <v>1.4E-2</v>
      </c>
      <c r="AI20" s="501">
        <v>264</v>
      </c>
      <c r="AJ20" s="500">
        <v>1.4E-2</v>
      </c>
      <c r="AL20" s="499">
        <f t="shared" si="0"/>
        <v>-5</v>
      </c>
      <c r="AM20" s="498">
        <f t="shared" si="1"/>
        <v>0</v>
      </c>
    </row>
    <row r="21" spans="1:39" x14ac:dyDescent="0.25">
      <c r="A21" s="36" t="s">
        <v>47</v>
      </c>
      <c r="B21" s="37">
        <v>117123</v>
      </c>
      <c r="C21" s="38">
        <v>189</v>
      </c>
      <c r="D21" s="38">
        <v>0</v>
      </c>
      <c r="E21" s="38">
        <v>165</v>
      </c>
      <c r="F21" s="39">
        <v>4</v>
      </c>
      <c r="G21" s="207">
        <v>113774</v>
      </c>
      <c r="H21" s="282">
        <v>0.97099999999999997</v>
      </c>
      <c r="I21" s="146">
        <v>3008</v>
      </c>
      <c r="J21" s="205">
        <v>2.5999999999999999E-2</v>
      </c>
      <c r="K21" s="204">
        <v>340</v>
      </c>
      <c r="L21" s="205">
        <v>3.0000000000000001E-3</v>
      </c>
      <c r="M21" s="204">
        <v>1</v>
      </c>
      <c r="N21" s="283">
        <v>0</v>
      </c>
      <c r="O21" s="142">
        <v>1269</v>
      </c>
      <c r="P21" s="366">
        <v>1.0999999999999999E-2</v>
      </c>
      <c r="Q21" s="49">
        <v>929</v>
      </c>
      <c r="R21" s="51">
        <v>8.0000000000000002E-3</v>
      </c>
      <c r="S21" s="49">
        <v>562</v>
      </c>
      <c r="T21" s="51">
        <v>5.0000000000000001E-3</v>
      </c>
      <c r="U21" s="49">
        <v>797</v>
      </c>
      <c r="V21" s="51">
        <v>7.0000000000000001E-3</v>
      </c>
      <c r="W21" s="49">
        <v>414</v>
      </c>
      <c r="X21" s="53">
        <v>4.0000000000000001E-3</v>
      </c>
      <c r="Y21" s="52">
        <v>12</v>
      </c>
      <c r="Z21" s="201">
        <v>0</v>
      </c>
      <c r="AA21" s="439">
        <v>93</v>
      </c>
      <c r="AB21" s="438">
        <v>1E-3</v>
      </c>
      <c r="AC21" s="437">
        <v>3221</v>
      </c>
      <c r="AD21" s="436">
        <v>115367</v>
      </c>
      <c r="AE21" s="435">
        <v>0.98499999999999999</v>
      </c>
      <c r="AF21" s="428">
        <v>1609</v>
      </c>
      <c r="AG21" s="427">
        <v>1.4E-2</v>
      </c>
      <c r="AI21" s="501">
        <v>1827</v>
      </c>
      <c r="AJ21" s="500">
        <v>1.6E-2</v>
      </c>
      <c r="AL21" s="499">
        <f t="shared" si="0"/>
        <v>-218</v>
      </c>
      <c r="AM21" s="498">
        <f t="shared" si="1"/>
        <v>-2E-3</v>
      </c>
    </row>
    <row r="22" spans="1:39" x14ac:dyDescent="0.25">
      <c r="A22" s="36" t="s">
        <v>58</v>
      </c>
      <c r="B22" s="37">
        <v>60609</v>
      </c>
      <c r="C22" s="38">
        <v>45</v>
      </c>
      <c r="D22" s="38">
        <v>1</v>
      </c>
      <c r="E22" s="38">
        <v>33</v>
      </c>
      <c r="F22" s="39">
        <v>3</v>
      </c>
      <c r="G22" s="207">
        <v>57703</v>
      </c>
      <c r="H22" s="282">
        <v>0.95199999999999996</v>
      </c>
      <c r="I22" s="146">
        <v>2709</v>
      </c>
      <c r="J22" s="205">
        <v>4.4999999999999998E-2</v>
      </c>
      <c r="K22" s="204">
        <v>197</v>
      </c>
      <c r="L22" s="205">
        <v>3.0000000000000001E-3</v>
      </c>
      <c r="M22" s="204">
        <v>0</v>
      </c>
      <c r="N22" s="283">
        <v>0</v>
      </c>
      <c r="O22" s="142">
        <v>651</v>
      </c>
      <c r="P22" s="366">
        <v>1.0999999999999999E-2</v>
      </c>
      <c r="Q22" s="49">
        <v>576</v>
      </c>
      <c r="R22" s="51">
        <v>0.01</v>
      </c>
      <c r="S22" s="49">
        <v>428</v>
      </c>
      <c r="T22" s="51">
        <v>7.0000000000000001E-3</v>
      </c>
      <c r="U22" s="49">
        <v>537</v>
      </c>
      <c r="V22" s="51">
        <v>8.9999999999999993E-3</v>
      </c>
      <c r="W22" s="49">
        <v>278</v>
      </c>
      <c r="X22" s="53">
        <v>5.0000000000000001E-3</v>
      </c>
      <c r="Y22" s="52">
        <v>27</v>
      </c>
      <c r="Z22" s="201">
        <v>0</v>
      </c>
      <c r="AA22" s="439">
        <v>18</v>
      </c>
      <c r="AB22" s="438">
        <v>0</v>
      </c>
      <c r="AC22" s="437">
        <v>1967</v>
      </c>
      <c r="AD22" s="436">
        <v>59686</v>
      </c>
      <c r="AE22" s="435">
        <v>0.98499999999999999</v>
      </c>
      <c r="AF22" s="428">
        <v>848</v>
      </c>
      <c r="AG22" s="427">
        <v>1.4E-2</v>
      </c>
      <c r="AI22" s="501">
        <v>846</v>
      </c>
      <c r="AJ22" s="500">
        <v>1.4E-2</v>
      </c>
      <c r="AL22" s="499">
        <f t="shared" si="0"/>
        <v>2</v>
      </c>
      <c r="AM22" s="498">
        <f t="shared" si="1"/>
        <v>0</v>
      </c>
    </row>
    <row r="23" spans="1:39" x14ac:dyDescent="0.25">
      <c r="A23" s="36" t="s">
        <v>32</v>
      </c>
      <c r="B23" s="37">
        <v>14496</v>
      </c>
      <c r="C23" s="38">
        <v>19</v>
      </c>
      <c r="D23" s="38">
        <v>0</v>
      </c>
      <c r="E23" s="38">
        <v>11</v>
      </c>
      <c r="F23" s="39">
        <v>3</v>
      </c>
      <c r="G23" s="207">
        <v>14209</v>
      </c>
      <c r="H23" s="282">
        <v>0.98</v>
      </c>
      <c r="I23" s="146">
        <v>255</v>
      </c>
      <c r="J23" s="205">
        <v>1.7999999999999999E-2</v>
      </c>
      <c r="K23" s="204">
        <v>32</v>
      </c>
      <c r="L23" s="205">
        <v>2E-3</v>
      </c>
      <c r="M23" s="204">
        <v>0</v>
      </c>
      <c r="N23" s="283">
        <v>0</v>
      </c>
      <c r="O23" s="142">
        <v>185</v>
      </c>
      <c r="P23" s="366">
        <v>1.2999999999999999E-2</v>
      </c>
      <c r="Q23" s="49">
        <v>116</v>
      </c>
      <c r="R23" s="51">
        <v>8.0000000000000002E-3</v>
      </c>
      <c r="S23" s="49">
        <v>116</v>
      </c>
      <c r="T23" s="51">
        <v>8.0000000000000002E-3</v>
      </c>
      <c r="U23" s="49">
        <v>95</v>
      </c>
      <c r="V23" s="51">
        <v>7.0000000000000001E-3</v>
      </c>
      <c r="W23" s="49">
        <v>4</v>
      </c>
      <c r="X23" s="53">
        <v>0</v>
      </c>
      <c r="Y23" s="52">
        <v>3</v>
      </c>
      <c r="Z23" s="201">
        <v>0</v>
      </c>
      <c r="AA23" s="439">
        <v>13</v>
      </c>
      <c r="AB23" s="438">
        <v>1E-3</v>
      </c>
      <c r="AC23" s="437">
        <v>425</v>
      </c>
      <c r="AD23" s="436">
        <v>14279</v>
      </c>
      <c r="AE23" s="435">
        <v>0.98499999999999999</v>
      </c>
      <c r="AF23" s="428">
        <v>217</v>
      </c>
      <c r="AG23" s="427">
        <v>1.4999999999999999E-2</v>
      </c>
      <c r="AI23" s="501">
        <v>246</v>
      </c>
      <c r="AJ23" s="500">
        <v>1.7000000000000001E-2</v>
      </c>
      <c r="AL23" s="499">
        <f t="shared" si="0"/>
        <v>-29</v>
      </c>
      <c r="AM23" s="498">
        <f t="shared" si="1"/>
        <v>-2.0000000000000018E-3</v>
      </c>
    </row>
    <row r="24" spans="1:39" x14ac:dyDescent="0.25">
      <c r="A24" s="36" t="s">
        <v>67</v>
      </c>
      <c r="B24" s="37">
        <v>38471</v>
      </c>
      <c r="C24" s="38">
        <v>39</v>
      </c>
      <c r="D24" s="38">
        <v>7</v>
      </c>
      <c r="E24" s="38">
        <v>27</v>
      </c>
      <c r="F24" s="39">
        <v>3</v>
      </c>
      <c r="G24" s="207">
        <v>35909</v>
      </c>
      <c r="H24" s="282">
        <v>0.93300000000000005</v>
      </c>
      <c r="I24" s="146">
        <v>2372</v>
      </c>
      <c r="J24" s="205">
        <v>6.2E-2</v>
      </c>
      <c r="K24" s="204">
        <v>77</v>
      </c>
      <c r="L24" s="205">
        <v>2E-3</v>
      </c>
      <c r="M24" s="204">
        <v>113</v>
      </c>
      <c r="N24" s="283">
        <v>3.0000000000000001E-3</v>
      </c>
      <c r="O24" s="142">
        <v>495</v>
      </c>
      <c r="P24" s="366">
        <v>1.2999999999999999E-2</v>
      </c>
      <c r="Q24" s="49">
        <v>286</v>
      </c>
      <c r="R24" s="51">
        <v>7.0000000000000001E-3</v>
      </c>
      <c r="S24" s="49">
        <v>230</v>
      </c>
      <c r="T24" s="51">
        <v>6.0000000000000001E-3</v>
      </c>
      <c r="U24" s="49">
        <v>220</v>
      </c>
      <c r="V24" s="51">
        <v>6.0000000000000001E-3</v>
      </c>
      <c r="W24" s="49">
        <v>45</v>
      </c>
      <c r="X24" s="53">
        <v>1E-3</v>
      </c>
      <c r="Y24" s="52">
        <v>1</v>
      </c>
      <c r="Z24" s="201">
        <v>0</v>
      </c>
      <c r="AA24" s="439">
        <v>41</v>
      </c>
      <c r="AB24" s="438">
        <v>1E-3</v>
      </c>
      <c r="AC24" s="437">
        <v>1167</v>
      </c>
      <c r="AD24" s="436">
        <v>37817</v>
      </c>
      <c r="AE24" s="435">
        <v>0.98299999999999998</v>
      </c>
      <c r="AF24" s="428">
        <v>572</v>
      </c>
      <c r="AG24" s="427">
        <v>1.4999999999999999E-2</v>
      </c>
      <c r="AI24" s="501">
        <v>572</v>
      </c>
      <c r="AJ24" s="500">
        <v>1.4999999999999999E-2</v>
      </c>
      <c r="AL24" s="499">
        <f t="shared" si="0"/>
        <v>0</v>
      </c>
      <c r="AM24" s="498">
        <f t="shared" si="1"/>
        <v>0</v>
      </c>
    </row>
    <row r="25" spans="1:39" x14ac:dyDescent="0.25">
      <c r="A25" s="36" t="s">
        <v>29</v>
      </c>
      <c r="B25" s="37">
        <v>81939</v>
      </c>
      <c r="C25" s="38">
        <v>80</v>
      </c>
      <c r="D25" s="38">
        <v>0</v>
      </c>
      <c r="E25" s="38">
        <v>74</v>
      </c>
      <c r="F25" s="39">
        <v>6</v>
      </c>
      <c r="G25" s="207">
        <v>80768</v>
      </c>
      <c r="H25" s="282">
        <v>0.98599999999999999</v>
      </c>
      <c r="I25" s="146">
        <v>901</v>
      </c>
      <c r="J25" s="205">
        <v>1.0999999999999999E-2</v>
      </c>
      <c r="K25" s="204">
        <v>265</v>
      </c>
      <c r="L25" s="205">
        <v>3.0000000000000001E-3</v>
      </c>
      <c r="M25" s="204">
        <v>5</v>
      </c>
      <c r="N25" s="283">
        <v>0</v>
      </c>
      <c r="O25" s="142">
        <v>1039</v>
      </c>
      <c r="P25" s="366">
        <v>1.2999999999999999E-2</v>
      </c>
      <c r="Q25" s="49">
        <v>995</v>
      </c>
      <c r="R25" s="51">
        <v>1.2E-2</v>
      </c>
      <c r="S25" s="49">
        <v>519</v>
      </c>
      <c r="T25" s="51">
        <v>6.0000000000000001E-3</v>
      </c>
      <c r="U25" s="49">
        <v>1683</v>
      </c>
      <c r="V25" s="51">
        <v>2.1000000000000001E-2</v>
      </c>
      <c r="W25" s="49">
        <v>182</v>
      </c>
      <c r="X25" s="53">
        <v>2E-3</v>
      </c>
      <c r="Y25" s="52">
        <v>14</v>
      </c>
      <c r="Z25" s="201">
        <v>0</v>
      </c>
      <c r="AA25" s="439">
        <v>12</v>
      </c>
      <c r="AB25" s="438">
        <v>0</v>
      </c>
      <c r="AC25" s="437">
        <v>3451</v>
      </c>
      <c r="AD25" s="436">
        <v>79371</v>
      </c>
      <c r="AE25" s="435">
        <v>0.96899999999999997</v>
      </c>
      <c r="AF25" s="428">
        <v>1304</v>
      </c>
      <c r="AG25" s="427">
        <v>1.6E-2</v>
      </c>
      <c r="AI25" s="501">
        <v>2042</v>
      </c>
      <c r="AJ25" s="500">
        <v>2.5000000000000001E-2</v>
      </c>
      <c r="AL25" s="499">
        <f t="shared" si="0"/>
        <v>-738</v>
      </c>
      <c r="AM25" s="498">
        <f t="shared" si="1"/>
        <v>-9.0000000000000011E-3</v>
      </c>
    </row>
    <row r="26" spans="1:39" x14ac:dyDescent="0.25">
      <c r="A26" s="36" t="s">
        <v>35</v>
      </c>
      <c r="B26" s="37">
        <v>5089</v>
      </c>
      <c r="C26" s="38">
        <v>11</v>
      </c>
      <c r="D26" s="38">
        <v>0</v>
      </c>
      <c r="E26" s="38">
        <v>0</v>
      </c>
      <c r="F26" s="39">
        <v>3</v>
      </c>
      <c r="G26" s="207">
        <v>4727</v>
      </c>
      <c r="H26" s="282">
        <v>0.92900000000000005</v>
      </c>
      <c r="I26" s="146">
        <v>341</v>
      </c>
      <c r="J26" s="205">
        <v>6.7000000000000004E-2</v>
      </c>
      <c r="K26" s="204">
        <v>21</v>
      </c>
      <c r="L26" s="205">
        <v>4.0000000000000001E-3</v>
      </c>
      <c r="M26" s="204">
        <v>0</v>
      </c>
      <c r="N26" s="283">
        <v>0</v>
      </c>
      <c r="O26" s="142">
        <v>68</v>
      </c>
      <c r="P26" s="366">
        <v>1.2999999999999999E-2</v>
      </c>
      <c r="Q26" s="49">
        <v>0</v>
      </c>
      <c r="R26" s="51">
        <v>0</v>
      </c>
      <c r="S26" s="49">
        <v>60</v>
      </c>
      <c r="T26" s="51">
        <v>1.2E-2</v>
      </c>
      <c r="U26" s="49">
        <v>42</v>
      </c>
      <c r="V26" s="51">
        <v>8.0000000000000002E-3</v>
      </c>
      <c r="W26" s="49">
        <v>44</v>
      </c>
      <c r="X26" s="53">
        <v>8.9999999999999993E-3</v>
      </c>
      <c r="Y26" s="52">
        <v>1</v>
      </c>
      <c r="Z26" s="201">
        <v>0</v>
      </c>
      <c r="AA26" s="439">
        <v>22</v>
      </c>
      <c r="AB26" s="438">
        <v>4.0000000000000001E-3</v>
      </c>
      <c r="AC26" s="437">
        <v>262</v>
      </c>
      <c r="AD26" s="436">
        <v>5000</v>
      </c>
      <c r="AE26" s="435">
        <v>0.98299999999999998</v>
      </c>
      <c r="AF26" s="428">
        <v>89</v>
      </c>
      <c r="AG26" s="427">
        <v>1.7000000000000001E-2</v>
      </c>
      <c r="AI26" s="501">
        <v>89</v>
      </c>
      <c r="AJ26" s="500">
        <v>1.7999999999999999E-2</v>
      </c>
      <c r="AL26" s="499">
        <f t="shared" si="0"/>
        <v>0</v>
      </c>
      <c r="AM26" s="498">
        <f t="shared" si="1"/>
        <v>-9.9999999999999742E-4</v>
      </c>
    </row>
    <row r="27" spans="1:39" x14ac:dyDescent="0.25">
      <c r="A27" s="36" t="s">
        <v>65</v>
      </c>
      <c r="B27" s="37">
        <v>5433</v>
      </c>
      <c r="C27" s="38">
        <v>16</v>
      </c>
      <c r="D27" s="38">
        <v>0</v>
      </c>
      <c r="E27" s="38">
        <v>7</v>
      </c>
      <c r="F27" s="39">
        <v>3</v>
      </c>
      <c r="G27" s="207">
        <v>5017</v>
      </c>
      <c r="H27" s="282">
        <v>0.92300000000000004</v>
      </c>
      <c r="I27" s="146">
        <v>366</v>
      </c>
      <c r="J27" s="205">
        <v>6.7000000000000004E-2</v>
      </c>
      <c r="K27" s="204">
        <v>44</v>
      </c>
      <c r="L27" s="205">
        <v>8.0000000000000002E-3</v>
      </c>
      <c r="M27" s="204">
        <v>6</v>
      </c>
      <c r="N27" s="283">
        <v>1E-3</v>
      </c>
      <c r="O27" s="142">
        <v>46</v>
      </c>
      <c r="P27" s="366">
        <v>8.0000000000000002E-3</v>
      </c>
      <c r="Q27" s="49">
        <v>19</v>
      </c>
      <c r="R27" s="51">
        <v>3.0000000000000001E-3</v>
      </c>
      <c r="S27" s="49">
        <v>226</v>
      </c>
      <c r="T27" s="51">
        <v>4.2000000000000003E-2</v>
      </c>
      <c r="U27" s="49">
        <v>22</v>
      </c>
      <c r="V27" s="51">
        <v>4.0000000000000001E-3</v>
      </c>
      <c r="W27" s="49">
        <v>16</v>
      </c>
      <c r="X27" s="53">
        <v>3.0000000000000001E-3</v>
      </c>
      <c r="Y27" s="52">
        <v>4</v>
      </c>
      <c r="Z27" s="201">
        <v>1E-3</v>
      </c>
      <c r="AA27" s="439">
        <v>7</v>
      </c>
      <c r="AB27" s="438">
        <v>1E-3</v>
      </c>
      <c r="AC27" s="437">
        <v>340</v>
      </c>
      <c r="AD27" s="436">
        <v>5136</v>
      </c>
      <c r="AE27" s="435">
        <v>0.94499999999999995</v>
      </c>
      <c r="AF27" s="428">
        <v>90</v>
      </c>
      <c r="AG27" s="427">
        <v>1.7000000000000001E-2</v>
      </c>
      <c r="AI27" s="501">
        <v>90</v>
      </c>
      <c r="AJ27" s="500">
        <v>1.7000000000000001E-2</v>
      </c>
      <c r="AL27" s="499">
        <f t="shared" si="0"/>
        <v>0</v>
      </c>
      <c r="AM27" s="498">
        <f t="shared" si="1"/>
        <v>0</v>
      </c>
    </row>
    <row r="28" spans="1:39" x14ac:dyDescent="0.25">
      <c r="A28" s="36" t="s">
        <v>61</v>
      </c>
      <c r="B28" s="37">
        <v>15513</v>
      </c>
      <c r="C28" s="38">
        <v>28</v>
      </c>
      <c r="D28" s="38">
        <v>2</v>
      </c>
      <c r="E28" s="38">
        <v>7</v>
      </c>
      <c r="F28" s="39">
        <v>3</v>
      </c>
      <c r="G28" s="207">
        <v>9730</v>
      </c>
      <c r="H28" s="282">
        <v>0.627</v>
      </c>
      <c r="I28" s="146">
        <v>5670</v>
      </c>
      <c r="J28" s="205">
        <v>0.36499999999999999</v>
      </c>
      <c r="K28" s="204">
        <v>113</v>
      </c>
      <c r="L28" s="205">
        <v>7.0000000000000001E-3</v>
      </c>
      <c r="M28" s="204">
        <v>0</v>
      </c>
      <c r="N28" s="283">
        <v>0</v>
      </c>
      <c r="O28" s="142">
        <v>188</v>
      </c>
      <c r="P28" s="366">
        <v>1.2E-2</v>
      </c>
      <c r="Q28" s="49">
        <v>48</v>
      </c>
      <c r="R28" s="51">
        <v>3.0000000000000001E-3</v>
      </c>
      <c r="S28" s="49">
        <v>99</v>
      </c>
      <c r="T28" s="51">
        <v>6.0000000000000001E-3</v>
      </c>
      <c r="U28" s="49">
        <v>52</v>
      </c>
      <c r="V28" s="51">
        <v>3.0000000000000001E-3</v>
      </c>
      <c r="W28" s="49">
        <v>32</v>
      </c>
      <c r="X28" s="53">
        <v>2E-3</v>
      </c>
      <c r="Y28" s="52">
        <v>8</v>
      </c>
      <c r="Z28" s="201">
        <v>1E-3</v>
      </c>
      <c r="AA28" s="439">
        <v>3</v>
      </c>
      <c r="AB28" s="438">
        <v>0</v>
      </c>
      <c r="AC28" s="437">
        <v>412</v>
      </c>
      <c r="AD28" s="436">
        <v>15208</v>
      </c>
      <c r="AE28" s="435">
        <v>0.98</v>
      </c>
      <c r="AF28" s="428">
        <v>301</v>
      </c>
      <c r="AG28" s="427">
        <v>1.9E-2</v>
      </c>
      <c r="AI28" s="501">
        <v>307</v>
      </c>
      <c r="AJ28" s="500">
        <v>0.02</v>
      </c>
      <c r="AL28" s="499">
        <f t="shared" si="0"/>
        <v>-6</v>
      </c>
      <c r="AM28" s="498">
        <f t="shared" si="1"/>
        <v>-1.0000000000000009E-3</v>
      </c>
    </row>
    <row r="29" spans="1:39" x14ac:dyDescent="0.25">
      <c r="A29" s="36" t="s">
        <v>59</v>
      </c>
      <c r="B29" s="37">
        <v>8918</v>
      </c>
      <c r="C29" s="38">
        <v>11</v>
      </c>
      <c r="D29" s="38">
        <v>0</v>
      </c>
      <c r="E29" s="38">
        <v>2</v>
      </c>
      <c r="F29" s="39">
        <v>3</v>
      </c>
      <c r="G29" s="207">
        <v>8060</v>
      </c>
      <c r="H29" s="282">
        <v>0.90400000000000003</v>
      </c>
      <c r="I29" s="146">
        <v>754</v>
      </c>
      <c r="J29" s="205">
        <v>8.5000000000000006E-2</v>
      </c>
      <c r="K29" s="204">
        <v>104</v>
      </c>
      <c r="L29" s="205">
        <v>1.2E-2</v>
      </c>
      <c r="M29" s="204">
        <v>0</v>
      </c>
      <c r="N29" s="283">
        <v>0</v>
      </c>
      <c r="O29" s="142">
        <v>72</v>
      </c>
      <c r="P29" s="366">
        <v>8.0000000000000002E-3</v>
      </c>
      <c r="Q29" s="49">
        <v>37</v>
      </c>
      <c r="R29" s="51">
        <v>4.0000000000000001E-3</v>
      </c>
      <c r="S29" s="49">
        <v>45</v>
      </c>
      <c r="T29" s="51">
        <v>5.0000000000000001E-3</v>
      </c>
      <c r="U29" s="49">
        <v>32</v>
      </c>
      <c r="V29" s="51">
        <v>4.0000000000000001E-3</v>
      </c>
      <c r="W29" s="49">
        <v>11</v>
      </c>
      <c r="X29" s="53">
        <v>1E-3</v>
      </c>
      <c r="Y29" s="52">
        <v>11</v>
      </c>
      <c r="Z29" s="201">
        <v>1E-3</v>
      </c>
      <c r="AA29" s="439">
        <v>19</v>
      </c>
      <c r="AB29" s="438">
        <v>2E-3</v>
      </c>
      <c r="AC29" s="437">
        <v>201</v>
      </c>
      <c r="AD29" s="436">
        <v>8739</v>
      </c>
      <c r="AE29" s="435">
        <v>0.98</v>
      </c>
      <c r="AF29" s="428">
        <v>176</v>
      </c>
      <c r="AG29" s="427">
        <v>0.02</v>
      </c>
      <c r="AI29" s="501">
        <v>182</v>
      </c>
      <c r="AJ29" s="500">
        <v>0.02</v>
      </c>
      <c r="AL29" s="499">
        <f t="shared" si="0"/>
        <v>-6</v>
      </c>
      <c r="AM29" s="498">
        <f t="shared" si="1"/>
        <v>0</v>
      </c>
    </row>
    <row r="30" spans="1:39" x14ac:dyDescent="0.25">
      <c r="A30" s="36" t="s">
        <v>41</v>
      </c>
      <c r="B30" s="37">
        <v>13843</v>
      </c>
      <c r="C30" s="38">
        <v>25</v>
      </c>
      <c r="D30" s="38">
        <v>0</v>
      </c>
      <c r="E30" s="38">
        <v>16</v>
      </c>
      <c r="F30" s="39">
        <v>8</v>
      </c>
      <c r="G30" s="207">
        <v>13216</v>
      </c>
      <c r="H30" s="282">
        <v>0.95499999999999996</v>
      </c>
      <c r="I30" s="146">
        <v>464</v>
      </c>
      <c r="J30" s="205">
        <v>3.4000000000000002E-2</v>
      </c>
      <c r="K30" s="204">
        <v>155</v>
      </c>
      <c r="L30" s="205">
        <v>1.0999999999999999E-2</v>
      </c>
      <c r="M30" s="204">
        <v>8</v>
      </c>
      <c r="N30" s="283">
        <v>1E-3</v>
      </c>
      <c r="O30" s="142">
        <v>151</v>
      </c>
      <c r="P30" s="366">
        <v>1.0999999999999999E-2</v>
      </c>
      <c r="Q30" s="49">
        <v>102</v>
      </c>
      <c r="R30" s="51">
        <v>7.0000000000000001E-3</v>
      </c>
      <c r="S30" s="49">
        <v>108</v>
      </c>
      <c r="T30" s="51">
        <v>8.0000000000000002E-3</v>
      </c>
      <c r="U30" s="49">
        <v>53</v>
      </c>
      <c r="V30" s="51">
        <v>4.0000000000000001E-3</v>
      </c>
      <c r="W30" s="49">
        <v>39</v>
      </c>
      <c r="X30" s="53">
        <v>3.0000000000000001E-3</v>
      </c>
      <c r="Y30" s="52">
        <v>12</v>
      </c>
      <c r="Z30" s="201">
        <v>1E-3</v>
      </c>
      <c r="AA30" s="439">
        <v>23</v>
      </c>
      <c r="AB30" s="438">
        <v>2E-3</v>
      </c>
      <c r="AC30" s="437">
        <v>404</v>
      </c>
      <c r="AD30" s="436">
        <v>13522</v>
      </c>
      <c r="AE30" s="435">
        <v>0.97699999999999998</v>
      </c>
      <c r="AF30" s="428">
        <v>306</v>
      </c>
      <c r="AG30" s="427">
        <v>2.1999999999999999E-2</v>
      </c>
      <c r="AI30" s="501">
        <v>315</v>
      </c>
      <c r="AJ30" s="500">
        <v>2.3E-2</v>
      </c>
      <c r="AL30" s="499">
        <f t="shared" si="0"/>
        <v>-9</v>
      </c>
      <c r="AM30" s="498">
        <f t="shared" si="1"/>
        <v>-1.0000000000000009E-3</v>
      </c>
    </row>
    <row r="31" spans="1:39" x14ac:dyDescent="0.25">
      <c r="A31" s="36" t="s">
        <v>55</v>
      </c>
      <c r="B31" s="37">
        <v>35902</v>
      </c>
      <c r="C31" s="38">
        <v>45</v>
      </c>
      <c r="D31" s="38">
        <v>0</v>
      </c>
      <c r="E31" s="38">
        <v>30</v>
      </c>
      <c r="F31" s="39">
        <v>3</v>
      </c>
      <c r="G31" s="207">
        <v>33568</v>
      </c>
      <c r="H31" s="282">
        <v>0.93500000000000005</v>
      </c>
      <c r="I31" s="146">
        <v>2022</v>
      </c>
      <c r="J31" s="205">
        <v>5.6000000000000001E-2</v>
      </c>
      <c r="K31" s="204">
        <v>312</v>
      </c>
      <c r="L31" s="205">
        <v>8.9999999999999993E-3</v>
      </c>
      <c r="M31" s="204">
        <v>0</v>
      </c>
      <c r="N31" s="283">
        <v>0</v>
      </c>
      <c r="O31" s="142">
        <v>511</v>
      </c>
      <c r="P31" s="366">
        <v>1.4E-2</v>
      </c>
      <c r="Q31" s="49">
        <v>312</v>
      </c>
      <c r="R31" s="51">
        <v>8.9999999999999993E-3</v>
      </c>
      <c r="S31" s="49">
        <v>152</v>
      </c>
      <c r="T31" s="51">
        <v>4.0000000000000001E-3</v>
      </c>
      <c r="U31" s="49">
        <v>214</v>
      </c>
      <c r="V31" s="51">
        <v>6.0000000000000001E-3</v>
      </c>
      <c r="W31" s="49">
        <v>60</v>
      </c>
      <c r="X31" s="53">
        <v>2E-3</v>
      </c>
      <c r="Y31" s="52">
        <v>19</v>
      </c>
      <c r="Z31" s="201">
        <v>1E-3</v>
      </c>
      <c r="AA31" s="439">
        <v>60</v>
      </c>
      <c r="AB31" s="438">
        <v>2E-3</v>
      </c>
      <c r="AC31" s="437">
        <v>1034</v>
      </c>
      <c r="AD31" s="436">
        <v>35053</v>
      </c>
      <c r="AE31" s="435">
        <v>0.97599999999999998</v>
      </c>
      <c r="AF31" s="428">
        <v>823</v>
      </c>
      <c r="AG31" s="427">
        <v>2.3E-2</v>
      </c>
      <c r="AI31" s="501">
        <v>915</v>
      </c>
      <c r="AJ31" s="500">
        <v>2.5999999999999999E-2</v>
      </c>
      <c r="AL31" s="499">
        <f t="shared" si="0"/>
        <v>-92</v>
      </c>
      <c r="AM31" s="498">
        <f t="shared" si="1"/>
        <v>-2.9999999999999992E-3</v>
      </c>
    </row>
    <row r="32" spans="1:39" x14ac:dyDescent="0.25">
      <c r="A32" s="36" t="s">
        <v>30</v>
      </c>
      <c r="B32" s="37">
        <v>14161</v>
      </c>
      <c r="C32" s="38">
        <v>26</v>
      </c>
      <c r="D32" s="38">
        <v>0</v>
      </c>
      <c r="E32" s="38">
        <v>5</v>
      </c>
      <c r="F32" s="39">
        <v>3</v>
      </c>
      <c r="G32" s="207">
        <v>13428</v>
      </c>
      <c r="H32" s="282">
        <v>0.94799999999999995</v>
      </c>
      <c r="I32" s="146">
        <v>553</v>
      </c>
      <c r="J32" s="205">
        <v>3.9E-2</v>
      </c>
      <c r="K32" s="204">
        <v>163</v>
      </c>
      <c r="L32" s="205">
        <v>1.2E-2</v>
      </c>
      <c r="M32" s="204">
        <v>17</v>
      </c>
      <c r="N32" s="283">
        <v>1E-3</v>
      </c>
      <c r="O32" s="142">
        <v>173</v>
      </c>
      <c r="P32" s="366">
        <v>1.2E-2</v>
      </c>
      <c r="Q32" s="49">
        <v>59</v>
      </c>
      <c r="R32" s="51">
        <v>4.0000000000000001E-3</v>
      </c>
      <c r="S32" s="49">
        <v>158</v>
      </c>
      <c r="T32" s="51">
        <v>1.0999999999999999E-2</v>
      </c>
      <c r="U32" s="49">
        <v>12185</v>
      </c>
      <c r="V32" s="51">
        <v>0.86</v>
      </c>
      <c r="W32" s="49">
        <v>4</v>
      </c>
      <c r="X32" s="53">
        <v>0</v>
      </c>
      <c r="Y32" s="52">
        <v>0</v>
      </c>
      <c r="Z32" s="201">
        <v>0</v>
      </c>
      <c r="AA32" s="439">
        <v>104</v>
      </c>
      <c r="AB32" s="438">
        <v>7.0000000000000001E-3</v>
      </c>
      <c r="AC32" s="437">
        <v>12639</v>
      </c>
      <c r="AD32" s="436">
        <v>1802</v>
      </c>
      <c r="AE32" s="435">
        <v>0.127</v>
      </c>
      <c r="AF32" s="428">
        <v>336</v>
      </c>
      <c r="AG32" s="427">
        <v>2.4E-2</v>
      </c>
      <c r="AI32" s="501">
        <v>356</v>
      </c>
      <c r="AJ32" s="500">
        <v>2.5000000000000001E-2</v>
      </c>
      <c r="AL32" s="499">
        <f t="shared" si="0"/>
        <v>-20</v>
      </c>
      <c r="AM32" s="498">
        <f t="shared" si="1"/>
        <v>-1.0000000000000009E-3</v>
      </c>
    </row>
    <row r="33" spans="1:39" x14ac:dyDescent="0.25">
      <c r="A33" s="36" t="s">
        <v>44</v>
      </c>
      <c r="B33" s="37">
        <v>43589</v>
      </c>
      <c r="C33" s="38">
        <v>64</v>
      </c>
      <c r="D33" s="38">
        <v>0</v>
      </c>
      <c r="E33" s="38">
        <v>32</v>
      </c>
      <c r="F33" s="39">
        <v>6</v>
      </c>
      <c r="G33" s="207">
        <v>40638</v>
      </c>
      <c r="H33" s="282">
        <v>0.93200000000000005</v>
      </c>
      <c r="I33" s="146">
        <v>2566</v>
      </c>
      <c r="J33" s="205">
        <v>5.8999999999999997E-2</v>
      </c>
      <c r="K33" s="204">
        <v>381</v>
      </c>
      <c r="L33" s="205">
        <v>8.9999999999999993E-3</v>
      </c>
      <c r="M33" s="204">
        <v>4</v>
      </c>
      <c r="N33" s="283">
        <v>0</v>
      </c>
      <c r="O33" s="142">
        <v>722</v>
      </c>
      <c r="P33" s="366">
        <v>1.7000000000000001E-2</v>
      </c>
      <c r="Q33" s="49">
        <v>293</v>
      </c>
      <c r="R33" s="51">
        <v>7.0000000000000001E-3</v>
      </c>
      <c r="S33" s="49">
        <v>385</v>
      </c>
      <c r="T33" s="51">
        <v>8.9999999999999993E-3</v>
      </c>
      <c r="U33" s="49">
        <v>298</v>
      </c>
      <c r="V33" s="51">
        <v>7.0000000000000001E-3</v>
      </c>
      <c r="W33" s="49">
        <v>51</v>
      </c>
      <c r="X33" s="53">
        <v>1E-3</v>
      </c>
      <c r="Y33" s="52">
        <v>1</v>
      </c>
      <c r="Z33" s="201">
        <v>0</v>
      </c>
      <c r="AA33" s="439">
        <v>94</v>
      </c>
      <c r="AB33" s="438">
        <v>2E-3</v>
      </c>
      <c r="AC33" s="437">
        <v>1581</v>
      </c>
      <c r="AD33" s="436">
        <v>42467</v>
      </c>
      <c r="AE33" s="435">
        <v>0.97399999999999998</v>
      </c>
      <c r="AF33" s="428">
        <v>1103</v>
      </c>
      <c r="AG33" s="427">
        <v>2.5000000000000001E-2</v>
      </c>
      <c r="AI33" s="501">
        <v>1485</v>
      </c>
      <c r="AJ33" s="500">
        <v>3.4000000000000002E-2</v>
      </c>
      <c r="AL33" s="499">
        <f t="shared" si="0"/>
        <v>-382</v>
      </c>
      <c r="AM33" s="498">
        <f t="shared" si="1"/>
        <v>-9.0000000000000011E-3</v>
      </c>
    </row>
    <row r="34" spans="1:39" x14ac:dyDescent="0.25">
      <c r="A34" s="36" t="s">
        <v>56</v>
      </c>
      <c r="B34" s="37">
        <v>17504</v>
      </c>
      <c r="C34" s="38">
        <v>24</v>
      </c>
      <c r="D34" s="38">
        <v>0</v>
      </c>
      <c r="E34" s="38">
        <v>19</v>
      </c>
      <c r="F34" s="39">
        <v>3</v>
      </c>
      <c r="G34" s="207">
        <v>16433</v>
      </c>
      <c r="H34" s="282">
        <v>0.93899999999999995</v>
      </c>
      <c r="I34" s="146">
        <v>870</v>
      </c>
      <c r="J34" s="205">
        <v>0.05</v>
      </c>
      <c r="K34" s="204">
        <v>201</v>
      </c>
      <c r="L34" s="205">
        <v>1.0999999999999999E-2</v>
      </c>
      <c r="M34" s="204">
        <v>0</v>
      </c>
      <c r="N34" s="283">
        <v>0</v>
      </c>
      <c r="O34" s="142">
        <v>229</v>
      </c>
      <c r="P34" s="366">
        <v>1.2999999999999999E-2</v>
      </c>
      <c r="Q34" s="49">
        <v>126</v>
      </c>
      <c r="R34" s="51">
        <v>7.0000000000000001E-3</v>
      </c>
      <c r="S34" s="49">
        <v>177</v>
      </c>
      <c r="T34" s="51">
        <v>0.01</v>
      </c>
      <c r="U34" s="49">
        <v>118</v>
      </c>
      <c r="V34" s="51">
        <v>7.0000000000000001E-3</v>
      </c>
      <c r="W34" s="49">
        <v>25</v>
      </c>
      <c r="X34" s="53">
        <v>1E-3</v>
      </c>
      <c r="Y34" s="52">
        <v>7</v>
      </c>
      <c r="Z34" s="201">
        <v>0</v>
      </c>
      <c r="AA34" s="439">
        <v>20</v>
      </c>
      <c r="AB34" s="438">
        <v>1E-3</v>
      </c>
      <c r="AC34" s="437">
        <v>641</v>
      </c>
      <c r="AD34" s="436">
        <v>17074</v>
      </c>
      <c r="AE34" s="435">
        <v>0.97499999999999998</v>
      </c>
      <c r="AF34" s="428">
        <v>430</v>
      </c>
      <c r="AG34" s="427">
        <v>2.5000000000000001E-2</v>
      </c>
      <c r="AI34" s="501">
        <v>429</v>
      </c>
      <c r="AJ34" s="500">
        <v>2.4E-2</v>
      </c>
      <c r="AL34" s="499">
        <f t="shared" si="0"/>
        <v>1</v>
      </c>
      <c r="AM34" s="498">
        <f t="shared" si="1"/>
        <v>1.0000000000000009E-3</v>
      </c>
    </row>
    <row r="35" spans="1:39" x14ac:dyDescent="0.25">
      <c r="A35" s="36" t="s">
        <v>68</v>
      </c>
      <c r="B35" s="37">
        <v>46813</v>
      </c>
      <c r="C35" s="38">
        <v>60</v>
      </c>
      <c r="D35" s="38">
        <v>0</v>
      </c>
      <c r="E35" s="38">
        <v>44</v>
      </c>
      <c r="F35" s="39">
        <v>3</v>
      </c>
      <c r="G35" s="207">
        <v>45293</v>
      </c>
      <c r="H35" s="282">
        <v>0.96799999999999997</v>
      </c>
      <c r="I35" s="146">
        <v>1219</v>
      </c>
      <c r="J35" s="205">
        <v>2.5999999999999999E-2</v>
      </c>
      <c r="K35" s="204">
        <v>199</v>
      </c>
      <c r="L35" s="205">
        <v>4.0000000000000001E-3</v>
      </c>
      <c r="M35" s="204">
        <v>102</v>
      </c>
      <c r="N35" s="283">
        <v>2E-3</v>
      </c>
      <c r="O35" s="142">
        <v>986</v>
      </c>
      <c r="P35" s="366">
        <v>2.1000000000000001E-2</v>
      </c>
      <c r="Q35" s="49">
        <v>829</v>
      </c>
      <c r="R35" s="51">
        <v>1.7999999999999999E-2</v>
      </c>
      <c r="S35" s="49">
        <v>700</v>
      </c>
      <c r="T35" s="51">
        <v>1.4999999999999999E-2</v>
      </c>
      <c r="U35" s="49">
        <v>586</v>
      </c>
      <c r="V35" s="51">
        <v>1.2999999999999999E-2</v>
      </c>
      <c r="W35" s="49">
        <v>109</v>
      </c>
      <c r="X35" s="53">
        <v>2E-3</v>
      </c>
      <c r="Y35" s="52">
        <v>44</v>
      </c>
      <c r="Z35" s="201">
        <v>1E-3</v>
      </c>
      <c r="AA35" s="439">
        <v>51</v>
      </c>
      <c r="AB35" s="438">
        <v>1E-3</v>
      </c>
      <c r="AC35" s="437">
        <v>2595</v>
      </c>
      <c r="AD35" s="436">
        <v>45132</v>
      </c>
      <c r="AE35" s="435">
        <v>0.96399999999999997</v>
      </c>
      <c r="AF35" s="428">
        <v>1185</v>
      </c>
      <c r="AG35" s="427">
        <v>2.5000000000000001E-2</v>
      </c>
      <c r="AI35" s="501">
        <v>1183</v>
      </c>
      <c r="AJ35" s="500">
        <v>2.5000000000000001E-2</v>
      </c>
      <c r="AL35" s="499">
        <f t="shared" si="0"/>
        <v>2</v>
      </c>
      <c r="AM35" s="498">
        <f t="shared" si="1"/>
        <v>0</v>
      </c>
    </row>
    <row r="36" spans="1:39" x14ac:dyDescent="0.25">
      <c r="A36" s="36" t="s">
        <v>33</v>
      </c>
      <c r="B36" s="37">
        <v>54587</v>
      </c>
      <c r="C36" s="38">
        <v>69</v>
      </c>
      <c r="D36" s="38">
        <v>5</v>
      </c>
      <c r="E36" s="38">
        <v>54</v>
      </c>
      <c r="F36" s="39">
        <v>3</v>
      </c>
      <c r="G36" s="207">
        <v>51783</v>
      </c>
      <c r="H36" s="282">
        <v>0.94899999999999995</v>
      </c>
      <c r="I36" s="146">
        <v>2675</v>
      </c>
      <c r="J36" s="205">
        <v>4.9000000000000002E-2</v>
      </c>
      <c r="K36" s="204">
        <v>129</v>
      </c>
      <c r="L36" s="205">
        <v>2E-3</v>
      </c>
      <c r="M36" s="204">
        <v>0</v>
      </c>
      <c r="N36" s="283">
        <v>0</v>
      </c>
      <c r="O36" s="142">
        <v>1322</v>
      </c>
      <c r="P36" s="366">
        <v>2.4E-2</v>
      </c>
      <c r="Q36" s="49">
        <v>789</v>
      </c>
      <c r="R36" s="51">
        <v>1.4E-2</v>
      </c>
      <c r="S36" s="49">
        <v>43906</v>
      </c>
      <c r="T36" s="51">
        <v>0.80400000000000005</v>
      </c>
      <c r="U36" s="49">
        <v>316</v>
      </c>
      <c r="V36" s="51">
        <v>6.0000000000000001E-3</v>
      </c>
      <c r="W36" s="49">
        <v>1955</v>
      </c>
      <c r="X36" s="53">
        <v>3.5999999999999997E-2</v>
      </c>
      <c r="Y36" s="52">
        <v>9</v>
      </c>
      <c r="Z36" s="201">
        <v>0</v>
      </c>
      <c r="AA36" s="439">
        <v>18</v>
      </c>
      <c r="AB36" s="438">
        <v>0</v>
      </c>
      <c r="AC36" s="437">
        <v>47605</v>
      </c>
      <c r="AD36" s="436">
        <v>8737</v>
      </c>
      <c r="AE36" s="435">
        <v>0.16</v>
      </c>
      <c r="AF36" s="428">
        <v>1451</v>
      </c>
      <c r="AG36" s="427">
        <v>2.7E-2</v>
      </c>
      <c r="AI36" s="501">
        <v>1489</v>
      </c>
      <c r="AJ36" s="500">
        <v>2.7E-2</v>
      </c>
      <c r="AL36" s="499">
        <f t="shared" si="0"/>
        <v>-38</v>
      </c>
      <c r="AM36" s="498">
        <f t="shared" si="1"/>
        <v>0</v>
      </c>
    </row>
    <row r="37" spans="1:39" x14ac:dyDescent="0.25">
      <c r="A37" s="36" t="s">
        <v>28</v>
      </c>
      <c r="B37" s="37">
        <v>9478</v>
      </c>
      <c r="C37" s="38">
        <v>13</v>
      </c>
      <c r="D37" s="38">
        <v>0</v>
      </c>
      <c r="E37" s="38">
        <v>3</v>
      </c>
      <c r="F37" s="39">
        <v>3</v>
      </c>
      <c r="G37" s="207">
        <v>8881</v>
      </c>
      <c r="H37" s="282">
        <v>0.93700000000000006</v>
      </c>
      <c r="I37" s="146">
        <v>551</v>
      </c>
      <c r="J37" s="205">
        <v>5.8000000000000003E-2</v>
      </c>
      <c r="K37" s="204">
        <v>46</v>
      </c>
      <c r="L37" s="205">
        <v>5.0000000000000001E-3</v>
      </c>
      <c r="M37" s="204">
        <v>0</v>
      </c>
      <c r="N37" s="283">
        <v>0</v>
      </c>
      <c r="O37" s="142">
        <v>217</v>
      </c>
      <c r="P37" s="366">
        <v>2.3E-2</v>
      </c>
      <c r="Q37" s="49">
        <v>29</v>
      </c>
      <c r="R37" s="51">
        <v>3.0000000000000001E-3</v>
      </c>
      <c r="S37" s="49">
        <v>503</v>
      </c>
      <c r="T37" s="51">
        <v>5.2999999999999999E-2</v>
      </c>
      <c r="U37" s="49">
        <v>8</v>
      </c>
      <c r="V37" s="51">
        <v>1E-3</v>
      </c>
      <c r="W37" s="49">
        <v>7</v>
      </c>
      <c r="X37" s="53">
        <v>1E-3</v>
      </c>
      <c r="Y37" s="52">
        <v>4</v>
      </c>
      <c r="Z37" s="201">
        <v>0</v>
      </c>
      <c r="AA37" s="439">
        <v>7</v>
      </c>
      <c r="AB37" s="438">
        <v>1E-3</v>
      </c>
      <c r="AC37" s="437">
        <v>754</v>
      </c>
      <c r="AD37" s="436">
        <v>8772</v>
      </c>
      <c r="AE37" s="435">
        <v>0.92600000000000005</v>
      </c>
      <c r="AF37" s="428">
        <v>263</v>
      </c>
      <c r="AG37" s="427">
        <v>2.8000000000000001E-2</v>
      </c>
      <c r="AI37" s="501">
        <v>394</v>
      </c>
      <c r="AJ37" s="500">
        <v>4.2000000000000003E-2</v>
      </c>
      <c r="AL37" s="499">
        <f t="shared" si="0"/>
        <v>-131</v>
      </c>
      <c r="AM37" s="498">
        <f t="shared" si="1"/>
        <v>-1.4000000000000002E-2</v>
      </c>
    </row>
    <row r="38" spans="1:39" x14ac:dyDescent="0.25">
      <c r="A38" s="36" t="s">
        <v>72</v>
      </c>
      <c r="B38" s="37">
        <v>8006</v>
      </c>
      <c r="C38" s="38">
        <v>15</v>
      </c>
      <c r="D38" s="38">
        <v>0</v>
      </c>
      <c r="E38" s="38">
        <v>13</v>
      </c>
      <c r="F38" s="39">
        <v>3</v>
      </c>
      <c r="G38" s="207">
        <v>7449</v>
      </c>
      <c r="H38" s="282">
        <v>0.93</v>
      </c>
      <c r="I38" s="146">
        <v>422</v>
      </c>
      <c r="J38" s="205">
        <v>5.2999999999999999E-2</v>
      </c>
      <c r="K38" s="204">
        <v>135</v>
      </c>
      <c r="L38" s="205">
        <v>1.7000000000000001E-2</v>
      </c>
      <c r="M38" s="204">
        <v>0</v>
      </c>
      <c r="N38" s="283">
        <v>0</v>
      </c>
      <c r="O38" s="142">
        <v>124</v>
      </c>
      <c r="P38" s="366">
        <v>1.4999999999999999E-2</v>
      </c>
      <c r="Q38" s="49">
        <v>102</v>
      </c>
      <c r="R38" s="51">
        <v>1.2999999999999999E-2</v>
      </c>
      <c r="S38" s="49">
        <v>73</v>
      </c>
      <c r="T38" s="51">
        <v>8.9999999999999993E-3</v>
      </c>
      <c r="U38" s="49">
        <v>62</v>
      </c>
      <c r="V38" s="51">
        <v>8.0000000000000002E-3</v>
      </c>
      <c r="W38" s="49">
        <v>13</v>
      </c>
      <c r="X38" s="53">
        <v>2E-3</v>
      </c>
      <c r="Y38" s="52">
        <v>0</v>
      </c>
      <c r="Z38" s="201">
        <v>0</v>
      </c>
      <c r="AA38" s="439">
        <v>26</v>
      </c>
      <c r="AB38" s="438">
        <v>3.0000000000000001E-3</v>
      </c>
      <c r="AC38" s="437">
        <v>325</v>
      </c>
      <c r="AD38" s="436">
        <v>7745</v>
      </c>
      <c r="AE38" s="435">
        <v>0.96699999999999997</v>
      </c>
      <c r="AF38" s="428">
        <v>259</v>
      </c>
      <c r="AG38" s="427">
        <v>3.2000000000000001E-2</v>
      </c>
      <c r="AI38" s="501">
        <v>275</v>
      </c>
      <c r="AJ38" s="500">
        <v>3.4000000000000002E-2</v>
      </c>
      <c r="AL38" s="499">
        <f t="shared" si="0"/>
        <v>-16</v>
      </c>
      <c r="AM38" s="498">
        <f t="shared" si="1"/>
        <v>-2.0000000000000018E-3</v>
      </c>
    </row>
    <row r="39" spans="1:39" x14ac:dyDescent="0.25">
      <c r="A39" s="36" t="s">
        <v>73</v>
      </c>
      <c r="B39" s="37">
        <v>9921</v>
      </c>
      <c r="C39" s="38">
        <v>17</v>
      </c>
      <c r="D39" s="38">
        <v>0</v>
      </c>
      <c r="E39" s="38">
        <v>8</v>
      </c>
      <c r="F39" s="39">
        <v>3</v>
      </c>
      <c r="G39" s="207">
        <v>9219</v>
      </c>
      <c r="H39" s="282">
        <v>0.92900000000000005</v>
      </c>
      <c r="I39" s="146">
        <v>541</v>
      </c>
      <c r="J39" s="205">
        <v>5.5E-2</v>
      </c>
      <c r="K39" s="204">
        <v>152</v>
      </c>
      <c r="L39" s="205">
        <v>1.4999999999999999E-2</v>
      </c>
      <c r="M39" s="204">
        <v>9</v>
      </c>
      <c r="N39" s="283">
        <v>1E-3</v>
      </c>
      <c r="O39" s="142">
        <v>161</v>
      </c>
      <c r="P39" s="366">
        <v>1.6E-2</v>
      </c>
      <c r="Q39" s="49">
        <v>74</v>
      </c>
      <c r="R39" s="51">
        <v>7.0000000000000001E-3</v>
      </c>
      <c r="S39" s="49">
        <v>222</v>
      </c>
      <c r="T39" s="51">
        <v>2.1999999999999999E-2</v>
      </c>
      <c r="U39" s="49">
        <v>49</v>
      </c>
      <c r="V39" s="51">
        <v>5.0000000000000001E-3</v>
      </c>
      <c r="W39" s="49">
        <v>1627</v>
      </c>
      <c r="X39" s="53">
        <v>0.16400000000000001</v>
      </c>
      <c r="Y39" s="52">
        <v>5547</v>
      </c>
      <c r="Z39" s="201">
        <v>0.55900000000000005</v>
      </c>
      <c r="AA39" s="439">
        <v>20</v>
      </c>
      <c r="AB39" s="438">
        <v>2E-3</v>
      </c>
      <c r="AC39" s="437">
        <v>7658</v>
      </c>
      <c r="AD39" s="436">
        <v>4106</v>
      </c>
      <c r="AE39" s="435">
        <v>0.41399999999999998</v>
      </c>
      <c r="AF39" s="428">
        <v>313</v>
      </c>
      <c r="AG39" s="427">
        <v>3.2000000000000001E-2</v>
      </c>
      <c r="AI39" s="501">
        <v>313</v>
      </c>
      <c r="AJ39" s="500">
        <v>3.2000000000000001E-2</v>
      </c>
      <c r="AL39" s="499">
        <f t="shared" si="0"/>
        <v>0</v>
      </c>
      <c r="AM39" s="498">
        <f t="shared" si="1"/>
        <v>0</v>
      </c>
    </row>
    <row r="40" spans="1:39" x14ac:dyDescent="0.25">
      <c r="A40" s="36" t="s">
        <v>37</v>
      </c>
      <c r="B40" s="37">
        <v>25098</v>
      </c>
      <c r="C40" s="38">
        <v>39</v>
      </c>
      <c r="D40" s="38">
        <v>0</v>
      </c>
      <c r="E40" s="38">
        <v>29</v>
      </c>
      <c r="F40" s="39">
        <v>3</v>
      </c>
      <c r="G40" s="207">
        <v>22174</v>
      </c>
      <c r="H40" s="282">
        <v>0.88300000000000001</v>
      </c>
      <c r="I40" s="146">
        <v>2417</v>
      </c>
      <c r="J40" s="205">
        <v>9.6000000000000002E-2</v>
      </c>
      <c r="K40" s="204">
        <v>458</v>
      </c>
      <c r="L40" s="205">
        <v>1.7999999999999999E-2</v>
      </c>
      <c r="M40" s="204">
        <v>49</v>
      </c>
      <c r="N40" s="283">
        <v>2E-3</v>
      </c>
      <c r="O40" s="142">
        <v>445</v>
      </c>
      <c r="P40" s="366">
        <v>1.7999999999999999E-2</v>
      </c>
      <c r="Q40" s="49">
        <v>294</v>
      </c>
      <c r="R40" s="51">
        <v>1.2E-2</v>
      </c>
      <c r="S40" s="49">
        <v>2832</v>
      </c>
      <c r="T40" s="51">
        <v>0.113</v>
      </c>
      <c r="U40" s="49">
        <v>6304</v>
      </c>
      <c r="V40" s="51">
        <v>0.251</v>
      </c>
      <c r="W40" s="49">
        <v>1417</v>
      </c>
      <c r="X40" s="53">
        <v>5.6000000000000001E-2</v>
      </c>
      <c r="Y40" s="52">
        <v>2</v>
      </c>
      <c r="Z40" s="201">
        <v>0</v>
      </c>
      <c r="AA40" s="439">
        <v>21</v>
      </c>
      <c r="AB40" s="438">
        <v>1E-3</v>
      </c>
      <c r="AC40" s="437">
        <v>11087</v>
      </c>
      <c r="AD40" s="436">
        <v>18108</v>
      </c>
      <c r="AE40" s="435">
        <v>0.72099999999999997</v>
      </c>
      <c r="AF40" s="428">
        <v>903</v>
      </c>
      <c r="AG40" s="427">
        <v>3.5999999999999997E-2</v>
      </c>
      <c r="AI40" s="501">
        <v>959</v>
      </c>
      <c r="AJ40" s="500">
        <v>3.7999999999999999E-2</v>
      </c>
      <c r="AL40" s="499">
        <f t="shared" ref="AL40:AL62" si="2" xml:space="preserve"> AF40-AI40</f>
        <v>-56</v>
      </c>
      <c r="AM40" s="498">
        <f t="shared" ref="AM40:AM62" si="3" xml:space="preserve"> AG40-AJ40</f>
        <v>-2.0000000000000018E-3</v>
      </c>
    </row>
    <row r="41" spans="1:39" x14ac:dyDescent="0.25">
      <c r="A41" s="36" t="s">
        <v>49</v>
      </c>
      <c r="B41" s="37">
        <v>11814</v>
      </c>
      <c r="C41" s="38">
        <v>14</v>
      </c>
      <c r="D41" s="38">
        <v>0</v>
      </c>
      <c r="E41" s="38">
        <v>0</v>
      </c>
      <c r="F41" s="39">
        <v>3</v>
      </c>
      <c r="G41" s="207">
        <v>10494</v>
      </c>
      <c r="H41" s="282">
        <v>0.88800000000000001</v>
      </c>
      <c r="I41" s="146">
        <v>1270</v>
      </c>
      <c r="J41" s="205">
        <v>0.107</v>
      </c>
      <c r="K41" s="204">
        <v>50</v>
      </c>
      <c r="L41" s="205">
        <v>4.0000000000000001E-3</v>
      </c>
      <c r="M41" s="204">
        <v>0</v>
      </c>
      <c r="N41" s="283">
        <v>0</v>
      </c>
      <c r="O41" s="142">
        <v>408</v>
      </c>
      <c r="P41" s="366">
        <v>3.5000000000000003E-2</v>
      </c>
      <c r="Q41" s="49">
        <v>27</v>
      </c>
      <c r="R41" s="51">
        <v>2E-3</v>
      </c>
      <c r="S41" s="49">
        <v>778</v>
      </c>
      <c r="T41" s="51">
        <v>6.6000000000000003E-2</v>
      </c>
      <c r="U41" s="49">
        <v>85</v>
      </c>
      <c r="V41" s="51">
        <v>7.0000000000000001E-3</v>
      </c>
      <c r="W41" s="49">
        <v>38</v>
      </c>
      <c r="X41" s="53">
        <v>3.0000000000000001E-3</v>
      </c>
      <c r="Y41" s="52">
        <v>0</v>
      </c>
      <c r="Z41" s="201">
        <v>0</v>
      </c>
      <c r="AA41" s="439">
        <v>38</v>
      </c>
      <c r="AB41" s="438">
        <v>3.0000000000000001E-3</v>
      </c>
      <c r="AC41" s="437">
        <v>1375</v>
      </c>
      <c r="AD41" s="436">
        <v>10878</v>
      </c>
      <c r="AE41" s="435">
        <v>0.92100000000000004</v>
      </c>
      <c r="AF41" s="428">
        <v>458</v>
      </c>
      <c r="AG41" s="427">
        <v>3.9E-2</v>
      </c>
      <c r="AI41" s="501">
        <v>457</v>
      </c>
      <c r="AJ41" s="500">
        <v>3.9E-2</v>
      </c>
      <c r="AL41" s="499">
        <f t="shared" si="2"/>
        <v>1</v>
      </c>
      <c r="AM41" s="498">
        <f t="shared" si="3"/>
        <v>0</v>
      </c>
    </row>
    <row r="42" spans="1:39" x14ac:dyDescent="0.25">
      <c r="A42" s="36" t="s">
        <v>63</v>
      </c>
      <c r="B42" s="37">
        <v>4883</v>
      </c>
      <c r="C42" s="38">
        <v>9</v>
      </c>
      <c r="D42" s="38">
        <v>0</v>
      </c>
      <c r="E42" s="38">
        <v>4</v>
      </c>
      <c r="F42" s="39">
        <v>3</v>
      </c>
      <c r="G42" s="207">
        <v>4632</v>
      </c>
      <c r="H42" s="282">
        <v>0.94899999999999995</v>
      </c>
      <c r="I42" s="146">
        <v>226</v>
      </c>
      <c r="J42" s="205">
        <v>4.5999999999999999E-2</v>
      </c>
      <c r="K42" s="204">
        <v>25</v>
      </c>
      <c r="L42" s="205">
        <v>5.0000000000000001E-3</v>
      </c>
      <c r="M42" s="204">
        <v>0</v>
      </c>
      <c r="N42" s="283">
        <v>0</v>
      </c>
      <c r="O42" s="142">
        <v>172</v>
      </c>
      <c r="P42" s="366">
        <v>3.5000000000000003E-2</v>
      </c>
      <c r="Q42" s="49">
        <v>26</v>
      </c>
      <c r="R42" s="51">
        <v>5.0000000000000001E-3</v>
      </c>
      <c r="S42" s="49">
        <v>32</v>
      </c>
      <c r="T42" s="51">
        <v>7.0000000000000001E-3</v>
      </c>
      <c r="U42" s="49">
        <v>10</v>
      </c>
      <c r="V42" s="51">
        <v>2E-3</v>
      </c>
      <c r="W42" s="49">
        <v>7</v>
      </c>
      <c r="X42" s="53">
        <v>1E-3</v>
      </c>
      <c r="Y42" s="52">
        <v>5</v>
      </c>
      <c r="Z42" s="201">
        <v>1E-3</v>
      </c>
      <c r="AA42" s="439">
        <v>2</v>
      </c>
      <c r="AB42" s="438">
        <v>0</v>
      </c>
      <c r="AC42" s="437">
        <v>234</v>
      </c>
      <c r="AD42" s="436">
        <v>4685</v>
      </c>
      <c r="AE42" s="435">
        <v>0.95899999999999996</v>
      </c>
      <c r="AF42" s="428">
        <v>197</v>
      </c>
      <c r="AG42" s="427">
        <v>0.04</v>
      </c>
      <c r="AI42" s="501">
        <v>198</v>
      </c>
      <c r="AJ42" s="500">
        <v>4.1000000000000002E-2</v>
      </c>
      <c r="AL42" s="499">
        <f t="shared" si="2"/>
        <v>-1</v>
      </c>
      <c r="AM42" s="498">
        <f t="shared" si="3"/>
        <v>-1.0000000000000009E-3</v>
      </c>
    </row>
    <row r="43" spans="1:39" x14ac:dyDescent="0.25">
      <c r="A43" s="36" t="s">
        <v>75</v>
      </c>
      <c r="B43" s="37">
        <v>5469</v>
      </c>
      <c r="C43" s="38">
        <v>10</v>
      </c>
      <c r="D43" s="38">
        <v>0</v>
      </c>
      <c r="E43" s="38">
        <v>7</v>
      </c>
      <c r="F43" s="39">
        <v>4</v>
      </c>
      <c r="G43" s="207">
        <v>4787</v>
      </c>
      <c r="H43" s="282">
        <v>0.875</v>
      </c>
      <c r="I43" s="146">
        <v>611</v>
      </c>
      <c r="J43" s="205">
        <v>0.112</v>
      </c>
      <c r="K43" s="204">
        <v>71</v>
      </c>
      <c r="L43" s="205">
        <v>1.2999999999999999E-2</v>
      </c>
      <c r="M43" s="204">
        <v>0</v>
      </c>
      <c r="N43" s="283">
        <v>0</v>
      </c>
      <c r="O43" s="142">
        <v>147</v>
      </c>
      <c r="P43" s="366">
        <v>2.7E-2</v>
      </c>
      <c r="Q43" s="49">
        <v>77</v>
      </c>
      <c r="R43" s="51">
        <v>1.4E-2</v>
      </c>
      <c r="S43" s="49">
        <v>111</v>
      </c>
      <c r="T43" s="51">
        <v>0.02</v>
      </c>
      <c r="U43" s="49">
        <v>58</v>
      </c>
      <c r="V43" s="51">
        <v>1.0999999999999999E-2</v>
      </c>
      <c r="W43" s="49">
        <v>19</v>
      </c>
      <c r="X43" s="53">
        <v>3.0000000000000001E-3</v>
      </c>
      <c r="Y43" s="52">
        <v>5</v>
      </c>
      <c r="Z43" s="201">
        <v>1E-3</v>
      </c>
      <c r="AA43" s="439">
        <v>27</v>
      </c>
      <c r="AB43" s="438">
        <v>5.0000000000000001E-3</v>
      </c>
      <c r="AC43" s="437">
        <v>381</v>
      </c>
      <c r="AD43" s="436">
        <v>5249</v>
      </c>
      <c r="AE43" s="435">
        <v>0.96</v>
      </c>
      <c r="AF43" s="428">
        <v>218</v>
      </c>
      <c r="AG43" s="427">
        <v>0.04</v>
      </c>
      <c r="AI43" s="501">
        <v>220</v>
      </c>
      <c r="AJ43" s="500">
        <v>0.04</v>
      </c>
      <c r="AL43" s="499">
        <f t="shared" si="2"/>
        <v>-2</v>
      </c>
      <c r="AM43" s="498">
        <f t="shared" si="3"/>
        <v>0</v>
      </c>
    </row>
    <row r="44" spans="1:39" x14ac:dyDescent="0.25">
      <c r="A44" s="36" t="s">
        <v>77</v>
      </c>
      <c r="B44" s="37">
        <v>24715</v>
      </c>
      <c r="C44" s="38">
        <v>38</v>
      </c>
      <c r="D44" s="38">
        <v>0</v>
      </c>
      <c r="E44" s="38">
        <v>22</v>
      </c>
      <c r="F44" s="39">
        <v>4</v>
      </c>
      <c r="G44" s="207">
        <v>22361</v>
      </c>
      <c r="H44" s="282">
        <v>0.90500000000000003</v>
      </c>
      <c r="I44" s="146">
        <v>2110</v>
      </c>
      <c r="J44" s="205">
        <v>8.5000000000000006E-2</v>
      </c>
      <c r="K44" s="204">
        <v>244</v>
      </c>
      <c r="L44" s="205">
        <v>0.01</v>
      </c>
      <c r="M44" s="204">
        <v>0</v>
      </c>
      <c r="N44" s="283">
        <v>0</v>
      </c>
      <c r="O44" s="142">
        <v>839</v>
      </c>
      <c r="P44" s="366">
        <v>3.4000000000000002E-2</v>
      </c>
      <c r="Q44" s="49">
        <v>540</v>
      </c>
      <c r="R44" s="51">
        <v>2.1999999999999999E-2</v>
      </c>
      <c r="S44" s="49">
        <v>6654</v>
      </c>
      <c r="T44" s="51">
        <v>0.26900000000000002</v>
      </c>
      <c r="U44" s="49">
        <v>210</v>
      </c>
      <c r="V44" s="51">
        <v>8.0000000000000002E-3</v>
      </c>
      <c r="W44" s="49">
        <v>170</v>
      </c>
      <c r="X44" s="53">
        <v>7.0000000000000001E-3</v>
      </c>
      <c r="Y44" s="52">
        <v>11</v>
      </c>
      <c r="Z44" s="201">
        <v>0</v>
      </c>
      <c r="AA44" s="439">
        <v>43</v>
      </c>
      <c r="AB44" s="438">
        <v>2E-3</v>
      </c>
      <c r="AC44" s="437">
        <v>7985</v>
      </c>
      <c r="AD44" s="436">
        <v>17411</v>
      </c>
      <c r="AE44" s="435">
        <v>0.70399999999999996</v>
      </c>
      <c r="AF44" s="428">
        <v>1083</v>
      </c>
      <c r="AG44" s="427">
        <v>4.3999999999999997E-2</v>
      </c>
      <c r="AI44" s="501">
        <v>1091</v>
      </c>
      <c r="AJ44" s="500">
        <v>4.3999999999999997E-2</v>
      </c>
      <c r="AL44" s="499">
        <f t="shared" si="2"/>
        <v>-8</v>
      </c>
      <c r="AM44" s="498">
        <f t="shared" si="3"/>
        <v>0</v>
      </c>
    </row>
    <row r="45" spans="1:39" x14ac:dyDescent="0.25">
      <c r="A45" s="36" t="s">
        <v>34</v>
      </c>
      <c r="B45" s="37">
        <v>4183</v>
      </c>
      <c r="C45" s="38">
        <v>10</v>
      </c>
      <c r="D45" s="38">
        <v>0</v>
      </c>
      <c r="E45" s="38">
        <v>0</v>
      </c>
      <c r="F45" s="39">
        <v>5</v>
      </c>
      <c r="G45" s="207">
        <v>3627</v>
      </c>
      <c r="H45" s="282">
        <v>0.86699999999999999</v>
      </c>
      <c r="I45" s="146">
        <v>540</v>
      </c>
      <c r="J45" s="205">
        <v>0.129</v>
      </c>
      <c r="K45" s="204">
        <v>16</v>
      </c>
      <c r="L45" s="205">
        <v>4.0000000000000001E-3</v>
      </c>
      <c r="M45" s="204">
        <v>0</v>
      </c>
      <c r="N45" s="283">
        <v>0</v>
      </c>
      <c r="O45" s="142">
        <v>218</v>
      </c>
      <c r="P45" s="366">
        <v>5.1999999999999998E-2</v>
      </c>
      <c r="Q45" s="49">
        <v>11</v>
      </c>
      <c r="R45" s="51">
        <v>3.0000000000000001E-3</v>
      </c>
      <c r="S45" s="49">
        <v>177</v>
      </c>
      <c r="T45" s="51">
        <v>4.2000000000000003E-2</v>
      </c>
      <c r="U45" s="49">
        <v>44</v>
      </c>
      <c r="V45" s="51">
        <v>1.0999999999999999E-2</v>
      </c>
      <c r="W45" s="49">
        <v>46</v>
      </c>
      <c r="X45" s="53">
        <v>1.0999999999999999E-2</v>
      </c>
      <c r="Y45" s="52">
        <v>12</v>
      </c>
      <c r="Z45" s="201">
        <v>3.0000000000000001E-3</v>
      </c>
      <c r="AA45" s="439">
        <v>10</v>
      </c>
      <c r="AB45" s="438">
        <v>2E-3</v>
      </c>
      <c r="AC45" s="437">
        <v>561</v>
      </c>
      <c r="AD45" s="436">
        <v>3943</v>
      </c>
      <c r="AE45" s="435">
        <v>0.94299999999999995</v>
      </c>
      <c r="AF45" s="428">
        <v>234</v>
      </c>
      <c r="AG45" s="427">
        <v>5.6000000000000001E-2</v>
      </c>
      <c r="AI45" s="501">
        <v>236</v>
      </c>
      <c r="AJ45" s="500">
        <v>5.6000000000000001E-2</v>
      </c>
      <c r="AL45" s="499">
        <f t="shared" si="2"/>
        <v>-2</v>
      </c>
      <c r="AM45" s="498">
        <f t="shared" si="3"/>
        <v>0</v>
      </c>
    </row>
    <row r="46" spans="1:39" x14ac:dyDescent="0.25">
      <c r="A46" s="36" t="s">
        <v>71</v>
      </c>
      <c r="B46" s="37">
        <v>8439</v>
      </c>
      <c r="C46" s="38">
        <v>18</v>
      </c>
      <c r="D46" s="38">
        <v>0</v>
      </c>
      <c r="E46" s="38">
        <v>0</v>
      </c>
      <c r="F46" s="39">
        <v>3</v>
      </c>
      <c r="G46" s="207">
        <v>5961</v>
      </c>
      <c r="H46" s="282">
        <v>0.70599999999999996</v>
      </c>
      <c r="I46" s="146">
        <v>2471</v>
      </c>
      <c r="J46" s="205">
        <v>0.29299999999999998</v>
      </c>
      <c r="K46" s="204">
        <v>7</v>
      </c>
      <c r="L46" s="205">
        <v>1E-3</v>
      </c>
      <c r="M46" s="204">
        <v>0</v>
      </c>
      <c r="N46" s="283">
        <v>0</v>
      </c>
      <c r="O46" s="142">
        <v>468</v>
      </c>
      <c r="P46" s="366">
        <v>5.5E-2</v>
      </c>
      <c r="Q46" s="49">
        <v>11</v>
      </c>
      <c r="R46" s="51">
        <v>1E-3</v>
      </c>
      <c r="S46" s="49">
        <v>201</v>
      </c>
      <c r="T46" s="51">
        <v>2.4E-2</v>
      </c>
      <c r="U46" s="49">
        <v>39</v>
      </c>
      <c r="V46" s="51">
        <v>5.0000000000000001E-3</v>
      </c>
      <c r="W46" s="49">
        <v>32</v>
      </c>
      <c r="X46" s="53">
        <v>4.0000000000000001E-3</v>
      </c>
      <c r="Y46" s="52">
        <v>1</v>
      </c>
      <c r="Z46" s="201">
        <v>0</v>
      </c>
      <c r="AA46" s="439">
        <v>11</v>
      </c>
      <c r="AB46" s="438">
        <v>1E-3</v>
      </c>
      <c r="AC46" s="437">
        <v>779</v>
      </c>
      <c r="AD46" s="436">
        <v>7954</v>
      </c>
      <c r="AE46" s="435">
        <v>0.94299999999999995</v>
      </c>
      <c r="AF46" s="428">
        <v>475</v>
      </c>
      <c r="AG46" s="427">
        <v>5.6000000000000001E-2</v>
      </c>
      <c r="AI46" s="501">
        <v>472</v>
      </c>
      <c r="AJ46" s="500">
        <v>5.6000000000000001E-2</v>
      </c>
      <c r="AL46" s="499">
        <f t="shared" si="2"/>
        <v>3</v>
      </c>
      <c r="AM46" s="498">
        <f t="shared" si="3"/>
        <v>0</v>
      </c>
    </row>
    <row r="47" spans="1:39" x14ac:dyDescent="0.25">
      <c r="A47" s="36" t="s">
        <v>51</v>
      </c>
      <c r="B47" s="37">
        <v>36056</v>
      </c>
      <c r="C47" s="38">
        <v>77</v>
      </c>
      <c r="D47" s="38">
        <v>0</v>
      </c>
      <c r="E47" s="38">
        <v>59</v>
      </c>
      <c r="F47" s="39">
        <v>3</v>
      </c>
      <c r="G47" s="207">
        <v>31893</v>
      </c>
      <c r="H47" s="282">
        <v>0.88500000000000001</v>
      </c>
      <c r="I47" s="146">
        <v>3344</v>
      </c>
      <c r="J47" s="205">
        <v>9.2999999999999999E-2</v>
      </c>
      <c r="K47" s="204">
        <v>819</v>
      </c>
      <c r="L47" s="205">
        <v>2.3E-2</v>
      </c>
      <c r="M47" s="204">
        <v>0</v>
      </c>
      <c r="N47" s="283">
        <v>0</v>
      </c>
      <c r="O47" s="142">
        <v>1225</v>
      </c>
      <c r="P47" s="366">
        <v>3.4000000000000002E-2</v>
      </c>
      <c r="Q47" s="49">
        <v>900</v>
      </c>
      <c r="R47" s="51">
        <v>2.5000000000000001E-2</v>
      </c>
      <c r="S47" s="49">
        <v>556</v>
      </c>
      <c r="T47" s="51">
        <v>1.4999999999999999E-2</v>
      </c>
      <c r="U47" s="49">
        <v>793</v>
      </c>
      <c r="V47" s="51">
        <v>2.1999999999999999E-2</v>
      </c>
      <c r="W47" s="49">
        <v>327</v>
      </c>
      <c r="X47" s="53">
        <v>8.9999999999999993E-3</v>
      </c>
      <c r="Y47" s="52">
        <v>60</v>
      </c>
      <c r="Z47" s="201">
        <v>2E-3</v>
      </c>
      <c r="AA47" s="439">
        <v>8</v>
      </c>
      <c r="AB47" s="438">
        <v>0</v>
      </c>
      <c r="AC47" s="437">
        <v>3033</v>
      </c>
      <c r="AD47" s="436">
        <v>33931</v>
      </c>
      <c r="AE47" s="435">
        <v>0.94099999999999995</v>
      </c>
      <c r="AF47" s="428">
        <v>2044</v>
      </c>
      <c r="AG47" s="427">
        <v>5.7000000000000002E-2</v>
      </c>
      <c r="AI47" s="501">
        <v>2219</v>
      </c>
      <c r="AJ47" s="500">
        <v>6.2E-2</v>
      </c>
      <c r="AL47" s="499">
        <f t="shared" si="2"/>
        <v>-175</v>
      </c>
      <c r="AM47" s="498">
        <f t="shared" si="3"/>
        <v>-4.9999999999999975E-3</v>
      </c>
    </row>
    <row r="48" spans="1:39" x14ac:dyDescent="0.25">
      <c r="A48" s="36" t="s">
        <v>78</v>
      </c>
      <c r="B48" s="37">
        <v>4911</v>
      </c>
      <c r="C48" s="38">
        <v>12</v>
      </c>
      <c r="D48" s="38">
        <v>0</v>
      </c>
      <c r="E48" s="38">
        <v>0</v>
      </c>
      <c r="F48" s="39">
        <v>3</v>
      </c>
      <c r="G48" s="207">
        <v>4186</v>
      </c>
      <c r="H48" s="282">
        <v>0.85199999999999998</v>
      </c>
      <c r="I48" s="146">
        <v>692</v>
      </c>
      <c r="J48" s="205">
        <v>0.14099999999999999</v>
      </c>
      <c r="K48" s="204">
        <v>32</v>
      </c>
      <c r="L48" s="205">
        <v>7.0000000000000001E-3</v>
      </c>
      <c r="M48" s="204">
        <v>1</v>
      </c>
      <c r="N48" s="283">
        <v>0</v>
      </c>
      <c r="O48" s="142">
        <v>270</v>
      </c>
      <c r="P48" s="366">
        <v>5.5E-2</v>
      </c>
      <c r="Q48" s="49">
        <v>3</v>
      </c>
      <c r="R48" s="51">
        <v>1E-3</v>
      </c>
      <c r="S48" s="49">
        <v>793</v>
      </c>
      <c r="T48" s="51">
        <v>0.161</v>
      </c>
      <c r="U48" s="49">
        <v>4879</v>
      </c>
      <c r="V48" s="51">
        <v>0.99299999999999999</v>
      </c>
      <c r="W48" s="49">
        <v>22</v>
      </c>
      <c r="X48" s="53">
        <v>4.0000000000000001E-3</v>
      </c>
      <c r="Y48" s="52">
        <v>3</v>
      </c>
      <c r="Z48" s="201">
        <v>1E-3</v>
      </c>
      <c r="AA48" s="439">
        <v>9</v>
      </c>
      <c r="AB48" s="438">
        <v>2E-3</v>
      </c>
      <c r="AC48" s="437">
        <v>5991</v>
      </c>
      <c r="AD48" s="436">
        <v>0</v>
      </c>
      <c r="AE48" s="435">
        <v>0</v>
      </c>
      <c r="AF48" s="428">
        <v>302</v>
      </c>
      <c r="AG48" s="427">
        <v>6.0999999999999999E-2</v>
      </c>
      <c r="AI48" s="501">
        <v>302</v>
      </c>
      <c r="AJ48" s="500">
        <v>6.2E-2</v>
      </c>
      <c r="AL48" s="499">
        <f t="shared" si="2"/>
        <v>0</v>
      </c>
      <c r="AM48" s="498">
        <f t="shared" si="3"/>
        <v>-1.0000000000000009E-3</v>
      </c>
    </row>
    <row r="49" spans="1:39" x14ac:dyDescent="0.25">
      <c r="A49" s="36" t="s">
        <v>60</v>
      </c>
      <c r="B49" s="37">
        <v>12590</v>
      </c>
      <c r="C49" s="38">
        <v>13</v>
      </c>
      <c r="D49" s="38">
        <v>0</v>
      </c>
      <c r="E49" s="38">
        <v>5</v>
      </c>
      <c r="F49" s="39">
        <v>5</v>
      </c>
      <c r="G49" s="207">
        <v>12020</v>
      </c>
      <c r="H49" s="282">
        <v>0.95499999999999996</v>
      </c>
      <c r="I49" s="146">
        <v>533</v>
      </c>
      <c r="J49" s="205">
        <v>4.2000000000000003E-2</v>
      </c>
      <c r="K49" s="204">
        <v>31</v>
      </c>
      <c r="L49" s="205">
        <v>2E-3</v>
      </c>
      <c r="M49" s="204">
        <v>6</v>
      </c>
      <c r="N49" s="283">
        <v>0</v>
      </c>
      <c r="O49" s="142">
        <v>777</v>
      </c>
      <c r="P49" s="366">
        <v>6.2E-2</v>
      </c>
      <c r="Q49" s="49">
        <v>92</v>
      </c>
      <c r="R49" s="51">
        <v>7.0000000000000001E-3</v>
      </c>
      <c r="S49" s="49">
        <v>2758</v>
      </c>
      <c r="T49" s="51">
        <v>0.219</v>
      </c>
      <c r="U49" s="49">
        <v>77</v>
      </c>
      <c r="V49" s="51">
        <v>6.0000000000000001E-3</v>
      </c>
      <c r="W49" s="49">
        <v>37</v>
      </c>
      <c r="X49" s="53">
        <v>3.0000000000000001E-3</v>
      </c>
      <c r="Y49" s="52">
        <v>36</v>
      </c>
      <c r="Z49" s="201">
        <v>3.0000000000000001E-3</v>
      </c>
      <c r="AA49" s="439">
        <v>22</v>
      </c>
      <c r="AB49" s="438">
        <v>2E-3</v>
      </c>
      <c r="AC49" s="437">
        <v>3726</v>
      </c>
      <c r="AD49" s="436">
        <v>9614</v>
      </c>
      <c r="AE49" s="435">
        <v>0.76400000000000001</v>
      </c>
      <c r="AF49" s="428">
        <v>808</v>
      </c>
      <c r="AG49" s="427">
        <v>6.4000000000000001E-2</v>
      </c>
      <c r="AI49" s="501">
        <v>814</v>
      </c>
      <c r="AJ49" s="500">
        <v>6.5000000000000002E-2</v>
      </c>
      <c r="AL49" s="499">
        <f t="shared" si="2"/>
        <v>-6</v>
      </c>
      <c r="AM49" s="498">
        <f t="shared" si="3"/>
        <v>-1.0000000000000009E-3</v>
      </c>
    </row>
    <row r="50" spans="1:39" x14ac:dyDescent="0.25">
      <c r="A50" s="36" t="s">
        <v>70</v>
      </c>
      <c r="B50" s="37">
        <v>5784</v>
      </c>
      <c r="C50" s="38">
        <v>9</v>
      </c>
      <c r="D50" s="38">
        <v>0</v>
      </c>
      <c r="E50" s="38">
        <v>0</v>
      </c>
      <c r="F50" s="39">
        <v>3</v>
      </c>
      <c r="G50" s="207">
        <v>5017</v>
      </c>
      <c r="H50" s="282">
        <v>0.86699999999999999</v>
      </c>
      <c r="I50" s="146">
        <v>718</v>
      </c>
      <c r="J50" s="205">
        <v>0.124</v>
      </c>
      <c r="K50" s="204">
        <v>49</v>
      </c>
      <c r="L50" s="205">
        <v>8.0000000000000002E-3</v>
      </c>
      <c r="M50" s="204">
        <v>0</v>
      </c>
      <c r="N50" s="283">
        <v>0</v>
      </c>
      <c r="O50" s="142">
        <v>325</v>
      </c>
      <c r="P50" s="366">
        <v>5.6000000000000001E-2</v>
      </c>
      <c r="Q50" s="49">
        <v>7</v>
      </c>
      <c r="R50" s="51">
        <v>1E-3</v>
      </c>
      <c r="S50" s="49">
        <v>157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590</v>
      </c>
      <c r="AD50" s="436">
        <v>5373</v>
      </c>
      <c r="AE50" s="435">
        <v>0.92900000000000005</v>
      </c>
      <c r="AF50" s="428">
        <v>374</v>
      </c>
      <c r="AG50" s="427">
        <v>6.5000000000000002E-2</v>
      </c>
      <c r="AI50" s="501">
        <v>374</v>
      </c>
      <c r="AJ50" s="500">
        <v>6.5000000000000002E-2</v>
      </c>
      <c r="AL50" s="499">
        <f t="shared" si="2"/>
        <v>0</v>
      </c>
      <c r="AM50" s="498">
        <f t="shared" si="3"/>
        <v>0</v>
      </c>
    </row>
    <row r="51" spans="1:39" x14ac:dyDescent="0.25">
      <c r="A51" s="36" t="s">
        <v>80</v>
      </c>
      <c r="B51" s="37">
        <v>3552</v>
      </c>
      <c r="C51" s="38">
        <v>10</v>
      </c>
      <c r="D51" s="38">
        <v>0</v>
      </c>
      <c r="E51" s="38">
        <v>8</v>
      </c>
      <c r="F51" s="39">
        <v>3</v>
      </c>
      <c r="G51" s="207">
        <v>1763</v>
      </c>
      <c r="H51" s="282">
        <v>0.496</v>
      </c>
      <c r="I51" s="146">
        <v>1785</v>
      </c>
      <c r="J51" s="205">
        <v>0.503</v>
      </c>
      <c r="K51" s="204">
        <v>4</v>
      </c>
      <c r="L51" s="205">
        <v>1E-3</v>
      </c>
      <c r="M51" s="204">
        <v>0</v>
      </c>
      <c r="N51" s="283">
        <v>0</v>
      </c>
      <c r="O51" s="142">
        <v>231</v>
      </c>
      <c r="P51" s="366">
        <v>6.5000000000000002E-2</v>
      </c>
      <c r="Q51" s="49">
        <v>176</v>
      </c>
      <c r="R51" s="51">
        <v>0.05</v>
      </c>
      <c r="S51" s="49">
        <v>190</v>
      </c>
      <c r="T51" s="51">
        <v>5.2999999999999999E-2</v>
      </c>
      <c r="U51" s="49">
        <v>82</v>
      </c>
      <c r="V51" s="51">
        <v>2.3E-2</v>
      </c>
      <c r="W51" s="49">
        <v>21</v>
      </c>
      <c r="X51" s="53">
        <v>6.0000000000000001E-3</v>
      </c>
      <c r="Y51" s="52">
        <v>20</v>
      </c>
      <c r="Z51" s="201">
        <v>6.0000000000000001E-3</v>
      </c>
      <c r="AA51" s="439">
        <v>18</v>
      </c>
      <c r="AB51" s="438">
        <v>5.0000000000000001E-3</v>
      </c>
      <c r="AC51" s="437">
        <v>588</v>
      </c>
      <c r="AD51" s="436">
        <v>3311</v>
      </c>
      <c r="AE51" s="435">
        <v>0.93200000000000005</v>
      </c>
      <c r="AF51" s="428">
        <v>235</v>
      </c>
      <c r="AG51" s="427">
        <v>6.6000000000000003E-2</v>
      </c>
      <c r="AI51" s="501">
        <v>260</v>
      </c>
      <c r="AJ51" s="500">
        <v>7.2999999999999995E-2</v>
      </c>
      <c r="AL51" s="499">
        <f t="shared" si="2"/>
        <v>-25</v>
      </c>
      <c r="AM51" s="498">
        <f t="shared" si="3"/>
        <v>-6.9999999999999923E-3</v>
      </c>
    </row>
    <row r="52" spans="1:39" x14ac:dyDescent="0.25">
      <c r="A52" s="36" t="s">
        <v>50</v>
      </c>
      <c r="B52" s="37">
        <v>22104</v>
      </c>
      <c r="C52" s="38">
        <v>35</v>
      </c>
      <c r="D52" s="38">
        <v>0</v>
      </c>
      <c r="E52" s="38">
        <v>21</v>
      </c>
      <c r="F52" s="39">
        <v>4</v>
      </c>
      <c r="G52" s="207">
        <v>18039</v>
      </c>
      <c r="H52" s="282">
        <v>0.81599999999999995</v>
      </c>
      <c r="I52" s="146">
        <v>3146</v>
      </c>
      <c r="J52" s="205">
        <v>0.14199999999999999</v>
      </c>
      <c r="K52" s="204">
        <v>918</v>
      </c>
      <c r="L52" s="205">
        <v>4.2000000000000003E-2</v>
      </c>
      <c r="M52" s="204">
        <v>1</v>
      </c>
      <c r="N52" s="283">
        <v>0</v>
      </c>
      <c r="O52" s="142">
        <v>583</v>
      </c>
      <c r="P52" s="366">
        <v>2.5999999999999999E-2</v>
      </c>
      <c r="Q52" s="49">
        <v>364</v>
      </c>
      <c r="R52" s="51">
        <v>1.6E-2</v>
      </c>
      <c r="S52" s="49">
        <v>373</v>
      </c>
      <c r="T52" s="51">
        <v>1.7000000000000001E-2</v>
      </c>
      <c r="U52" s="49">
        <v>226</v>
      </c>
      <c r="V52" s="51">
        <v>0.01</v>
      </c>
      <c r="W52" s="49">
        <v>21</v>
      </c>
      <c r="X52" s="53">
        <v>1E-3</v>
      </c>
      <c r="Y52" s="52">
        <v>11</v>
      </c>
      <c r="Z52" s="201">
        <v>0</v>
      </c>
      <c r="AA52" s="439">
        <v>30</v>
      </c>
      <c r="AB52" s="438">
        <v>1E-3</v>
      </c>
      <c r="AC52" s="437">
        <v>1274</v>
      </c>
      <c r="AD52" s="436">
        <v>20559</v>
      </c>
      <c r="AE52" s="435">
        <v>0.93</v>
      </c>
      <c r="AF52" s="428">
        <v>1501</v>
      </c>
      <c r="AG52" s="427">
        <v>6.8000000000000005E-2</v>
      </c>
      <c r="AI52" s="501">
        <v>1536</v>
      </c>
      <c r="AJ52" s="500">
        <v>7.0000000000000007E-2</v>
      </c>
      <c r="AL52" s="499">
        <f t="shared" si="2"/>
        <v>-35</v>
      </c>
      <c r="AM52" s="498">
        <f t="shared" si="3"/>
        <v>-2.0000000000000018E-3</v>
      </c>
    </row>
    <row r="53" spans="1:39" x14ac:dyDescent="0.25">
      <c r="A53" s="36" t="s">
        <v>69</v>
      </c>
      <c r="B53" s="37">
        <v>17323</v>
      </c>
      <c r="C53" s="38">
        <v>27</v>
      </c>
      <c r="D53" s="38">
        <v>0</v>
      </c>
      <c r="E53" s="38">
        <v>16</v>
      </c>
      <c r="F53" s="39">
        <v>3</v>
      </c>
      <c r="G53" s="207">
        <v>14402</v>
      </c>
      <c r="H53" s="282">
        <v>0.83099999999999996</v>
      </c>
      <c r="I53" s="146">
        <v>2386</v>
      </c>
      <c r="J53" s="205">
        <v>0.13800000000000001</v>
      </c>
      <c r="K53" s="204">
        <v>535</v>
      </c>
      <c r="L53" s="205">
        <v>3.1E-2</v>
      </c>
      <c r="M53" s="204">
        <v>0</v>
      </c>
      <c r="N53" s="283">
        <v>0</v>
      </c>
      <c r="O53" s="142">
        <v>644</v>
      </c>
      <c r="P53" s="366">
        <v>3.6999999999999998E-2</v>
      </c>
      <c r="Q53" s="49">
        <v>387</v>
      </c>
      <c r="R53" s="51">
        <v>2.1999999999999999E-2</v>
      </c>
      <c r="S53" s="49">
        <v>356</v>
      </c>
      <c r="T53" s="51">
        <v>2.1000000000000001E-2</v>
      </c>
      <c r="U53" s="49">
        <v>248</v>
      </c>
      <c r="V53" s="51">
        <v>1.4E-2</v>
      </c>
      <c r="W53" s="49">
        <v>33</v>
      </c>
      <c r="X53" s="53">
        <v>2E-3</v>
      </c>
      <c r="Y53" s="52">
        <v>8</v>
      </c>
      <c r="Z53" s="201">
        <v>0</v>
      </c>
      <c r="AA53" s="439">
        <v>17</v>
      </c>
      <c r="AB53" s="438">
        <v>1E-3</v>
      </c>
      <c r="AC53" s="437">
        <v>1341</v>
      </c>
      <c r="AD53" s="436">
        <v>16023</v>
      </c>
      <c r="AE53" s="435">
        <v>0.92500000000000004</v>
      </c>
      <c r="AF53" s="428">
        <v>1179</v>
      </c>
      <c r="AG53" s="427">
        <v>6.8000000000000005E-2</v>
      </c>
      <c r="AI53" s="501">
        <v>1181</v>
      </c>
      <c r="AJ53" s="500">
        <v>6.8000000000000005E-2</v>
      </c>
      <c r="AL53" s="499">
        <f t="shared" si="2"/>
        <v>-2</v>
      </c>
      <c r="AM53" s="498">
        <f t="shared" si="3"/>
        <v>0</v>
      </c>
    </row>
    <row r="54" spans="1:39" x14ac:dyDescent="0.25">
      <c r="A54" s="36" t="s">
        <v>62</v>
      </c>
      <c r="B54" s="37">
        <v>26777</v>
      </c>
      <c r="C54" s="38">
        <v>36</v>
      </c>
      <c r="D54" s="38">
        <v>6</v>
      </c>
      <c r="E54" s="38">
        <v>24</v>
      </c>
      <c r="F54" s="39">
        <v>3</v>
      </c>
      <c r="G54" s="207">
        <v>26070</v>
      </c>
      <c r="H54" s="282">
        <v>0.97399999999999998</v>
      </c>
      <c r="I54" s="146">
        <v>672</v>
      </c>
      <c r="J54" s="205">
        <v>2.5000000000000001E-2</v>
      </c>
      <c r="K54" s="204">
        <v>23</v>
      </c>
      <c r="L54" s="205">
        <v>1E-3</v>
      </c>
      <c r="M54" s="204">
        <v>12</v>
      </c>
      <c r="N54" s="283">
        <v>0</v>
      </c>
      <c r="O54" s="142">
        <v>2313</v>
      </c>
      <c r="P54" s="366">
        <v>8.5999999999999993E-2</v>
      </c>
      <c r="Q54" s="49">
        <v>1702</v>
      </c>
      <c r="R54" s="51">
        <v>6.4000000000000001E-2</v>
      </c>
      <c r="S54" s="49">
        <v>242</v>
      </c>
      <c r="T54" s="51">
        <v>8.9999999999999993E-3</v>
      </c>
      <c r="U54" s="49">
        <v>349</v>
      </c>
      <c r="V54" s="51">
        <v>1.2999999999999999E-2</v>
      </c>
      <c r="W54" s="49">
        <v>31</v>
      </c>
      <c r="X54" s="53">
        <v>1E-3</v>
      </c>
      <c r="Y54" s="52">
        <v>1</v>
      </c>
      <c r="Z54" s="201">
        <v>0</v>
      </c>
      <c r="AA54" s="439">
        <v>26</v>
      </c>
      <c r="AB54" s="438">
        <v>1E-3</v>
      </c>
      <c r="AC54" s="437">
        <v>2980</v>
      </c>
      <c r="AD54" s="436">
        <v>24207</v>
      </c>
      <c r="AE54" s="435">
        <v>0.90400000000000003</v>
      </c>
      <c r="AF54" s="428">
        <v>2336</v>
      </c>
      <c r="AG54" s="427">
        <v>8.6999999999999994E-2</v>
      </c>
      <c r="AI54" s="501">
        <v>2267</v>
      </c>
      <c r="AJ54" s="500">
        <v>8.5000000000000006E-2</v>
      </c>
      <c r="AL54" s="499">
        <f t="shared" si="2"/>
        <v>69</v>
      </c>
      <c r="AM54" s="498">
        <f t="shared" si="3"/>
        <v>1.9999999999999879E-3</v>
      </c>
    </row>
    <row r="55" spans="1:39" x14ac:dyDescent="0.25">
      <c r="A55" s="36" t="s">
        <v>79</v>
      </c>
      <c r="B55" s="37">
        <v>9672</v>
      </c>
      <c r="C55" s="38">
        <v>21</v>
      </c>
      <c r="D55" s="38">
        <v>0</v>
      </c>
      <c r="E55" s="38">
        <v>10</v>
      </c>
      <c r="F55" s="39">
        <v>3</v>
      </c>
      <c r="G55" s="207">
        <v>9186</v>
      </c>
      <c r="H55" s="282">
        <v>0.95</v>
      </c>
      <c r="I55" s="146">
        <v>381</v>
      </c>
      <c r="J55" s="205">
        <v>3.9E-2</v>
      </c>
      <c r="K55" s="204">
        <v>105</v>
      </c>
      <c r="L55" s="205">
        <v>1.0999999999999999E-2</v>
      </c>
      <c r="M55" s="204">
        <v>0</v>
      </c>
      <c r="N55" s="283">
        <v>0</v>
      </c>
      <c r="O55" s="142">
        <v>763</v>
      </c>
      <c r="P55" s="366">
        <v>7.9000000000000001E-2</v>
      </c>
      <c r="Q55" s="49">
        <v>242</v>
      </c>
      <c r="R55" s="51">
        <v>2.5000000000000001E-2</v>
      </c>
      <c r="S55" s="49">
        <v>253</v>
      </c>
      <c r="T55" s="51">
        <v>2.5999999999999999E-2</v>
      </c>
      <c r="U55" s="49">
        <v>123</v>
      </c>
      <c r="V55" s="51">
        <v>1.2999999999999999E-2</v>
      </c>
      <c r="W55" s="49">
        <v>0</v>
      </c>
      <c r="X55" s="53">
        <v>0</v>
      </c>
      <c r="Y55" s="52">
        <v>0</v>
      </c>
      <c r="Z55" s="201">
        <v>0</v>
      </c>
      <c r="AA55" s="439">
        <v>42</v>
      </c>
      <c r="AB55" s="438">
        <v>4.0000000000000001E-3</v>
      </c>
      <c r="AC55" s="437">
        <v>1185</v>
      </c>
      <c r="AD55" s="436">
        <v>8635</v>
      </c>
      <c r="AE55" s="435">
        <v>0.89300000000000002</v>
      </c>
      <c r="AF55" s="428">
        <v>868</v>
      </c>
      <c r="AG55" s="427">
        <v>0.09</v>
      </c>
      <c r="AI55" s="501">
        <v>869</v>
      </c>
      <c r="AJ55" s="500">
        <v>0.09</v>
      </c>
      <c r="AL55" s="499">
        <f t="shared" si="2"/>
        <v>-1</v>
      </c>
      <c r="AM55" s="498">
        <f t="shared" si="3"/>
        <v>0</v>
      </c>
    </row>
    <row r="56" spans="1:39" x14ac:dyDescent="0.25">
      <c r="A56" s="36" t="s">
        <v>82</v>
      </c>
      <c r="B56" s="37">
        <v>13715</v>
      </c>
      <c r="C56" s="38">
        <v>26</v>
      </c>
      <c r="D56" s="38">
        <v>0</v>
      </c>
      <c r="E56" s="38">
        <v>11</v>
      </c>
      <c r="F56" s="39">
        <v>3</v>
      </c>
      <c r="G56" s="207">
        <v>11251</v>
      </c>
      <c r="H56" s="282">
        <v>0.82</v>
      </c>
      <c r="I56" s="146">
        <v>2280</v>
      </c>
      <c r="J56" s="205">
        <v>0.16600000000000001</v>
      </c>
      <c r="K56" s="204">
        <v>184</v>
      </c>
      <c r="L56" s="205">
        <v>1.2999999999999999E-2</v>
      </c>
      <c r="M56" s="204">
        <v>0</v>
      </c>
      <c r="N56" s="283">
        <v>0</v>
      </c>
      <c r="O56" s="142">
        <v>1072</v>
      </c>
      <c r="P56" s="366">
        <v>7.8E-2</v>
      </c>
      <c r="Q56" s="49">
        <v>505</v>
      </c>
      <c r="R56" s="51">
        <v>3.6999999999999998E-2</v>
      </c>
      <c r="S56" s="49">
        <v>162</v>
      </c>
      <c r="T56" s="51">
        <v>1.2E-2</v>
      </c>
      <c r="U56" s="49">
        <v>131</v>
      </c>
      <c r="V56" s="51">
        <v>0.01</v>
      </c>
      <c r="W56" s="49">
        <v>15</v>
      </c>
      <c r="X56" s="53">
        <v>1E-3</v>
      </c>
      <c r="Y56" s="52">
        <v>1</v>
      </c>
      <c r="Z56" s="201">
        <v>0</v>
      </c>
      <c r="AA56" s="439">
        <v>8</v>
      </c>
      <c r="AB56" s="438">
        <v>1E-3</v>
      </c>
      <c r="AC56" s="437">
        <v>1406</v>
      </c>
      <c r="AD56" s="436">
        <v>12457</v>
      </c>
      <c r="AE56" s="435">
        <v>0.90800000000000003</v>
      </c>
      <c r="AF56" s="428">
        <v>1256</v>
      </c>
      <c r="AG56" s="427">
        <v>9.1999999999999998E-2</v>
      </c>
      <c r="AI56" s="501">
        <v>1273</v>
      </c>
      <c r="AJ56" s="500">
        <v>9.2999999999999999E-2</v>
      </c>
      <c r="AL56" s="499">
        <f t="shared" si="2"/>
        <v>-17</v>
      </c>
      <c r="AM56" s="498">
        <f t="shared" si="3"/>
        <v>-1.0000000000000009E-3</v>
      </c>
    </row>
    <row r="57" spans="1:39" x14ac:dyDescent="0.25">
      <c r="A57" s="36" t="s">
        <v>40</v>
      </c>
      <c r="B57" s="37">
        <v>21823</v>
      </c>
      <c r="C57" s="38">
        <v>28</v>
      </c>
      <c r="D57" s="38">
        <v>0</v>
      </c>
      <c r="E57" s="38">
        <v>18</v>
      </c>
      <c r="F57" s="39">
        <v>3</v>
      </c>
      <c r="G57" s="207">
        <v>18724</v>
      </c>
      <c r="H57" s="282">
        <v>0.85799999999999998</v>
      </c>
      <c r="I57" s="146">
        <v>2173</v>
      </c>
      <c r="J57" s="205">
        <v>0.1</v>
      </c>
      <c r="K57" s="204">
        <v>926</v>
      </c>
      <c r="L57" s="205">
        <v>4.2000000000000003E-2</v>
      </c>
      <c r="M57" s="204">
        <v>0</v>
      </c>
      <c r="N57" s="283">
        <v>0</v>
      </c>
      <c r="O57" s="142">
        <v>1349</v>
      </c>
      <c r="P57" s="366">
        <v>6.2E-2</v>
      </c>
      <c r="Q57" s="49">
        <v>1098</v>
      </c>
      <c r="R57" s="51">
        <v>0.05</v>
      </c>
      <c r="S57" s="49">
        <v>524</v>
      </c>
      <c r="T57" s="51">
        <v>2.4E-2</v>
      </c>
      <c r="U57" s="49">
        <v>583</v>
      </c>
      <c r="V57" s="51">
        <v>2.7E-2</v>
      </c>
      <c r="W57" s="49">
        <v>16</v>
      </c>
      <c r="X57" s="53">
        <v>1E-3</v>
      </c>
      <c r="Y57" s="52">
        <v>6</v>
      </c>
      <c r="Z57" s="201">
        <v>0</v>
      </c>
      <c r="AA57" s="439">
        <v>65</v>
      </c>
      <c r="AB57" s="438">
        <v>3.0000000000000001E-3</v>
      </c>
      <c r="AC57" s="437">
        <v>2602</v>
      </c>
      <c r="AD57" s="436">
        <v>19537</v>
      </c>
      <c r="AE57" s="435">
        <v>0.89500000000000002</v>
      </c>
      <c r="AF57" s="428">
        <v>2275</v>
      </c>
      <c r="AG57" s="427">
        <v>0.104</v>
      </c>
      <c r="AI57" s="501">
        <v>2282</v>
      </c>
      <c r="AJ57" s="500">
        <v>0.105</v>
      </c>
      <c r="AL57" s="499">
        <f t="shared" si="2"/>
        <v>-7</v>
      </c>
      <c r="AM57" s="498">
        <f t="shared" si="3"/>
        <v>-1.0000000000000009E-3</v>
      </c>
    </row>
    <row r="58" spans="1:39" x14ac:dyDescent="0.25">
      <c r="A58" s="36" t="s">
        <v>38</v>
      </c>
      <c r="B58" s="37">
        <v>3654</v>
      </c>
      <c r="C58" s="38">
        <v>10</v>
      </c>
      <c r="D58" s="38">
        <v>0</v>
      </c>
      <c r="E58" s="38">
        <v>7</v>
      </c>
      <c r="F58" s="39">
        <v>4</v>
      </c>
      <c r="G58" s="207">
        <v>2772</v>
      </c>
      <c r="H58" s="282">
        <v>0.75900000000000001</v>
      </c>
      <c r="I58" s="146">
        <v>582</v>
      </c>
      <c r="J58" s="205">
        <v>0.159</v>
      </c>
      <c r="K58" s="204">
        <v>300</v>
      </c>
      <c r="L58" s="205">
        <v>8.2000000000000003E-2</v>
      </c>
      <c r="M58" s="204">
        <v>0</v>
      </c>
      <c r="N58" s="283">
        <v>0</v>
      </c>
      <c r="O58" s="142">
        <v>162</v>
      </c>
      <c r="P58" s="366">
        <v>4.3999999999999997E-2</v>
      </c>
      <c r="Q58" s="49">
        <v>110</v>
      </c>
      <c r="R58" s="51">
        <v>0.03</v>
      </c>
      <c r="S58" s="49">
        <v>99</v>
      </c>
      <c r="T58" s="51">
        <v>2.7E-2</v>
      </c>
      <c r="U58" s="49">
        <v>76</v>
      </c>
      <c r="V58" s="51">
        <v>2.1000000000000001E-2</v>
      </c>
      <c r="W58" s="49">
        <v>14</v>
      </c>
      <c r="X58" s="53">
        <v>4.0000000000000001E-3</v>
      </c>
      <c r="Y58" s="52">
        <v>8</v>
      </c>
      <c r="Z58" s="201">
        <v>2E-3</v>
      </c>
      <c r="AA58" s="439">
        <v>13</v>
      </c>
      <c r="AB58" s="438">
        <v>4.0000000000000001E-3</v>
      </c>
      <c r="AC58" s="437">
        <v>381</v>
      </c>
      <c r="AD58" s="436">
        <v>3189</v>
      </c>
      <c r="AE58" s="435">
        <v>0.873</v>
      </c>
      <c r="AF58" s="428">
        <v>462</v>
      </c>
      <c r="AG58" s="427">
        <v>0.126</v>
      </c>
      <c r="AI58" s="501">
        <v>461</v>
      </c>
      <c r="AJ58" s="500">
        <v>0.126</v>
      </c>
      <c r="AL58" s="499">
        <f t="shared" si="2"/>
        <v>1</v>
      </c>
      <c r="AM58" s="498">
        <f t="shared" si="3"/>
        <v>0</v>
      </c>
    </row>
    <row r="59" spans="1:39" x14ac:dyDescent="0.25">
      <c r="A59" s="36" t="s">
        <v>36</v>
      </c>
      <c r="B59" s="37">
        <v>4239</v>
      </c>
      <c r="C59" s="38">
        <v>12</v>
      </c>
      <c r="D59" s="38">
        <v>0</v>
      </c>
      <c r="E59" s="38">
        <v>0</v>
      </c>
      <c r="F59" s="39">
        <v>4</v>
      </c>
      <c r="G59" s="207">
        <v>3863</v>
      </c>
      <c r="H59" s="282">
        <v>0.91100000000000003</v>
      </c>
      <c r="I59" s="146">
        <v>317</v>
      </c>
      <c r="J59" s="205">
        <v>7.4999999999999997E-2</v>
      </c>
      <c r="K59" s="204">
        <v>59</v>
      </c>
      <c r="L59" s="205">
        <v>1.4E-2</v>
      </c>
      <c r="M59" s="204">
        <v>0</v>
      </c>
      <c r="N59" s="283">
        <v>0</v>
      </c>
      <c r="O59" s="142">
        <v>640</v>
      </c>
      <c r="P59" s="366">
        <v>0.151</v>
      </c>
      <c r="Q59" s="49">
        <v>27</v>
      </c>
      <c r="R59" s="51">
        <v>6.0000000000000001E-3</v>
      </c>
      <c r="S59" s="49">
        <v>338</v>
      </c>
      <c r="T59" s="51">
        <v>0.08</v>
      </c>
      <c r="U59" s="49">
        <v>4180</v>
      </c>
      <c r="V59" s="51">
        <v>0.98599999999999999</v>
      </c>
      <c r="W59" s="49">
        <v>37</v>
      </c>
      <c r="X59" s="53">
        <v>8.9999999999999993E-3</v>
      </c>
      <c r="Y59" s="52">
        <v>13</v>
      </c>
      <c r="Z59" s="201">
        <v>3.0000000000000001E-3</v>
      </c>
      <c r="AA59" s="439">
        <v>14</v>
      </c>
      <c r="AB59" s="438">
        <v>3.0000000000000001E-3</v>
      </c>
      <c r="AC59" s="437">
        <v>5244</v>
      </c>
      <c r="AD59" s="436">
        <v>0</v>
      </c>
      <c r="AE59" s="435">
        <v>0</v>
      </c>
      <c r="AF59" s="428">
        <v>699</v>
      </c>
      <c r="AG59" s="427">
        <v>0.16500000000000001</v>
      </c>
      <c r="AI59" s="501">
        <v>700</v>
      </c>
      <c r="AJ59" s="500">
        <v>0.16500000000000001</v>
      </c>
      <c r="AL59" s="499">
        <f t="shared" si="2"/>
        <v>-1</v>
      </c>
      <c r="AM59" s="498">
        <f t="shared" si="3"/>
        <v>0</v>
      </c>
    </row>
    <row r="60" spans="1:39" x14ac:dyDescent="0.25">
      <c r="A60" s="36" t="s">
        <v>57</v>
      </c>
      <c r="B60" s="37">
        <v>16530</v>
      </c>
      <c r="C60" s="38">
        <v>28</v>
      </c>
      <c r="D60" s="38">
        <v>7</v>
      </c>
      <c r="E60" s="38">
        <v>4</v>
      </c>
      <c r="F60" s="39">
        <v>5</v>
      </c>
      <c r="G60" s="207">
        <v>8782</v>
      </c>
      <c r="H60" s="282">
        <v>0.53100000000000003</v>
      </c>
      <c r="I60" s="146">
        <v>5543</v>
      </c>
      <c r="J60" s="205">
        <v>0.33500000000000002</v>
      </c>
      <c r="K60" s="204">
        <v>2205</v>
      </c>
      <c r="L60" s="205">
        <v>0.13300000000000001</v>
      </c>
      <c r="M60" s="204">
        <v>0</v>
      </c>
      <c r="N60" s="283">
        <v>0</v>
      </c>
      <c r="O60" s="142">
        <v>1200</v>
      </c>
      <c r="P60" s="366">
        <v>7.2999999999999995E-2</v>
      </c>
      <c r="Q60" s="49">
        <v>289</v>
      </c>
      <c r="R60" s="51">
        <v>1.7000000000000001E-2</v>
      </c>
      <c r="S60" s="49">
        <v>535</v>
      </c>
      <c r="T60" s="51">
        <v>3.2000000000000001E-2</v>
      </c>
      <c r="U60" s="49">
        <v>192</v>
      </c>
      <c r="V60" s="51">
        <v>1.2E-2</v>
      </c>
      <c r="W60" s="49">
        <v>96</v>
      </c>
      <c r="X60" s="53">
        <v>6.0000000000000001E-3</v>
      </c>
      <c r="Y60" s="52">
        <v>53</v>
      </c>
      <c r="Z60" s="201">
        <v>3.0000000000000001E-3</v>
      </c>
      <c r="AA60" s="439">
        <v>61</v>
      </c>
      <c r="AB60" s="438">
        <v>4.0000000000000001E-3</v>
      </c>
      <c r="AC60" s="437">
        <v>2276</v>
      </c>
      <c r="AD60" s="436">
        <v>13120</v>
      </c>
      <c r="AE60" s="435">
        <v>0.79400000000000004</v>
      </c>
      <c r="AF60" s="428">
        <v>3405</v>
      </c>
      <c r="AG60" s="427">
        <v>0.20599999999999999</v>
      </c>
      <c r="AI60" s="501">
        <v>3406</v>
      </c>
      <c r="AJ60" s="500">
        <v>0.20599999999999999</v>
      </c>
      <c r="AL60" s="499">
        <f t="shared" si="2"/>
        <v>-1</v>
      </c>
      <c r="AM60" s="498">
        <f t="shared" si="3"/>
        <v>0</v>
      </c>
    </row>
    <row r="61" spans="1:39" x14ac:dyDescent="0.25">
      <c r="A61" s="36" t="s">
        <v>54</v>
      </c>
      <c r="B61" s="37">
        <v>11574</v>
      </c>
      <c r="C61" s="38">
        <v>38</v>
      </c>
      <c r="D61" s="38">
        <v>0</v>
      </c>
      <c r="E61" s="38">
        <v>3</v>
      </c>
      <c r="F61" s="39">
        <v>4</v>
      </c>
      <c r="G61" s="207">
        <v>8936</v>
      </c>
      <c r="H61" s="282">
        <v>0.77200000000000002</v>
      </c>
      <c r="I61" s="146">
        <v>1984</v>
      </c>
      <c r="J61" s="205">
        <v>0.17100000000000001</v>
      </c>
      <c r="K61" s="204">
        <v>654</v>
      </c>
      <c r="L61" s="205">
        <v>5.7000000000000002E-2</v>
      </c>
      <c r="M61" s="204">
        <v>0</v>
      </c>
      <c r="N61" s="283">
        <v>0</v>
      </c>
      <c r="O61" s="142">
        <v>2925</v>
      </c>
      <c r="P61" s="366">
        <v>0.253</v>
      </c>
      <c r="Q61" s="49">
        <v>241</v>
      </c>
      <c r="R61" s="51">
        <v>2.1000000000000001E-2</v>
      </c>
      <c r="S61" s="49">
        <v>4483</v>
      </c>
      <c r="T61" s="51">
        <v>0.38700000000000001</v>
      </c>
      <c r="U61" s="49">
        <v>248</v>
      </c>
      <c r="V61" s="51">
        <v>2.1000000000000001E-2</v>
      </c>
      <c r="W61" s="49">
        <v>64</v>
      </c>
      <c r="X61" s="53">
        <v>6.0000000000000001E-3</v>
      </c>
      <c r="Y61" s="52">
        <v>36</v>
      </c>
      <c r="Z61" s="201">
        <v>3.0000000000000001E-3</v>
      </c>
      <c r="AA61" s="439">
        <v>37</v>
      </c>
      <c r="AB61" s="438">
        <v>3.0000000000000001E-3</v>
      </c>
      <c r="AC61" s="437">
        <v>7833</v>
      </c>
      <c r="AD61" s="436">
        <v>4914</v>
      </c>
      <c r="AE61" s="435">
        <v>0.42499999999999999</v>
      </c>
      <c r="AF61" s="428">
        <v>3579</v>
      </c>
      <c r="AG61" s="427">
        <v>0.309</v>
      </c>
      <c r="AI61" s="501">
        <v>3583</v>
      </c>
      <c r="AJ61" s="500">
        <v>0.31</v>
      </c>
      <c r="AL61" s="499">
        <f t="shared" si="2"/>
        <v>-4</v>
      </c>
      <c r="AM61" s="498">
        <f t="shared" si="3"/>
        <v>-1.0000000000000009E-3</v>
      </c>
    </row>
    <row r="62" spans="1:39" ht="15.75" thickBot="1" x14ac:dyDescent="0.3">
      <c r="A62" s="36" t="s">
        <v>31</v>
      </c>
      <c r="B62" s="37">
        <v>8000</v>
      </c>
      <c r="C62" s="38">
        <v>18</v>
      </c>
      <c r="D62" s="38">
        <v>0</v>
      </c>
      <c r="E62" s="38">
        <v>0</v>
      </c>
      <c r="F62" s="39">
        <v>4</v>
      </c>
      <c r="G62" s="207">
        <v>6553</v>
      </c>
      <c r="H62" s="282">
        <v>0.81899999999999995</v>
      </c>
      <c r="I62" s="146">
        <v>1239</v>
      </c>
      <c r="J62" s="205">
        <v>0.155</v>
      </c>
      <c r="K62" s="204">
        <v>208</v>
      </c>
      <c r="L62" s="205">
        <v>2.5999999999999999E-2</v>
      </c>
      <c r="M62" s="204">
        <v>0</v>
      </c>
      <c r="N62" s="283">
        <v>0</v>
      </c>
      <c r="O62" s="142">
        <v>2347</v>
      </c>
      <c r="P62" s="366">
        <v>0.29299999999999998</v>
      </c>
      <c r="Q62" s="49">
        <v>5</v>
      </c>
      <c r="R62" s="51">
        <v>1E-3</v>
      </c>
      <c r="S62" s="49">
        <v>608</v>
      </c>
      <c r="T62" s="51">
        <v>7.5999999999999998E-2</v>
      </c>
      <c r="U62" s="49">
        <v>60</v>
      </c>
      <c r="V62" s="51">
        <v>7.0000000000000001E-3</v>
      </c>
      <c r="W62" s="49">
        <v>61</v>
      </c>
      <c r="X62" s="53">
        <v>8.0000000000000002E-3</v>
      </c>
      <c r="Y62" s="52">
        <v>9</v>
      </c>
      <c r="Z62" s="201">
        <v>1E-3</v>
      </c>
      <c r="AA62" s="439">
        <v>22</v>
      </c>
      <c r="AB62" s="438">
        <v>3.0000000000000001E-3</v>
      </c>
      <c r="AC62" s="437">
        <v>3149</v>
      </c>
      <c r="AD62" s="436">
        <v>5436</v>
      </c>
      <c r="AE62" s="435">
        <v>0.67900000000000005</v>
      </c>
      <c r="AF62" s="428">
        <v>2555</v>
      </c>
      <c r="AG62" s="427">
        <v>0.31900000000000001</v>
      </c>
      <c r="AI62" s="497">
        <v>2627</v>
      </c>
      <c r="AJ62" s="496">
        <v>0.32800000000000001</v>
      </c>
      <c r="AL62" s="495">
        <f t="shared" si="2"/>
        <v>-72</v>
      </c>
      <c r="AM62" s="494">
        <f t="shared" si="3"/>
        <v>-9.000000000000008E-3</v>
      </c>
    </row>
    <row r="63" spans="1:39" ht="13.5" customHeight="1" x14ac:dyDescent="0.25"/>
    <row r="64" spans="1:39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D64" s="68"/>
      <c r="AE64" s="296"/>
      <c r="AL64" s="19"/>
      <c r="AM64" s="59"/>
    </row>
    <row r="65" spans="1:39" s="68" customFormat="1" ht="12.75" x14ac:dyDescent="0.2">
      <c r="A65" s="60" t="s">
        <v>93</v>
      </c>
      <c r="B65" s="61">
        <f t="shared" ref="B65:G65" si="4">SUM(B8:B62)</f>
        <v>1139578</v>
      </c>
      <c r="C65" s="62">
        <f t="shared" si="4"/>
        <v>1673</v>
      </c>
      <c r="D65" s="61">
        <f t="shared" si="4"/>
        <v>46</v>
      </c>
      <c r="E65" s="61">
        <f t="shared" si="4"/>
        <v>954</v>
      </c>
      <c r="F65" s="62">
        <f t="shared" si="4"/>
        <v>195</v>
      </c>
      <c r="G65" s="63">
        <f t="shared" si="4"/>
        <v>1058067</v>
      </c>
      <c r="H65" s="64">
        <f xml:space="preserve"> G65 / B65</f>
        <v>0.92847264513705952</v>
      </c>
      <c r="I65" s="63">
        <f>SUM(I8:I62)</f>
        <v>69753</v>
      </c>
      <c r="J65" s="65">
        <f xml:space="preserve"> I65 / B65</f>
        <v>6.1209500358904788E-2</v>
      </c>
      <c r="K65" s="63">
        <f>SUM(K8:K62)</f>
        <v>11324</v>
      </c>
      <c r="L65" s="65">
        <f xml:space="preserve"> K65 / B65</f>
        <v>9.9370117710240111E-3</v>
      </c>
      <c r="M65" s="63">
        <f>SUM(M8:M62)</f>
        <v>434</v>
      </c>
      <c r="N65" s="64">
        <f xml:space="preserve"> M65 / B65</f>
        <v>3.8084273301169382E-4</v>
      </c>
      <c r="O65" s="66">
        <f>SUM(O8:O62)</f>
        <v>29225</v>
      </c>
      <c r="P65" s="67">
        <f xml:space="preserve"> O65 / ($G$65 + $I$65)</f>
        <v>2.5912822968204147E-2</v>
      </c>
      <c r="Q65" s="66">
        <f>SUM(Q8:Q62)</f>
        <v>13375</v>
      </c>
      <c r="R65" s="67">
        <f xml:space="preserve"> Q65 / ($G$65 + $I$65)</f>
        <v>1.1859161923001897E-2</v>
      </c>
      <c r="S65" s="66">
        <f>SUM(S8:S62)</f>
        <v>73762</v>
      </c>
      <c r="T65" s="67">
        <f xml:space="preserve"> S65 /  ($G$65 + $I$65)</f>
        <v>6.5402280505754459E-2</v>
      </c>
      <c r="U65" s="66">
        <f>SUM(U8:U62)</f>
        <v>46107</v>
      </c>
      <c r="V65" s="67">
        <f xml:space="preserve"> U65 /  ($G$65 + $I$65)</f>
        <v>4.088152364739054E-2</v>
      </c>
      <c r="W65" s="66">
        <f>SUM(W8:W62)</f>
        <v>7736</v>
      </c>
      <c r="X65" s="67">
        <f xml:space="preserve"> W65 / ($G$65 + $I$65)</f>
        <v>6.8592505896330975E-3</v>
      </c>
      <c r="Y65" s="66">
        <f>SUM(Y8:Y62)</f>
        <v>6087</v>
      </c>
      <c r="Z65" s="67">
        <f xml:space="preserve"> Y65 /  ($G$65 + $I$65)</f>
        <v>5.3971378411448636E-3</v>
      </c>
      <c r="AA65" s="423">
        <f>SUM(AA8:AA62)</f>
        <v>1409</v>
      </c>
      <c r="AB65" s="426">
        <f xml:space="preserve"> AA65 /  ($G$65 + $I$65)</f>
        <v>1.2493128336081999E-3</v>
      </c>
      <c r="AC65" s="421">
        <f>SUM(AC8:AC62)</f>
        <v>166032</v>
      </c>
      <c r="AD65" s="421">
        <f>SUM(AD8:AD62)</f>
        <v>996715</v>
      </c>
      <c r="AE65" s="425">
        <f xml:space="preserve"> AD65 /  ($G$65 + $I$65)</f>
        <v>0.88375361316522139</v>
      </c>
      <c r="AF65" s="419">
        <f>SUM(AF8:AF62)</f>
        <v>40549</v>
      </c>
      <c r="AG65" s="424">
        <f xml:space="preserve"> AF65 / $B$65</f>
        <v>3.558247000205339E-2</v>
      </c>
      <c r="AL65" s="10"/>
      <c r="AM65" s="59"/>
    </row>
    <row r="66" spans="1:39" s="7" customFormat="1" ht="12.75" x14ac:dyDescent="0.2">
      <c r="A66" s="69" t="s">
        <v>94</v>
      </c>
      <c r="B66" s="61">
        <f t="shared" ref="B66:AG66" si="5">MIN(B8:B62)</f>
        <v>3552</v>
      </c>
      <c r="C66" s="61">
        <f t="shared" si="5"/>
        <v>9</v>
      </c>
      <c r="D66" s="61">
        <f t="shared" si="5"/>
        <v>0</v>
      </c>
      <c r="E66" s="61">
        <f t="shared" si="5"/>
        <v>0</v>
      </c>
      <c r="F66" s="61">
        <f t="shared" si="5"/>
        <v>3</v>
      </c>
      <c r="G66" s="63">
        <f t="shared" si="5"/>
        <v>1763</v>
      </c>
      <c r="H66" s="70">
        <f t="shared" si="5"/>
        <v>0.496</v>
      </c>
      <c r="I66" s="63">
        <f t="shared" si="5"/>
        <v>43</v>
      </c>
      <c r="J66" s="71">
        <f t="shared" si="5"/>
        <v>5.0000000000000001E-3</v>
      </c>
      <c r="K66" s="63">
        <f t="shared" si="5"/>
        <v>4</v>
      </c>
      <c r="L66" s="71">
        <f t="shared" si="5"/>
        <v>0</v>
      </c>
      <c r="M66" s="63">
        <f t="shared" si="5"/>
        <v>0</v>
      </c>
      <c r="N66" s="70">
        <f t="shared" si="5"/>
        <v>0</v>
      </c>
      <c r="O66" s="66">
        <f t="shared" si="5"/>
        <v>11</v>
      </c>
      <c r="P66" s="72">
        <f t="shared" si="5"/>
        <v>2E-3</v>
      </c>
      <c r="Q66" s="66">
        <f t="shared" si="5"/>
        <v>0</v>
      </c>
      <c r="R66" s="72">
        <f t="shared" si="5"/>
        <v>0</v>
      </c>
      <c r="S66" s="66">
        <f t="shared" si="5"/>
        <v>17</v>
      </c>
      <c r="T66" s="72">
        <f t="shared" si="5"/>
        <v>2E-3</v>
      </c>
      <c r="U66" s="66">
        <f t="shared" si="5"/>
        <v>2</v>
      </c>
      <c r="V66" s="72">
        <f t="shared" si="5"/>
        <v>0</v>
      </c>
      <c r="W66" s="66">
        <f t="shared" si="5"/>
        <v>0</v>
      </c>
      <c r="X66" s="299">
        <f t="shared" si="5"/>
        <v>0</v>
      </c>
      <c r="Y66" s="66">
        <f t="shared" si="5"/>
        <v>0</v>
      </c>
      <c r="Z66" s="72">
        <f t="shared" si="5"/>
        <v>0</v>
      </c>
      <c r="AA66" s="423">
        <f t="shared" si="5"/>
        <v>0</v>
      </c>
      <c r="AB66" s="422">
        <f t="shared" si="5"/>
        <v>0</v>
      </c>
      <c r="AC66" s="421">
        <f t="shared" si="5"/>
        <v>52</v>
      </c>
      <c r="AD66" s="421">
        <f t="shared" si="5"/>
        <v>0</v>
      </c>
      <c r="AE66" s="420">
        <f t="shared" si="5"/>
        <v>0</v>
      </c>
      <c r="AF66" s="419">
        <f t="shared" si="5"/>
        <v>21</v>
      </c>
      <c r="AG66" s="418">
        <f t="shared" si="5"/>
        <v>3.0000000000000001E-3</v>
      </c>
      <c r="AL66" s="19"/>
      <c r="AM66" s="59"/>
    </row>
    <row r="67" spans="1:39" s="7" customFormat="1" ht="12.75" x14ac:dyDescent="0.2">
      <c r="A67" s="69" t="s">
        <v>95</v>
      </c>
      <c r="B67" s="61">
        <f t="shared" ref="B67:AG67" si="6">MAX(B8:B62)</f>
        <v>117123</v>
      </c>
      <c r="C67" s="61">
        <f t="shared" si="6"/>
        <v>189</v>
      </c>
      <c r="D67" s="61">
        <f t="shared" si="6"/>
        <v>9</v>
      </c>
      <c r="E67" s="61">
        <f t="shared" si="6"/>
        <v>165</v>
      </c>
      <c r="F67" s="61">
        <f t="shared" si="6"/>
        <v>8</v>
      </c>
      <c r="G67" s="63">
        <f t="shared" si="6"/>
        <v>113774</v>
      </c>
      <c r="H67" s="70">
        <f t="shared" si="6"/>
        <v>0.995</v>
      </c>
      <c r="I67" s="63">
        <f t="shared" si="6"/>
        <v>5670</v>
      </c>
      <c r="J67" s="71">
        <f t="shared" si="6"/>
        <v>0.503</v>
      </c>
      <c r="K67" s="63">
        <f t="shared" si="6"/>
        <v>2205</v>
      </c>
      <c r="L67" s="71">
        <f t="shared" si="6"/>
        <v>0.13300000000000001</v>
      </c>
      <c r="M67" s="63">
        <f t="shared" si="6"/>
        <v>113</v>
      </c>
      <c r="N67" s="71">
        <f t="shared" si="6"/>
        <v>4.0000000000000001E-3</v>
      </c>
      <c r="O67" s="66">
        <f t="shared" si="6"/>
        <v>2925</v>
      </c>
      <c r="P67" s="72">
        <f t="shared" si="6"/>
        <v>0.29299999999999998</v>
      </c>
      <c r="Q67" s="66">
        <f t="shared" si="6"/>
        <v>1702</v>
      </c>
      <c r="R67" s="72">
        <f t="shared" si="6"/>
        <v>6.4000000000000001E-2</v>
      </c>
      <c r="S67" s="66">
        <f t="shared" si="6"/>
        <v>43906</v>
      </c>
      <c r="T67" s="72">
        <f t="shared" si="6"/>
        <v>0.80400000000000005</v>
      </c>
      <c r="U67" s="66">
        <f t="shared" si="6"/>
        <v>12185</v>
      </c>
      <c r="V67" s="72">
        <f t="shared" si="6"/>
        <v>0.995</v>
      </c>
      <c r="W67" s="66">
        <f t="shared" si="6"/>
        <v>1955</v>
      </c>
      <c r="X67" s="299">
        <f t="shared" si="6"/>
        <v>0.16400000000000001</v>
      </c>
      <c r="Y67" s="66">
        <f t="shared" si="6"/>
        <v>5547</v>
      </c>
      <c r="Z67" s="72">
        <f t="shared" si="6"/>
        <v>0.55900000000000005</v>
      </c>
      <c r="AA67" s="423">
        <f t="shared" si="6"/>
        <v>104</v>
      </c>
      <c r="AB67" s="422">
        <f t="shared" si="6"/>
        <v>7.0000000000000001E-3</v>
      </c>
      <c r="AC67" s="421">
        <f t="shared" si="6"/>
        <v>47605</v>
      </c>
      <c r="AD67" s="421">
        <f t="shared" si="6"/>
        <v>115367</v>
      </c>
      <c r="AE67" s="420">
        <f t="shared" si="6"/>
        <v>0.996</v>
      </c>
      <c r="AF67" s="419">
        <f t="shared" si="6"/>
        <v>3579</v>
      </c>
      <c r="AG67" s="418">
        <f t="shared" si="6"/>
        <v>0.31900000000000001</v>
      </c>
      <c r="AL67" s="19"/>
      <c r="AM67" s="59"/>
    </row>
    <row r="68" spans="1:39" x14ac:dyDescent="0.25">
      <c r="I68" s="138">
        <f xml:space="preserve"> G65 + I65</f>
        <v>1127820</v>
      </c>
    </row>
  </sheetData>
  <autoFilter ref="A7:AM7">
    <sortState ref="A8:AM62">
      <sortCondition ref="AG7"/>
    </sortState>
  </autoFilter>
  <mergeCells count="7">
    <mergeCell ref="AL6:AM6"/>
    <mergeCell ref="G6:N6"/>
    <mergeCell ref="O6:Z6"/>
    <mergeCell ref="AA6:AB6"/>
    <mergeCell ref="AC6:AE6"/>
    <mergeCell ref="AF6:AG6"/>
    <mergeCell ref="AI6:AJ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5"/>
  <sheetViews>
    <sheetView workbookViewId="0">
      <selection activeCell="B35" sqref="B35"/>
    </sheetView>
  </sheetViews>
  <sheetFormatPr defaultRowHeight="12.75" x14ac:dyDescent="0.2"/>
  <cols>
    <col min="1" max="1" width="3.140625" style="7" customWidth="1"/>
    <col min="2" max="2" width="33.42578125" style="7" customWidth="1"/>
    <col min="3" max="3" width="10" style="68" customWidth="1"/>
    <col min="4" max="4" width="11.140625" style="59" customWidth="1"/>
    <col min="5" max="5" width="62.5703125" style="7" customWidth="1"/>
    <col min="6" max="16384" width="9.140625" style="7"/>
  </cols>
  <sheetData>
    <row r="1" spans="2:5" x14ac:dyDescent="0.2">
      <c r="B1" s="77" t="s">
        <v>96</v>
      </c>
    </row>
    <row r="2" spans="2:5" x14ac:dyDescent="0.2">
      <c r="B2" s="78">
        <v>44733</v>
      </c>
    </row>
    <row r="3" spans="2:5" ht="13.5" thickBot="1" x14ac:dyDescent="0.25"/>
    <row r="4" spans="2:5" x14ac:dyDescent="0.2">
      <c r="B4" s="386" t="s">
        <v>294</v>
      </c>
      <c r="C4" s="351" t="s">
        <v>97</v>
      </c>
      <c r="D4" s="385" t="s">
        <v>98</v>
      </c>
      <c r="E4" s="303" t="s">
        <v>99</v>
      </c>
    </row>
    <row r="5" spans="2:5" x14ac:dyDescent="0.2">
      <c r="B5" s="85" t="s">
        <v>109</v>
      </c>
      <c r="C5" s="384">
        <v>1139578</v>
      </c>
      <c r="D5" s="383"/>
      <c r="E5" s="39"/>
    </row>
    <row r="6" spans="2:5" x14ac:dyDescent="0.2">
      <c r="B6" s="382" t="s">
        <v>260</v>
      </c>
      <c r="C6" s="381">
        <v>1127820</v>
      </c>
      <c r="D6" s="380"/>
      <c r="E6" s="379"/>
    </row>
    <row r="7" spans="2:5" x14ac:dyDescent="0.2">
      <c r="B7" s="378" t="s">
        <v>259</v>
      </c>
      <c r="C7" s="377">
        <v>29225</v>
      </c>
      <c r="D7" s="376">
        <f xml:space="preserve"> C7 / $C$6</f>
        <v>2.5912822968204147E-2</v>
      </c>
      <c r="E7" s="375" t="s">
        <v>258</v>
      </c>
    </row>
    <row r="8" spans="2:5" x14ac:dyDescent="0.2">
      <c r="B8" s="378" t="s">
        <v>257</v>
      </c>
      <c r="C8" s="377">
        <v>40549</v>
      </c>
      <c r="D8" s="376">
        <f xml:space="preserve"> C8 / $C$5</f>
        <v>3.558247000205339E-2</v>
      </c>
      <c r="E8" s="375" t="s">
        <v>256</v>
      </c>
    </row>
    <row r="9" spans="2:5" x14ac:dyDescent="0.2">
      <c r="B9" s="378" t="s">
        <v>102</v>
      </c>
      <c r="C9" s="377">
        <v>73762</v>
      </c>
      <c r="D9" s="376">
        <f xml:space="preserve"> C9 / $C$6</f>
        <v>6.5402280505754459E-2</v>
      </c>
      <c r="E9" s="375" t="s">
        <v>255</v>
      </c>
    </row>
    <row r="10" spans="2:5" x14ac:dyDescent="0.2">
      <c r="B10" s="378" t="s">
        <v>103</v>
      </c>
      <c r="C10" s="377">
        <v>46107</v>
      </c>
      <c r="D10" s="376">
        <f xml:space="preserve"> C10 / $C$6</f>
        <v>4.088152364739054E-2</v>
      </c>
      <c r="E10" s="375" t="s">
        <v>222</v>
      </c>
    </row>
    <row r="11" spans="2:5" x14ac:dyDescent="0.2">
      <c r="B11" s="378" t="s">
        <v>104</v>
      </c>
      <c r="C11" s="377">
        <v>7736</v>
      </c>
      <c r="D11" s="376">
        <f xml:space="preserve"> C11 / $C$6</f>
        <v>6.8592505896330975E-3</v>
      </c>
      <c r="E11" s="375" t="s">
        <v>105</v>
      </c>
    </row>
    <row r="12" spans="2:5" x14ac:dyDescent="0.2">
      <c r="B12" s="378" t="s">
        <v>106</v>
      </c>
      <c r="C12" s="377">
        <v>6087</v>
      </c>
      <c r="D12" s="376">
        <f xml:space="preserve"> C12 / $C$6</f>
        <v>5.3971378411448636E-3</v>
      </c>
      <c r="E12" s="375" t="s">
        <v>293</v>
      </c>
    </row>
    <row r="13" spans="2:5" ht="25.5" x14ac:dyDescent="0.2">
      <c r="B13" s="374" t="s">
        <v>108</v>
      </c>
      <c r="C13" s="373">
        <v>1409</v>
      </c>
      <c r="D13" s="372">
        <v>1E-3</v>
      </c>
      <c r="E13" s="371" t="s">
        <v>254</v>
      </c>
    </row>
    <row r="14" spans="2:5" ht="26.25" thickBot="1" x14ac:dyDescent="0.25">
      <c r="B14" s="370" t="s">
        <v>223</v>
      </c>
      <c r="C14" s="369">
        <v>996715</v>
      </c>
      <c r="D14" s="368">
        <f xml:space="preserve"> C14 / $C$6</f>
        <v>0.88375361316522139</v>
      </c>
      <c r="E14" s="367" t="s">
        <v>253</v>
      </c>
    </row>
    <row r="15" spans="2:5" s="136" customFormat="1" ht="15" x14ac:dyDescent="0.25">
      <c r="D15" s="83"/>
    </row>
    <row r="16" spans="2:5" ht="13.5" thickBot="1" x14ac:dyDescent="0.25"/>
    <row r="17" spans="2:5" x14ac:dyDescent="0.2">
      <c r="B17" s="84" t="s">
        <v>292</v>
      </c>
      <c r="C17" s="79" t="s">
        <v>97</v>
      </c>
      <c r="D17" s="80" t="s">
        <v>98</v>
      </c>
      <c r="E17" s="81" t="s">
        <v>99</v>
      </c>
    </row>
    <row r="18" spans="2:5" x14ac:dyDescent="0.2">
      <c r="B18" s="85" t="s">
        <v>109</v>
      </c>
      <c r="C18" s="86">
        <v>1139578</v>
      </c>
      <c r="D18" s="87"/>
      <c r="E18" s="88" t="s">
        <v>110</v>
      </c>
    </row>
    <row r="19" spans="2:5" ht="25.5" x14ac:dyDescent="0.2">
      <c r="B19" s="89" t="s">
        <v>111</v>
      </c>
      <c r="C19" s="90">
        <v>1058067</v>
      </c>
      <c r="D19" s="91">
        <f xml:space="preserve"> C19 / $C$18</f>
        <v>0.92847264513705952</v>
      </c>
      <c r="E19" s="92" t="s">
        <v>112</v>
      </c>
    </row>
    <row r="20" spans="2:5" x14ac:dyDescent="0.2">
      <c r="B20" s="93" t="s">
        <v>113</v>
      </c>
      <c r="C20" s="94">
        <v>69753</v>
      </c>
      <c r="D20" s="95">
        <f xml:space="preserve"> C20 / $C$18</f>
        <v>6.1209500358904788E-2</v>
      </c>
      <c r="E20" s="96" t="s">
        <v>114</v>
      </c>
    </row>
    <row r="21" spans="2:5" x14ac:dyDescent="0.2">
      <c r="B21" s="93" t="s">
        <v>252</v>
      </c>
      <c r="C21" s="94">
        <v>11324</v>
      </c>
      <c r="D21" s="95">
        <f xml:space="preserve"> C21 / $C$18</f>
        <v>9.9370117710240111E-3</v>
      </c>
      <c r="E21" s="96" t="s">
        <v>114</v>
      </c>
    </row>
    <row r="22" spans="2:5" x14ac:dyDescent="0.2">
      <c r="B22" s="85" t="s">
        <v>116</v>
      </c>
      <c r="C22" s="86"/>
      <c r="D22" s="87"/>
      <c r="E22" s="88" t="s">
        <v>117</v>
      </c>
    </row>
    <row r="23" spans="2:5" x14ac:dyDescent="0.2">
      <c r="B23" s="97" t="s">
        <v>118</v>
      </c>
      <c r="C23" s="98"/>
      <c r="D23" s="99">
        <v>0.995</v>
      </c>
      <c r="E23" s="100" t="s">
        <v>119</v>
      </c>
    </row>
    <row r="24" spans="2:5" ht="13.5" thickBot="1" x14ac:dyDescent="0.25">
      <c r="B24" s="101" t="s">
        <v>120</v>
      </c>
      <c r="C24" s="102"/>
      <c r="D24" s="103">
        <v>0.496</v>
      </c>
      <c r="E24" s="104" t="s">
        <v>121</v>
      </c>
    </row>
    <row r="25" spans="2:5" ht="13.5" thickBot="1" x14ac:dyDescent="0.25"/>
    <row r="26" spans="2:5" ht="25.5" x14ac:dyDescent="0.2">
      <c r="B26" s="105" t="s">
        <v>122</v>
      </c>
      <c r="C26" s="106" t="s">
        <v>97</v>
      </c>
      <c r="D26" s="107" t="s">
        <v>98</v>
      </c>
      <c r="E26" s="108" t="s">
        <v>99</v>
      </c>
    </row>
    <row r="27" spans="2:5" x14ac:dyDescent="0.2">
      <c r="B27" s="85" t="s">
        <v>123</v>
      </c>
      <c r="C27" s="86">
        <v>1673</v>
      </c>
      <c r="D27" s="87"/>
      <c r="E27" s="88"/>
    </row>
    <row r="28" spans="2:5" x14ac:dyDescent="0.2">
      <c r="B28" s="109" t="s">
        <v>124</v>
      </c>
      <c r="C28" s="110">
        <v>46</v>
      </c>
      <c r="D28" s="82">
        <f xml:space="preserve"> C28 / $C$27</f>
        <v>2.7495517035265989E-2</v>
      </c>
      <c r="E28" s="111" t="s">
        <v>125</v>
      </c>
    </row>
    <row r="29" spans="2:5" x14ac:dyDescent="0.2">
      <c r="B29" s="109" t="s">
        <v>126</v>
      </c>
      <c r="C29" s="110">
        <v>954</v>
      </c>
      <c r="D29" s="82">
        <f xml:space="preserve"> C29 / $C$27</f>
        <v>0.57023311416616851</v>
      </c>
      <c r="E29" s="111" t="s">
        <v>245</v>
      </c>
    </row>
    <row r="30" spans="2:5" x14ac:dyDescent="0.2">
      <c r="B30" s="109" t="s">
        <v>94</v>
      </c>
      <c r="C30" s="110">
        <v>9</v>
      </c>
      <c r="D30" s="112"/>
      <c r="E30" s="111" t="s">
        <v>127</v>
      </c>
    </row>
    <row r="31" spans="2:5" x14ac:dyDescent="0.2">
      <c r="B31" s="109" t="s">
        <v>95</v>
      </c>
      <c r="C31" s="110">
        <v>189</v>
      </c>
      <c r="D31" s="112"/>
      <c r="E31" s="111" t="s">
        <v>128</v>
      </c>
    </row>
    <row r="32" spans="2:5" x14ac:dyDescent="0.2">
      <c r="B32" s="85" t="s">
        <v>129</v>
      </c>
      <c r="C32" s="86">
        <v>195</v>
      </c>
      <c r="D32" s="87"/>
      <c r="E32" s="88"/>
    </row>
    <row r="33" spans="2:5" ht="13.5" thickBot="1" x14ac:dyDescent="0.25">
      <c r="B33" s="113" t="s">
        <v>95</v>
      </c>
      <c r="C33" s="114">
        <v>8</v>
      </c>
      <c r="D33" s="115"/>
      <c r="E33" s="116" t="s">
        <v>130</v>
      </c>
    </row>
    <row r="44" spans="2:5" x14ac:dyDescent="0.2">
      <c r="D44" s="311"/>
    </row>
    <row r="45" spans="2:5" x14ac:dyDescent="0.2">
      <c r="D45" s="3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9"/>
  <sheetViews>
    <sheetView topLeftCell="A13" workbookViewId="0">
      <selection activeCell="B2" sqref="B2"/>
    </sheetView>
  </sheetViews>
  <sheetFormatPr defaultRowHeight="15" x14ac:dyDescent="0.25"/>
  <cols>
    <col min="1" max="1" width="5.28515625" style="387" customWidth="1"/>
    <col min="2" max="2" width="18.7109375" style="136" customWidth="1"/>
    <col min="3" max="3" width="9" style="44" customWidth="1"/>
    <col min="4" max="4" width="8.5703125" style="44" customWidth="1"/>
    <col min="5" max="5" width="9.140625" style="44" customWidth="1"/>
    <col min="6" max="6" width="9.28515625" style="44" customWidth="1"/>
    <col min="7" max="7" width="8.5703125" style="44" customWidth="1"/>
    <col min="8" max="8" width="9.140625" style="44" bestFit="1" customWidth="1"/>
    <col min="9" max="9" width="8.140625" style="44" customWidth="1"/>
    <col min="10" max="11" width="9.85546875" style="44" customWidth="1"/>
    <col min="12" max="12" width="10.140625" style="44" customWidth="1"/>
    <col min="13" max="16384" width="9.140625" style="136"/>
  </cols>
  <sheetData>
    <row r="1" spans="1:12" x14ac:dyDescent="0.25">
      <c r="A1" s="19"/>
      <c r="B1" s="524" t="s">
        <v>295</v>
      </c>
    </row>
    <row r="2" spans="1:12" x14ac:dyDescent="0.25">
      <c r="A2" s="19"/>
      <c r="B2" s="136" t="s">
        <v>296</v>
      </c>
    </row>
    <row r="3" spans="1:12" ht="15.75" thickBot="1" x14ac:dyDescent="0.3">
      <c r="A3" s="508"/>
    </row>
    <row r="4" spans="1:12" x14ac:dyDescent="0.25">
      <c r="A4" s="508" t="s">
        <v>206</v>
      </c>
      <c r="B4" s="417" t="s">
        <v>192</v>
      </c>
      <c r="C4" s="416">
        <v>1</v>
      </c>
      <c r="D4" s="416">
        <v>2</v>
      </c>
      <c r="E4" s="416">
        <v>3</v>
      </c>
      <c r="F4" s="416">
        <v>4</v>
      </c>
      <c r="G4" s="416">
        <v>5</v>
      </c>
      <c r="H4" s="416">
        <v>6</v>
      </c>
      <c r="I4" s="416">
        <v>7</v>
      </c>
      <c r="J4" s="416">
        <v>8</v>
      </c>
      <c r="K4" s="416">
        <v>9</v>
      </c>
      <c r="L4" s="415">
        <v>10</v>
      </c>
    </row>
    <row r="5" spans="1:12" ht="15.75" thickBot="1" x14ac:dyDescent="0.3">
      <c r="A5" s="508"/>
      <c r="B5" s="256"/>
      <c r="C5" s="254"/>
      <c r="D5" s="254"/>
      <c r="E5" s="254"/>
      <c r="F5" s="254"/>
      <c r="G5" s="254"/>
      <c r="H5" s="254"/>
      <c r="I5" s="254"/>
      <c r="J5" s="254"/>
      <c r="K5" s="254"/>
      <c r="L5" s="255"/>
    </row>
    <row r="6" spans="1:12" x14ac:dyDescent="0.25">
      <c r="A6" s="508"/>
      <c r="B6" s="545" t="s">
        <v>263</v>
      </c>
      <c r="C6" s="397" t="s">
        <v>31</v>
      </c>
      <c r="D6" s="397" t="s">
        <v>54</v>
      </c>
      <c r="E6" s="397" t="s">
        <v>57</v>
      </c>
      <c r="F6" s="397" t="s">
        <v>36</v>
      </c>
      <c r="G6" s="397" t="s">
        <v>38</v>
      </c>
      <c r="H6" s="397" t="s">
        <v>40</v>
      </c>
      <c r="I6" s="397" t="s">
        <v>82</v>
      </c>
      <c r="J6" s="397" t="s">
        <v>79</v>
      </c>
      <c r="K6" s="397" t="s">
        <v>62</v>
      </c>
      <c r="L6" s="396" t="s">
        <v>50</v>
      </c>
    </row>
    <row r="7" spans="1:12" ht="26.25" customHeight="1" thickBot="1" x14ac:dyDescent="0.3">
      <c r="A7" s="508" t="s">
        <v>262</v>
      </c>
      <c r="B7" s="546"/>
      <c r="C7" s="509">
        <v>0.31900000000000001</v>
      </c>
      <c r="D7" s="509">
        <v>0.309</v>
      </c>
      <c r="E7" s="509">
        <v>0.20599999999999999</v>
      </c>
      <c r="F7" s="509">
        <v>0.16500000000000001</v>
      </c>
      <c r="G7" s="509">
        <v>0.126</v>
      </c>
      <c r="H7" s="509">
        <v>0.104</v>
      </c>
      <c r="I7" s="509">
        <v>9.1999999999999998E-2</v>
      </c>
      <c r="J7" s="509">
        <v>0.09</v>
      </c>
      <c r="K7" s="509">
        <v>8.6999999999999994E-2</v>
      </c>
      <c r="L7" s="510">
        <v>6.8000000000000005E-2</v>
      </c>
    </row>
    <row r="8" spans="1:12" ht="15.75" thickBot="1" x14ac:dyDescent="0.3">
      <c r="A8" s="508"/>
      <c r="B8" s="511"/>
      <c r="C8" s="512"/>
      <c r="D8" s="512"/>
      <c r="E8" s="512"/>
      <c r="F8" s="512"/>
      <c r="G8" s="512"/>
      <c r="H8" s="512"/>
      <c r="I8" s="512"/>
      <c r="J8" s="512"/>
      <c r="K8" s="512"/>
      <c r="L8" s="513"/>
    </row>
    <row r="9" spans="1:12" x14ac:dyDescent="0.25">
      <c r="A9" s="508"/>
      <c r="B9" s="547" t="s">
        <v>285</v>
      </c>
      <c r="C9" s="397" t="s">
        <v>54</v>
      </c>
      <c r="D9" s="397" t="s">
        <v>57</v>
      </c>
      <c r="E9" s="397" t="s">
        <v>31</v>
      </c>
      <c r="F9" s="397" t="s">
        <v>62</v>
      </c>
      <c r="G9" s="397" t="s">
        <v>40</v>
      </c>
      <c r="H9" s="397" t="s">
        <v>51</v>
      </c>
      <c r="I9" s="397" t="s">
        <v>47</v>
      </c>
      <c r="J9" s="397" t="s">
        <v>50</v>
      </c>
      <c r="K9" s="397" t="s">
        <v>33</v>
      </c>
      <c r="L9" s="396" t="s">
        <v>29</v>
      </c>
    </row>
    <row r="10" spans="1:12" ht="34.5" customHeight="1" thickBot="1" x14ac:dyDescent="0.3">
      <c r="A10" s="508" t="s">
        <v>268</v>
      </c>
      <c r="B10" s="548"/>
      <c r="C10" s="514">
        <v>3579</v>
      </c>
      <c r="D10" s="514">
        <v>3405</v>
      </c>
      <c r="E10" s="514">
        <v>2555</v>
      </c>
      <c r="F10" s="514">
        <v>2336</v>
      </c>
      <c r="G10" s="514">
        <v>2275</v>
      </c>
      <c r="H10" s="514">
        <v>2044</v>
      </c>
      <c r="I10" s="514">
        <v>1609</v>
      </c>
      <c r="J10" s="514">
        <v>1501</v>
      </c>
      <c r="K10" s="514">
        <v>1451</v>
      </c>
      <c r="L10" s="515">
        <v>1304</v>
      </c>
    </row>
    <row r="11" spans="1:12" x14ac:dyDescent="0.25">
      <c r="A11" s="508"/>
      <c r="B11" s="44"/>
    </row>
    <row r="12" spans="1:12" ht="15.75" thickBot="1" x14ac:dyDescent="0.3">
      <c r="A12" s="508"/>
      <c r="B12" s="44" t="s">
        <v>297</v>
      </c>
    </row>
    <row r="13" spans="1:12" x14ac:dyDescent="0.25">
      <c r="A13" s="508"/>
      <c r="B13" s="257" t="s">
        <v>191</v>
      </c>
      <c r="C13" s="252">
        <v>1</v>
      </c>
      <c r="D13" s="252">
        <v>2</v>
      </c>
      <c r="E13" s="252">
        <v>3</v>
      </c>
      <c r="F13" s="252">
        <v>4</v>
      </c>
      <c r="G13" s="252">
        <v>5</v>
      </c>
      <c r="H13" s="252">
        <v>6</v>
      </c>
      <c r="I13" s="252">
        <v>7</v>
      </c>
      <c r="J13" s="252">
        <v>8</v>
      </c>
      <c r="K13" s="252">
        <v>9</v>
      </c>
      <c r="L13" s="253">
        <v>10</v>
      </c>
    </row>
    <row r="14" spans="1:12" ht="15.75" thickBot="1" x14ac:dyDescent="0.3">
      <c r="A14" s="508"/>
      <c r="B14" s="402"/>
      <c r="C14" s="307"/>
      <c r="D14" s="307"/>
      <c r="E14" s="307"/>
      <c r="F14" s="307"/>
      <c r="G14" s="307"/>
      <c r="H14" s="307"/>
      <c r="I14" s="307"/>
      <c r="J14" s="307"/>
      <c r="K14" s="307"/>
      <c r="L14" s="401"/>
    </row>
    <row r="15" spans="1:12" x14ac:dyDescent="0.25">
      <c r="A15" s="508"/>
      <c r="B15" s="549" t="s">
        <v>298</v>
      </c>
      <c r="C15" s="302" t="s">
        <v>28</v>
      </c>
      <c r="D15" s="525" t="s">
        <v>31</v>
      </c>
      <c r="E15" s="302" t="s">
        <v>29</v>
      </c>
      <c r="F15" s="302" t="s">
        <v>44</v>
      </c>
      <c r="G15" s="302" t="s">
        <v>80</v>
      </c>
      <c r="H15" s="302" t="s">
        <v>51</v>
      </c>
      <c r="I15" s="302" t="s">
        <v>55</v>
      </c>
      <c r="J15" s="302" t="s">
        <v>32</v>
      </c>
      <c r="K15" s="302" t="s">
        <v>37</v>
      </c>
      <c r="L15" s="303" t="s">
        <v>50</v>
      </c>
    </row>
    <row r="16" spans="1:12" ht="24" customHeight="1" thickBot="1" x14ac:dyDescent="0.3">
      <c r="A16" s="508" t="s">
        <v>299</v>
      </c>
      <c r="B16" s="550"/>
      <c r="C16" s="516">
        <v>-1.4000000000000002E-2</v>
      </c>
      <c r="D16" s="516">
        <v>-9.000000000000008E-3</v>
      </c>
      <c r="E16" s="516">
        <v>-9.0000000000000011E-3</v>
      </c>
      <c r="F16" s="516">
        <v>-9.0000000000000011E-3</v>
      </c>
      <c r="G16" s="516">
        <v>-6.9999999999999923E-3</v>
      </c>
      <c r="H16" s="516">
        <v>-4.9999999999999975E-3</v>
      </c>
      <c r="I16" s="516">
        <v>-2.9999999999999992E-3</v>
      </c>
      <c r="J16" s="516">
        <v>-2.0000000000000018E-3</v>
      </c>
      <c r="K16" s="516">
        <v>-2.0000000000000018E-3</v>
      </c>
      <c r="L16" s="517">
        <v>-2.0000000000000018E-3</v>
      </c>
    </row>
    <row r="17" spans="1:12" ht="15.75" thickBot="1" x14ac:dyDescent="0.3">
      <c r="A17" s="518"/>
      <c r="B17" s="519"/>
      <c r="C17" s="518"/>
      <c r="D17" s="518"/>
      <c r="E17" s="518"/>
      <c r="F17" s="518"/>
      <c r="G17" s="518"/>
      <c r="H17" s="518"/>
      <c r="I17" s="518"/>
      <c r="J17" s="518"/>
      <c r="K17" s="518"/>
      <c r="L17" s="520"/>
    </row>
    <row r="18" spans="1:12" x14ac:dyDescent="0.25">
      <c r="A18" s="508"/>
      <c r="B18" s="549" t="s">
        <v>300</v>
      </c>
      <c r="C18" s="397" t="s">
        <v>29</v>
      </c>
      <c r="D18" s="397" t="s">
        <v>44</v>
      </c>
      <c r="E18" s="397" t="s">
        <v>47</v>
      </c>
      <c r="F18" s="397" t="s">
        <v>51</v>
      </c>
      <c r="G18" s="397" t="s">
        <v>28</v>
      </c>
      <c r="H18" s="397" t="s">
        <v>46</v>
      </c>
      <c r="I18" s="397" t="s">
        <v>55</v>
      </c>
      <c r="J18" s="521" t="s">
        <v>31</v>
      </c>
      <c r="K18" s="397" t="s">
        <v>37</v>
      </c>
      <c r="L18" s="396" t="s">
        <v>33</v>
      </c>
    </row>
    <row r="19" spans="1:12" ht="24.75" customHeight="1" thickBot="1" x14ac:dyDescent="0.3">
      <c r="A19" s="508" t="s">
        <v>301</v>
      </c>
      <c r="B19" s="550"/>
      <c r="C19" s="522">
        <v>-738</v>
      </c>
      <c r="D19" s="522">
        <v>-382</v>
      </c>
      <c r="E19" s="522">
        <v>-218</v>
      </c>
      <c r="F19" s="522">
        <v>-175</v>
      </c>
      <c r="G19" s="522">
        <v>-131</v>
      </c>
      <c r="H19" s="522">
        <v>-97</v>
      </c>
      <c r="I19" s="522">
        <v>-92</v>
      </c>
      <c r="J19" s="522">
        <v>-72</v>
      </c>
      <c r="K19" s="522">
        <v>-56</v>
      </c>
      <c r="L19" s="523">
        <v>-38</v>
      </c>
    </row>
    <row r="20" spans="1:12" customFormat="1" ht="24.75" customHeight="1" x14ac:dyDescent="0.25"/>
    <row r="21" spans="1:12" x14ac:dyDescent="0.25">
      <c r="B21" s="524" t="s">
        <v>270</v>
      </c>
    </row>
    <row r="22" spans="1:12" x14ac:dyDescent="0.25">
      <c r="B22" s="309" t="s">
        <v>269</v>
      </c>
    </row>
    <row r="23" spans="1:12" ht="15.75" thickBot="1" x14ac:dyDescent="0.3"/>
    <row r="24" spans="1:12" x14ac:dyDescent="0.25">
      <c r="A24" s="387" t="s">
        <v>206</v>
      </c>
      <c r="B24" s="417" t="s">
        <v>192</v>
      </c>
      <c r="C24" s="416">
        <v>1</v>
      </c>
      <c r="D24" s="416">
        <v>2</v>
      </c>
      <c r="E24" s="416">
        <v>3</v>
      </c>
      <c r="F24" s="416">
        <v>4</v>
      </c>
      <c r="G24" s="416">
        <v>5</v>
      </c>
      <c r="H24" s="416">
        <v>6</v>
      </c>
      <c r="I24" s="416">
        <v>7</v>
      </c>
      <c r="J24" s="416">
        <v>8</v>
      </c>
      <c r="K24" s="416">
        <v>9</v>
      </c>
      <c r="L24" s="415">
        <v>10</v>
      </c>
    </row>
    <row r="25" spans="1:12" ht="15.75" thickBot="1" x14ac:dyDescent="0.3">
      <c r="B25" s="256"/>
      <c r="C25" s="254"/>
      <c r="D25" s="254"/>
      <c r="E25" s="254"/>
      <c r="F25" s="254"/>
      <c r="G25" s="254"/>
      <c r="H25" s="254"/>
      <c r="I25" s="254"/>
      <c r="J25" s="254"/>
      <c r="K25" s="254"/>
      <c r="L25" s="255"/>
    </row>
    <row r="26" spans="1:12" x14ac:dyDescent="0.25">
      <c r="B26" s="543" t="s">
        <v>263</v>
      </c>
      <c r="C26" s="302" t="s">
        <v>31</v>
      </c>
      <c r="D26" s="302" t="s">
        <v>54</v>
      </c>
      <c r="E26" s="302" t="s">
        <v>57</v>
      </c>
      <c r="F26" s="302" t="s">
        <v>36</v>
      </c>
      <c r="G26" s="302" t="s">
        <v>38</v>
      </c>
      <c r="H26" s="302" t="s">
        <v>40</v>
      </c>
      <c r="I26" s="302" t="s">
        <v>82</v>
      </c>
      <c r="J26" s="302" t="s">
        <v>79</v>
      </c>
      <c r="K26" s="302" t="s">
        <v>62</v>
      </c>
      <c r="L26" s="303" t="s">
        <v>80</v>
      </c>
    </row>
    <row r="27" spans="1:12" ht="26.25" customHeight="1" thickBot="1" x14ac:dyDescent="0.3">
      <c r="A27" s="387" t="s">
        <v>262</v>
      </c>
      <c r="B27" s="544"/>
      <c r="C27" s="258">
        <v>0.32800000000000001</v>
      </c>
      <c r="D27" s="258">
        <v>0.31</v>
      </c>
      <c r="E27" s="258">
        <v>0.20599999999999999</v>
      </c>
      <c r="F27" s="258">
        <v>0.16500000000000001</v>
      </c>
      <c r="G27" s="258">
        <v>0.126</v>
      </c>
      <c r="H27" s="258">
        <v>0.105</v>
      </c>
      <c r="I27" s="258">
        <v>9.2999999999999999E-2</v>
      </c>
      <c r="J27" s="258">
        <v>0.09</v>
      </c>
      <c r="K27" s="258">
        <v>8.5000000000000006E-2</v>
      </c>
      <c r="L27" s="304">
        <v>7.2999999999999995E-2</v>
      </c>
    </row>
    <row r="28" spans="1:12" ht="15.75" thickBot="1" x14ac:dyDescent="0.3">
      <c r="B28" s="479"/>
      <c r="C28" s="480"/>
      <c r="D28" s="480"/>
      <c r="E28" s="480"/>
      <c r="F28" s="480"/>
      <c r="G28" s="480"/>
      <c r="H28" s="480"/>
      <c r="I28" s="480"/>
      <c r="J28" s="480"/>
      <c r="K28" s="480"/>
      <c r="L28" s="481"/>
    </row>
    <row r="29" spans="1:12" x14ac:dyDescent="0.25">
      <c r="A29" s="493"/>
      <c r="B29" s="543" t="s">
        <v>285</v>
      </c>
      <c r="C29" s="397" t="s">
        <v>54</v>
      </c>
      <c r="D29" s="397" t="s">
        <v>57</v>
      </c>
      <c r="E29" s="397" t="s">
        <v>31</v>
      </c>
      <c r="F29" s="397" t="s">
        <v>40</v>
      </c>
      <c r="G29" s="397" t="s">
        <v>62</v>
      </c>
      <c r="H29" s="397" t="s">
        <v>51</v>
      </c>
      <c r="I29" s="397" t="s">
        <v>29</v>
      </c>
      <c r="J29" s="397" t="s">
        <v>47</v>
      </c>
      <c r="K29" s="397" t="s">
        <v>50</v>
      </c>
      <c r="L29" s="396" t="s">
        <v>33</v>
      </c>
    </row>
    <row r="30" spans="1:12" ht="40.5" customHeight="1" thickBot="1" x14ac:dyDescent="0.3">
      <c r="A30" s="493" t="s">
        <v>268</v>
      </c>
      <c r="B30" s="544"/>
      <c r="C30" s="412">
        <v>3583</v>
      </c>
      <c r="D30" s="412">
        <v>3406</v>
      </c>
      <c r="E30" s="412">
        <v>2627</v>
      </c>
      <c r="F30" s="412">
        <v>2282</v>
      </c>
      <c r="G30" s="412">
        <v>2267</v>
      </c>
      <c r="H30" s="412">
        <v>2219</v>
      </c>
      <c r="I30" s="412">
        <v>2042</v>
      </c>
      <c r="J30" s="412">
        <v>1827</v>
      </c>
      <c r="K30" s="412">
        <v>1536</v>
      </c>
      <c r="L30" s="411">
        <v>1489</v>
      </c>
    </row>
    <row r="31" spans="1:12" ht="15.75" thickBot="1" x14ac:dyDescent="0.3">
      <c r="B31" s="479"/>
      <c r="C31" s="480"/>
      <c r="D31" s="480"/>
      <c r="E31" s="480"/>
      <c r="F31" s="480"/>
      <c r="G31" s="480"/>
      <c r="H31" s="480"/>
      <c r="I31" s="480"/>
      <c r="J31" s="480"/>
      <c r="K31" s="480"/>
      <c r="L31" s="481"/>
    </row>
    <row r="32" spans="1:12" x14ac:dyDescent="0.25">
      <c r="B32" s="543" t="s">
        <v>190</v>
      </c>
      <c r="C32" s="302" t="s">
        <v>31</v>
      </c>
      <c r="D32" s="302" t="s">
        <v>54</v>
      </c>
      <c r="E32" s="302" t="s">
        <v>36</v>
      </c>
      <c r="F32" s="302" t="s">
        <v>62</v>
      </c>
      <c r="G32" s="302" t="s">
        <v>82</v>
      </c>
      <c r="H32" s="302" t="s">
        <v>79</v>
      </c>
      <c r="I32" s="302" t="s">
        <v>57</v>
      </c>
      <c r="J32" s="302" t="s">
        <v>80</v>
      </c>
      <c r="K32" s="302" t="s">
        <v>40</v>
      </c>
      <c r="L32" s="303" t="s">
        <v>60</v>
      </c>
    </row>
    <row r="33" spans="1:12" ht="15.75" thickBot="1" x14ac:dyDescent="0.3">
      <c r="A33" s="387" t="s">
        <v>207</v>
      </c>
      <c r="B33" s="544"/>
      <c r="C33" s="258">
        <v>0.30199999999999999</v>
      </c>
      <c r="D33" s="258">
        <v>0.25</v>
      </c>
      <c r="E33" s="258">
        <v>0.15</v>
      </c>
      <c r="F33" s="258">
        <v>8.4000000000000005E-2</v>
      </c>
      <c r="G33" s="258">
        <v>7.9000000000000001E-2</v>
      </c>
      <c r="H33" s="258">
        <v>7.9000000000000001E-2</v>
      </c>
      <c r="I33" s="258">
        <v>7.1999999999999995E-2</v>
      </c>
      <c r="J33" s="258">
        <v>7.0999999999999994E-2</v>
      </c>
      <c r="K33" s="258">
        <v>6.2E-2</v>
      </c>
      <c r="L33" s="304">
        <v>6.2E-2</v>
      </c>
    </row>
    <row r="34" spans="1:12" ht="15.75" thickBot="1" x14ac:dyDescent="0.3">
      <c r="B34" s="482"/>
      <c r="C34" s="483"/>
      <c r="D34" s="483"/>
      <c r="E34" s="483"/>
      <c r="F34" s="483"/>
      <c r="G34" s="483"/>
      <c r="H34" s="483"/>
      <c r="I34" s="483"/>
      <c r="J34" s="483"/>
      <c r="K34" s="483"/>
      <c r="L34" s="484"/>
    </row>
    <row r="35" spans="1:12" x14ac:dyDescent="0.25">
      <c r="B35" s="543" t="s">
        <v>13</v>
      </c>
      <c r="C35" s="302" t="s">
        <v>54</v>
      </c>
      <c r="D35" s="302" t="s">
        <v>31</v>
      </c>
      <c r="E35" s="302" t="s">
        <v>62</v>
      </c>
      <c r="F35" s="302" t="s">
        <v>29</v>
      </c>
      <c r="G35" s="302" t="s">
        <v>47</v>
      </c>
      <c r="H35" s="302" t="s">
        <v>51</v>
      </c>
      <c r="I35" s="302" t="s">
        <v>33</v>
      </c>
      <c r="J35" s="302" t="s">
        <v>40</v>
      </c>
      <c r="K35" s="302" t="s">
        <v>57</v>
      </c>
      <c r="L35" s="303" t="s">
        <v>44</v>
      </c>
    </row>
    <row r="36" spans="1:12" ht="15.75" thickBot="1" x14ac:dyDescent="0.3">
      <c r="A36" s="387" t="s">
        <v>208</v>
      </c>
      <c r="B36" s="544"/>
      <c r="C36" s="414">
        <v>2892</v>
      </c>
      <c r="D36" s="414">
        <v>2418</v>
      </c>
      <c r="E36" s="414">
        <v>2246</v>
      </c>
      <c r="F36" s="414">
        <v>1808</v>
      </c>
      <c r="G36" s="414">
        <v>1466</v>
      </c>
      <c r="H36" s="414">
        <v>1398</v>
      </c>
      <c r="I36" s="414">
        <v>1360</v>
      </c>
      <c r="J36" s="414">
        <v>1341</v>
      </c>
      <c r="K36" s="414">
        <v>1195</v>
      </c>
      <c r="L36" s="413">
        <v>1103</v>
      </c>
    </row>
    <row r="37" spans="1:12" ht="15.75" thickBot="1" x14ac:dyDescent="0.3">
      <c r="B37" s="482"/>
      <c r="C37" s="483"/>
      <c r="D37" s="483"/>
      <c r="E37" s="483"/>
      <c r="F37" s="483"/>
      <c r="G37" s="483"/>
      <c r="H37" s="483"/>
      <c r="I37" s="483"/>
      <c r="J37" s="483"/>
      <c r="K37" s="483"/>
      <c r="L37" s="484"/>
    </row>
    <row r="38" spans="1:12" x14ac:dyDescent="0.25">
      <c r="B38" s="543" t="s">
        <v>18</v>
      </c>
      <c r="C38" s="302" t="s">
        <v>33</v>
      </c>
      <c r="D38" s="302" t="s">
        <v>54</v>
      </c>
      <c r="E38" s="302" t="s">
        <v>77</v>
      </c>
      <c r="F38" s="302" t="s">
        <v>60</v>
      </c>
      <c r="G38" s="302" t="s">
        <v>78</v>
      </c>
      <c r="H38" s="302" t="s">
        <v>37</v>
      </c>
      <c r="I38" s="302" t="s">
        <v>36</v>
      </c>
      <c r="J38" s="302" t="s">
        <v>31</v>
      </c>
      <c r="K38" s="302" t="s">
        <v>49</v>
      </c>
      <c r="L38" s="303" t="s">
        <v>28</v>
      </c>
    </row>
    <row r="39" spans="1:12" ht="15.75" thickBot="1" x14ac:dyDescent="0.3">
      <c r="A39" s="387" t="s">
        <v>209</v>
      </c>
      <c r="B39" s="544"/>
      <c r="C39" s="305">
        <v>0.80400000000000005</v>
      </c>
      <c r="D39" s="305">
        <v>0.38600000000000001</v>
      </c>
      <c r="E39" s="305">
        <v>0.26900000000000002</v>
      </c>
      <c r="F39" s="305">
        <v>0.22</v>
      </c>
      <c r="G39" s="305">
        <v>0.16200000000000001</v>
      </c>
      <c r="H39" s="305">
        <v>0.114</v>
      </c>
      <c r="I39" s="305">
        <v>7.9000000000000001E-2</v>
      </c>
      <c r="J39" s="305">
        <v>7.6999999999999999E-2</v>
      </c>
      <c r="K39" s="305">
        <v>6.6000000000000003E-2</v>
      </c>
      <c r="L39" s="306">
        <v>5.8000000000000003E-2</v>
      </c>
    </row>
    <row r="40" spans="1:12" ht="15.75" thickBot="1" x14ac:dyDescent="0.3">
      <c r="B40" s="482"/>
      <c r="C40" s="483"/>
      <c r="D40" s="483"/>
      <c r="E40" s="483"/>
      <c r="F40" s="483"/>
      <c r="G40" s="483"/>
      <c r="H40" s="483"/>
      <c r="I40" s="483"/>
      <c r="J40" s="483"/>
      <c r="K40" s="483"/>
      <c r="L40" s="484"/>
    </row>
    <row r="41" spans="1:12" x14ac:dyDescent="0.25">
      <c r="B41" s="543" t="s">
        <v>210</v>
      </c>
      <c r="C41" s="302" t="s">
        <v>43</v>
      </c>
      <c r="D41" s="302" t="s">
        <v>78</v>
      </c>
      <c r="E41" s="302" t="s">
        <v>36</v>
      </c>
      <c r="F41" s="302" t="s">
        <v>30</v>
      </c>
      <c r="G41" s="302" t="s">
        <v>37</v>
      </c>
      <c r="H41" s="302" t="s">
        <v>66</v>
      </c>
      <c r="I41" s="302" t="s">
        <v>29</v>
      </c>
      <c r="J41" s="302" t="s">
        <v>40</v>
      </c>
      <c r="K41" s="302" t="s">
        <v>80</v>
      </c>
      <c r="L41" s="303" t="s">
        <v>51</v>
      </c>
    </row>
    <row r="42" spans="1:12" ht="15.75" thickBot="1" x14ac:dyDescent="0.3">
      <c r="A42" s="387" t="s">
        <v>211</v>
      </c>
      <c r="B42" s="544"/>
      <c r="C42" s="305">
        <v>0.995</v>
      </c>
      <c r="D42" s="305">
        <v>0.99299999999999999</v>
      </c>
      <c r="E42" s="305">
        <v>0.98499999999999999</v>
      </c>
      <c r="F42" s="305">
        <v>0.86099999999999999</v>
      </c>
      <c r="G42" s="305">
        <v>0.252</v>
      </c>
      <c r="H42" s="305">
        <v>0.03</v>
      </c>
      <c r="I42" s="305">
        <v>2.9000000000000001E-2</v>
      </c>
      <c r="J42" s="305">
        <v>2.5999999999999999E-2</v>
      </c>
      <c r="K42" s="305">
        <v>2.5000000000000001E-2</v>
      </c>
      <c r="L42" s="306">
        <v>2.4E-2</v>
      </c>
    </row>
    <row r="43" spans="1:12" ht="15.75" thickBot="1" x14ac:dyDescent="0.3">
      <c r="B43" s="485"/>
      <c r="C43" s="486"/>
      <c r="D43" s="486"/>
      <c r="E43" s="486"/>
      <c r="F43" s="486"/>
      <c r="G43" s="486"/>
      <c r="H43" s="486"/>
      <c r="I43" s="486"/>
      <c r="J43" s="486"/>
      <c r="K43" s="486"/>
      <c r="L43" s="484"/>
    </row>
    <row r="44" spans="1:12" x14ac:dyDescent="0.25">
      <c r="B44" s="543" t="s">
        <v>212</v>
      </c>
      <c r="C44" s="302" t="s">
        <v>73</v>
      </c>
      <c r="D44" s="302" t="s">
        <v>37</v>
      </c>
      <c r="E44" s="302" t="s">
        <v>33</v>
      </c>
      <c r="F44" s="302" t="s">
        <v>34</v>
      </c>
      <c r="G44" s="302" t="s">
        <v>51</v>
      </c>
      <c r="H44" s="302" t="s">
        <v>35</v>
      </c>
      <c r="I44" s="302" t="s">
        <v>36</v>
      </c>
      <c r="J44" s="302" t="s">
        <v>31</v>
      </c>
      <c r="K44" s="302" t="s">
        <v>52</v>
      </c>
      <c r="L44" s="303" t="s">
        <v>77</v>
      </c>
    </row>
    <row r="45" spans="1:12" ht="15.75" thickBot="1" x14ac:dyDescent="0.3">
      <c r="A45" s="387" t="s">
        <v>213</v>
      </c>
      <c r="B45" s="544"/>
      <c r="C45" s="258">
        <v>0.16400000000000001</v>
      </c>
      <c r="D45" s="258">
        <v>5.7000000000000002E-2</v>
      </c>
      <c r="E45" s="258">
        <v>3.5999999999999997E-2</v>
      </c>
      <c r="F45" s="258">
        <v>1.0999999999999999E-2</v>
      </c>
      <c r="G45" s="258">
        <v>0.01</v>
      </c>
      <c r="H45" s="258">
        <v>8.9999999999999993E-3</v>
      </c>
      <c r="I45" s="258">
        <v>8.0000000000000002E-3</v>
      </c>
      <c r="J45" s="258">
        <v>8.0000000000000002E-3</v>
      </c>
      <c r="K45" s="258">
        <v>8.0000000000000002E-3</v>
      </c>
      <c r="L45" s="304">
        <v>7.0000000000000001E-3</v>
      </c>
    </row>
    <row r="46" spans="1:12" ht="15.75" thickBot="1" x14ac:dyDescent="0.3">
      <c r="B46" s="482"/>
      <c r="C46" s="483"/>
      <c r="D46" s="483"/>
      <c r="E46" s="483"/>
      <c r="F46" s="483"/>
      <c r="G46" s="483"/>
      <c r="H46" s="483"/>
      <c r="I46" s="483"/>
      <c r="J46" s="483"/>
      <c r="K46" s="483"/>
      <c r="L46" s="484"/>
    </row>
    <row r="47" spans="1:12" x14ac:dyDescent="0.25">
      <c r="B47" s="543" t="s">
        <v>24</v>
      </c>
      <c r="C47" s="302" t="s">
        <v>73</v>
      </c>
      <c r="D47" s="302" t="s">
        <v>80</v>
      </c>
      <c r="E47" s="302" t="s">
        <v>60</v>
      </c>
      <c r="F47" s="302" t="s">
        <v>34</v>
      </c>
      <c r="G47" s="302" t="s">
        <v>36</v>
      </c>
      <c r="H47" s="302" t="s">
        <v>57</v>
      </c>
      <c r="I47" s="302" t="s">
        <v>54</v>
      </c>
      <c r="J47" s="302" t="s">
        <v>51</v>
      </c>
      <c r="K47" s="302" t="s">
        <v>70</v>
      </c>
      <c r="L47" s="303" t="s">
        <v>38</v>
      </c>
    </row>
    <row r="48" spans="1:12" ht="15.75" thickBot="1" x14ac:dyDescent="0.3">
      <c r="A48" s="387" t="s">
        <v>214</v>
      </c>
      <c r="B48" s="544"/>
      <c r="C48" s="258">
        <v>0.55900000000000005</v>
      </c>
      <c r="D48" s="258">
        <v>6.0000000000000001E-3</v>
      </c>
      <c r="E48" s="258">
        <v>4.0000000000000001E-3</v>
      </c>
      <c r="F48" s="258">
        <v>3.0000000000000001E-3</v>
      </c>
      <c r="G48" s="258">
        <v>3.0000000000000001E-3</v>
      </c>
      <c r="H48" s="258">
        <v>3.0000000000000001E-3</v>
      </c>
      <c r="I48" s="258">
        <v>3.0000000000000001E-3</v>
      </c>
      <c r="J48" s="258">
        <v>2E-3</v>
      </c>
      <c r="K48" s="258">
        <v>2E-3</v>
      </c>
      <c r="L48" s="304">
        <v>2E-3</v>
      </c>
    </row>
    <row r="49" spans="1:12" ht="15.75" thickBot="1" x14ac:dyDescent="0.3">
      <c r="B49" s="482"/>
      <c r="C49" s="486"/>
      <c r="D49" s="486"/>
      <c r="E49" s="486"/>
      <c r="F49" s="486"/>
      <c r="G49" s="486"/>
      <c r="H49" s="486"/>
      <c r="I49" s="486"/>
      <c r="J49" s="486"/>
      <c r="K49" s="486"/>
      <c r="L49" s="484"/>
    </row>
    <row r="50" spans="1:12" ht="15" customHeight="1" x14ac:dyDescent="0.25">
      <c r="B50" s="543" t="s">
        <v>267</v>
      </c>
      <c r="C50" s="397" t="s">
        <v>44</v>
      </c>
      <c r="D50" s="397" t="s">
        <v>30</v>
      </c>
      <c r="E50" s="397" t="s">
        <v>47</v>
      </c>
      <c r="F50" s="397" t="s">
        <v>40</v>
      </c>
      <c r="G50" s="397" t="s">
        <v>57</v>
      </c>
      <c r="H50" s="397" t="s">
        <v>55</v>
      </c>
      <c r="I50" s="397" t="s">
        <v>68</v>
      </c>
      <c r="J50" s="397" t="s">
        <v>46</v>
      </c>
      <c r="K50" s="397" t="s">
        <v>77</v>
      </c>
      <c r="L50" s="396" t="s">
        <v>79</v>
      </c>
    </row>
    <row r="51" spans="1:12" ht="20.25" customHeight="1" thickBot="1" x14ac:dyDescent="0.3">
      <c r="A51" s="387" t="s">
        <v>215</v>
      </c>
      <c r="B51" s="544"/>
      <c r="C51" s="412">
        <v>113</v>
      </c>
      <c r="D51" s="412">
        <v>110</v>
      </c>
      <c r="E51" s="412">
        <v>98</v>
      </c>
      <c r="F51" s="412">
        <v>62</v>
      </c>
      <c r="G51" s="412">
        <v>61</v>
      </c>
      <c r="H51" s="412">
        <v>60</v>
      </c>
      <c r="I51" s="412">
        <v>51</v>
      </c>
      <c r="J51" s="412">
        <v>47</v>
      </c>
      <c r="K51" s="412">
        <v>43</v>
      </c>
      <c r="L51" s="411">
        <v>42</v>
      </c>
    </row>
    <row r="52" spans="1:12" ht="15.75" thickBot="1" x14ac:dyDescent="0.3">
      <c r="B52" s="487"/>
      <c r="C52" s="488"/>
      <c r="D52" s="488"/>
      <c r="E52" s="488"/>
      <c r="F52" s="488"/>
      <c r="G52" s="488"/>
      <c r="H52" s="488"/>
      <c r="I52" s="488"/>
      <c r="J52" s="488"/>
      <c r="K52" s="488"/>
      <c r="L52" s="489"/>
    </row>
    <row r="53" spans="1:12" s="44" customFormat="1" x14ac:dyDescent="0.25">
      <c r="A53" s="387"/>
      <c r="B53" s="543" t="s">
        <v>216</v>
      </c>
      <c r="C53" s="302" t="s">
        <v>33</v>
      </c>
      <c r="D53" s="302" t="s">
        <v>29</v>
      </c>
      <c r="E53" s="302" t="s">
        <v>30</v>
      </c>
      <c r="F53" s="302" t="s">
        <v>37</v>
      </c>
      <c r="G53" s="302" t="s">
        <v>43</v>
      </c>
      <c r="H53" s="302" t="s">
        <v>77</v>
      </c>
      <c r="I53" s="302" t="s">
        <v>73</v>
      </c>
      <c r="J53" s="302" t="s">
        <v>54</v>
      </c>
      <c r="K53" s="302" t="s">
        <v>78</v>
      </c>
      <c r="L53" s="303" t="s">
        <v>36</v>
      </c>
    </row>
    <row r="54" spans="1:12" ht="15.75" thickBot="1" x14ac:dyDescent="0.3">
      <c r="A54" s="387" t="s">
        <v>217</v>
      </c>
      <c r="B54" s="544"/>
      <c r="C54" s="410">
        <v>44105</v>
      </c>
      <c r="D54" s="410">
        <v>12425</v>
      </c>
      <c r="E54" s="410">
        <v>12033</v>
      </c>
      <c r="F54" s="410">
        <v>9916</v>
      </c>
      <c r="G54" s="410">
        <v>8311</v>
      </c>
      <c r="H54" s="410">
        <v>7822</v>
      </c>
      <c r="I54" s="410">
        <v>6787</v>
      </c>
      <c r="J54" s="410">
        <v>6174</v>
      </c>
      <c r="K54" s="410">
        <v>5049</v>
      </c>
      <c r="L54" s="409">
        <v>4826</v>
      </c>
    </row>
    <row r="55" spans="1:12" ht="15.75" thickBot="1" x14ac:dyDescent="0.3">
      <c r="B55" s="487"/>
      <c r="C55" s="488"/>
      <c r="D55" s="488"/>
      <c r="E55" s="488"/>
      <c r="F55" s="488"/>
      <c r="G55" s="488"/>
      <c r="H55" s="488"/>
      <c r="I55" s="488"/>
      <c r="J55" s="488"/>
      <c r="K55" s="488"/>
      <c r="L55" s="489"/>
    </row>
    <row r="56" spans="1:12" s="44" customFormat="1" ht="15" customHeight="1" x14ac:dyDescent="0.25">
      <c r="A56" s="387"/>
      <c r="B56" s="543" t="s">
        <v>218</v>
      </c>
      <c r="C56" s="397" t="s">
        <v>36</v>
      </c>
      <c r="D56" s="397" t="s">
        <v>43</v>
      </c>
      <c r="E56" s="397" t="s">
        <v>78</v>
      </c>
      <c r="F56" s="397" t="s">
        <v>30</v>
      </c>
      <c r="G56" s="397" t="s">
        <v>33</v>
      </c>
      <c r="H56" s="397" t="s">
        <v>73</v>
      </c>
      <c r="I56" s="397" t="s">
        <v>54</v>
      </c>
      <c r="J56" s="397" t="s">
        <v>31</v>
      </c>
      <c r="K56" s="397" t="s">
        <v>77</v>
      </c>
      <c r="L56" s="396" t="s">
        <v>37</v>
      </c>
    </row>
    <row r="57" spans="1:12" ht="15.75" thickBot="1" x14ac:dyDescent="0.3">
      <c r="A57" s="387" t="s">
        <v>219</v>
      </c>
      <c r="B57" s="544"/>
      <c r="C57" s="408">
        <v>0</v>
      </c>
      <c r="D57" s="408">
        <v>0</v>
      </c>
      <c r="E57" s="408">
        <v>0</v>
      </c>
      <c r="F57" s="408">
        <v>0.126</v>
      </c>
      <c r="G57" s="408">
        <v>0.159</v>
      </c>
      <c r="H57" s="408">
        <v>0.41399999999999998</v>
      </c>
      <c r="I57" s="408">
        <v>0.42399999999999999</v>
      </c>
      <c r="J57" s="408">
        <v>0.67</v>
      </c>
      <c r="K57" s="408">
        <v>0.70399999999999996</v>
      </c>
      <c r="L57" s="407">
        <v>0.71899999999999997</v>
      </c>
    </row>
    <row r="58" spans="1:12" ht="15.75" thickBot="1" x14ac:dyDescent="0.3">
      <c r="B58" s="482"/>
      <c r="C58" s="483"/>
      <c r="D58" s="483"/>
      <c r="E58" s="483"/>
      <c r="F58" s="483"/>
      <c r="G58" s="483"/>
      <c r="H58" s="483"/>
      <c r="I58" s="483"/>
      <c r="J58" s="483"/>
      <c r="K58" s="483"/>
      <c r="L58" s="484"/>
    </row>
    <row r="59" spans="1:12" x14ac:dyDescent="0.25">
      <c r="B59" s="556" t="s">
        <v>220</v>
      </c>
      <c r="C59" s="397" t="s">
        <v>80</v>
      </c>
      <c r="D59" s="397" t="s">
        <v>57</v>
      </c>
      <c r="E59" s="397" t="s">
        <v>61</v>
      </c>
      <c r="F59" s="397" t="s">
        <v>71</v>
      </c>
      <c r="G59" s="397" t="s">
        <v>38</v>
      </c>
      <c r="H59" s="397" t="s">
        <v>54</v>
      </c>
      <c r="I59" s="397" t="s">
        <v>50</v>
      </c>
      <c r="J59" s="397" t="s">
        <v>31</v>
      </c>
      <c r="K59" s="397" t="s">
        <v>82</v>
      </c>
      <c r="L59" s="396" t="s">
        <v>69</v>
      </c>
    </row>
    <row r="60" spans="1:12" ht="15.75" thickBot="1" x14ac:dyDescent="0.3">
      <c r="A60" s="387" t="s">
        <v>221</v>
      </c>
      <c r="B60" s="557"/>
      <c r="C60" s="406">
        <v>0.49299999999999999</v>
      </c>
      <c r="D60" s="406">
        <v>0.53</v>
      </c>
      <c r="E60" s="406">
        <v>0.627</v>
      </c>
      <c r="F60" s="406">
        <v>0.70699999999999996</v>
      </c>
      <c r="G60" s="406">
        <v>0.75900000000000001</v>
      </c>
      <c r="H60" s="406">
        <v>0.77200000000000002</v>
      </c>
      <c r="I60" s="406">
        <v>0.81399999999999995</v>
      </c>
      <c r="J60" s="406">
        <v>0.81899999999999995</v>
      </c>
      <c r="K60" s="406">
        <v>0.81899999999999995</v>
      </c>
      <c r="L60" s="405">
        <v>0.83099999999999996</v>
      </c>
    </row>
    <row r="61" spans="1:12" ht="15.75" thickBot="1" x14ac:dyDescent="0.3">
      <c r="A61" s="393"/>
      <c r="B61" s="490"/>
      <c r="C61" s="491"/>
      <c r="D61" s="491"/>
      <c r="E61" s="491"/>
      <c r="F61" s="491"/>
      <c r="G61" s="491"/>
      <c r="H61" s="491"/>
      <c r="I61" s="491"/>
      <c r="J61" s="491"/>
      <c r="K61" s="491"/>
      <c r="L61" s="492"/>
    </row>
    <row r="62" spans="1:12" x14ac:dyDescent="0.25">
      <c r="A62" s="387" t="s">
        <v>266</v>
      </c>
      <c r="B62" s="553" t="s">
        <v>265</v>
      </c>
      <c r="C62" s="397" t="s">
        <v>57</v>
      </c>
      <c r="D62" s="397" t="s">
        <v>38</v>
      </c>
      <c r="E62" s="397" t="s">
        <v>54</v>
      </c>
      <c r="F62" s="397" t="s">
        <v>50</v>
      </c>
      <c r="G62" s="397" t="s">
        <v>40</v>
      </c>
      <c r="H62" s="397" t="s">
        <v>69</v>
      </c>
      <c r="I62" s="397" t="s">
        <v>31</v>
      </c>
      <c r="J62" s="397" t="s">
        <v>51</v>
      </c>
      <c r="K62" s="397" t="s">
        <v>37</v>
      </c>
      <c r="L62" s="396" t="s">
        <v>72</v>
      </c>
    </row>
    <row r="63" spans="1:12" ht="15.75" thickBot="1" x14ac:dyDescent="0.3">
      <c r="A63" s="393"/>
      <c r="B63" s="544"/>
      <c r="C63" s="404">
        <v>0.13400000000000001</v>
      </c>
      <c r="D63" s="404">
        <v>8.2000000000000003E-2</v>
      </c>
      <c r="E63" s="404">
        <v>0.06</v>
      </c>
      <c r="F63" s="404">
        <v>4.2999999999999997E-2</v>
      </c>
      <c r="G63" s="404">
        <v>4.2999999999999997E-2</v>
      </c>
      <c r="H63" s="404">
        <v>3.1E-2</v>
      </c>
      <c r="I63" s="404">
        <v>2.5999999999999999E-2</v>
      </c>
      <c r="J63" s="404">
        <v>2.3E-2</v>
      </c>
      <c r="K63" s="404">
        <v>1.9E-2</v>
      </c>
      <c r="L63" s="403">
        <v>1.7000000000000001E-2</v>
      </c>
    </row>
    <row r="64" spans="1:12" x14ac:dyDescent="0.25">
      <c r="A64" s="393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x14ac:dyDescent="0.25">
      <c r="B65" s="44"/>
    </row>
    <row r="66" spans="1:12" ht="15.75" thickBot="1" x14ac:dyDescent="0.3">
      <c r="B66" s="44" t="s">
        <v>264</v>
      </c>
    </row>
    <row r="67" spans="1:12" x14ac:dyDescent="0.25">
      <c r="B67" s="257" t="s">
        <v>191</v>
      </c>
      <c r="C67" s="252">
        <v>1</v>
      </c>
      <c r="D67" s="252">
        <v>2</v>
      </c>
      <c r="E67" s="252">
        <v>3</v>
      </c>
      <c r="F67" s="252">
        <v>4</v>
      </c>
      <c r="G67" s="252">
        <v>5</v>
      </c>
      <c r="H67" s="252">
        <v>6</v>
      </c>
      <c r="I67" s="252">
        <v>7</v>
      </c>
      <c r="J67" s="252">
        <v>8</v>
      </c>
      <c r="K67" s="252">
        <v>9</v>
      </c>
      <c r="L67" s="253">
        <v>10</v>
      </c>
    </row>
    <row r="68" spans="1:12" ht="15.75" thickBot="1" x14ac:dyDescent="0.3">
      <c r="B68" s="402"/>
      <c r="C68" s="307"/>
      <c r="D68" s="307"/>
      <c r="E68" s="307"/>
      <c r="F68" s="307"/>
      <c r="G68" s="307"/>
      <c r="H68" s="307"/>
      <c r="I68" s="307"/>
      <c r="J68" s="307"/>
      <c r="K68" s="307"/>
      <c r="L68" s="401"/>
    </row>
    <row r="69" spans="1:12" x14ac:dyDescent="0.25">
      <c r="B69" s="554" t="s">
        <v>263</v>
      </c>
      <c r="C69" s="302" t="s">
        <v>42</v>
      </c>
      <c r="D69" s="302" t="s">
        <v>81</v>
      </c>
      <c r="E69" s="302" t="s">
        <v>74</v>
      </c>
      <c r="F69" s="302" t="s">
        <v>76</v>
      </c>
      <c r="G69" s="302" t="s">
        <v>46</v>
      </c>
      <c r="H69" s="302" t="s">
        <v>39</v>
      </c>
      <c r="I69" s="302" t="s">
        <v>66</v>
      </c>
      <c r="J69" s="302" t="s">
        <v>48</v>
      </c>
      <c r="K69" s="302" t="s">
        <v>53</v>
      </c>
      <c r="L69" s="303" t="s">
        <v>64</v>
      </c>
    </row>
    <row r="70" spans="1:12" ht="24" customHeight="1" thickBot="1" x14ac:dyDescent="0.3">
      <c r="A70" s="387" t="s">
        <v>262</v>
      </c>
      <c r="B70" s="555"/>
      <c r="C70" s="400">
        <v>3.0000000000000001E-3</v>
      </c>
      <c r="D70" s="400">
        <v>4.0000000000000001E-3</v>
      </c>
      <c r="E70" s="400">
        <v>5.0000000000000001E-3</v>
      </c>
      <c r="F70" s="400">
        <v>5.0000000000000001E-3</v>
      </c>
      <c r="G70" s="400">
        <v>5.0000000000000001E-3</v>
      </c>
      <c r="H70" s="400">
        <v>6.0000000000000001E-3</v>
      </c>
      <c r="I70" s="400">
        <v>6.0000000000000001E-3</v>
      </c>
      <c r="J70" s="400">
        <v>7.0000000000000001E-3</v>
      </c>
      <c r="K70" s="400">
        <v>7.0000000000000001E-3</v>
      </c>
      <c r="L70" s="295">
        <v>0.01</v>
      </c>
    </row>
    <row r="71" spans="1:12" ht="15.75" thickBot="1" x14ac:dyDescent="0.3">
      <c r="A71" s="393"/>
      <c r="B71" s="392"/>
      <c r="C71" s="391"/>
      <c r="D71" s="391"/>
      <c r="E71" s="391"/>
      <c r="F71" s="391"/>
      <c r="G71" s="391"/>
      <c r="H71" s="391"/>
      <c r="I71" s="391"/>
      <c r="J71" s="391"/>
      <c r="K71" s="391"/>
      <c r="L71" s="390"/>
    </row>
    <row r="72" spans="1:12" x14ac:dyDescent="0.25">
      <c r="B72" s="554" t="s">
        <v>261</v>
      </c>
      <c r="C72" s="302" t="s">
        <v>74</v>
      </c>
      <c r="D72" s="302" t="s">
        <v>39</v>
      </c>
      <c r="E72" s="302" t="s">
        <v>64</v>
      </c>
      <c r="F72" s="302" t="s">
        <v>42</v>
      </c>
      <c r="G72" s="302" t="s">
        <v>48</v>
      </c>
      <c r="H72" s="302" t="s">
        <v>76</v>
      </c>
      <c r="I72" s="302" t="s">
        <v>35</v>
      </c>
      <c r="J72" s="302" t="s">
        <v>65</v>
      </c>
      <c r="K72" s="302" t="s">
        <v>53</v>
      </c>
      <c r="L72" s="303" t="s">
        <v>66</v>
      </c>
    </row>
    <row r="73" spans="1:12" ht="24.75" customHeight="1" thickBot="1" x14ac:dyDescent="0.3">
      <c r="A73" s="387" t="s">
        <v>207</v>
      </c>
      <c r="B73" s="555"/>
      <c r="C73" s="399">
        <v>27</v>
      </c>
      <c r="D73" s="399">
        <v>44</v>
      </c>
      <c r="E73" s="399">
        <v>45</v>
      </c>
      <c r="F73" s="399">
        <v>63</v>
      </c>
      <c r="G73" s="399">
        <v>73</v>
      </c>
      <c r="H73" s="399">
        <v>74</v>
      </c>
      <c r="I73" s="399">
        <v>89</v>
      </c>
      <c r="J73" s="399">
        <v>90</v>
      </c>
      <c r="K73" s="399">
        <v>104</v>
      </c>
      <c r="L73" s="398">
        <v>112</v>
      </c>
    </row>
    <row r="74" spans="1:12" ht="15.75" thickBot="1" x14ac:dyDescent="0.3">
      <c r="A74" s="393"/>
      <c r="B74" s="392"/>
      <c r="C74" s="391"/>
      <c r="D74" s="391"/>
      <c r="E74" s="391"/>
      <c r="F74" s="391"/>
      <c r="G74" s="391"/>
      <c r="H74" s="391"/>
      <c r="I74" s="391"/>
      <c r="J74" s="391"/>
      <c r="K74" s="391"/>
      <c r="L74" s="390"/>
    </row>
    <row r="75" spans="1:12" x14ac:dyDescent="0.25">
      <c r="B75" s="551" t="s">
        <v>218</v>
      </c>
      <c r="C75" s="397" t="s">
        <v>76</v>
      </c>
      <c r="D75" s="397" t="s">
        <v>39</v>
      </c>
      <c r="E75" s="397" t="s">
        <v>46</v>
      </c>
      <c r="F75" s="397" t="s">
        <v>53</v>
      </c>
      <c r="G75" s="397" t="s">
        <v>48</v>
      </c>
      <c r="H75" s="397" t="s">
        <v>81</v>
      </c>
      <c r="I75" s="397" t="s">
        <v>45</v>
      </c>
      <c r="J75" s="397" t="s">
        <v>58</v>
      </c>
      <c r="K75" s="397" t="s">
        <v>52</v>
      </c>
      <c r="L75" s="396" t="s">
        <v>32</v>
      </c>
    </row>
    <row r="76" spans="1:12" s="44" customFormat="1" ht="15.75" thickBot="1" x14ac:dyDescent="0.3">
      <c r="A76" s="387" t="s">
        <v>219</v>
      </c>
      <c r="B76" s="552"/>
      <c r="C76" s="395">
        <v>0.995</v>
      </c>
      <c r="D76" s="395">
        <v>0.99399999999999999</v>
      </c>
      <c r="E76" s="395">
        <v>0.99399999999999999</v>
      </c>
      <c r="F76" s="395">
        <v>0.99299999999999999</v>
      </c>
      <c r="G76" s="395">
        <v>0.99199999999999999</v>
      </c>
      <c r="H76" s="395">
        <v>0.98699999999999999</v>
      </c>
      <c r="I76" s="395">
        <v>0.98499999999999999</v>
      </c>
      <c r="J76" s="395">
        <v>0.98499999999999999</v>
      </c>
      <c r="K76" s="395">
        <v>0.98399999999999999</v>
      </c>
      <c r="L76" s="394">
        <v>0.98299999999999998</v>
      </c>
    </row>
    <row r="77" spans="1:12" ht="15.75" thickBot="1" x14ac:dyDescent="0.3">
      <c r="A77" s="393"/>
      <c r="B77" s="392"/>
      <c r="C77" s="391"/>
      <c r="D77" s="391"/>
      <c r="E77" s="391"/>
      <c r="F77" s="391"/>
      <c r="G77" s="391"/>
      <c r="H77" s="391"/>
      <c r="I77" s="391"/>
      <c r="J77" s="391"/>
      <c r="K77" s="391"/>
      <c r="L77" s="390"/>
    </row>
    <row r="78" spans="1:12" x14ac:dyDescent="0.25">
      <c r="B78" s="551" t="s">
        <v>189</v>
      </c>
      <c r="C78" s="302" t="s">
        <v>46</v>
      </c>
      <c r="D78" s="302" t="s">
        <v>39</v>
      </c>
      <c r="E78" s="302" t="s">
        <v>81</v>
      </c>
      <c r="F78" s="302" t="s">
        <v>66</v>
      </c>
      <c r="G78" s="302" t="s">
        <v>29</v>
      </c>
      <c r="H78" s="302" t="s">
        <v>42</v>
      </c>
      <c r="I78" s="302" t="s">
        <v>32</v>
      </c>
      <c r="J78" s="302" t="s">
        <v>52</v>
      </c>
      <c r="K78" s="302" t="s">
        <v>62</v>
      </c>
      <c r="L78" s="303" t="s">
        <v>45</v>
      </c>
    </row>
    <row r="79" spans="1:12" ht="15.75" thickBot="1" x14ac:dyDescent="0.3">
      <c r="A79" s="387" t="s">
        <v>221</v>
      </c>
      <c r="B79" s="552"/>
      <c r="C79" s="389">
        <v>0.995</v>
      </c>
      <c r="D79" s="389">
        <v>0.99199999999999999</v>
      </c>
      <c r="E79" s="389">
        <v>0.99099999999999999</v>
      </c>
      <c r="F79" s="389">
        <v>0.98899999999999999</v>
      </c>
      <c r="G79" s="389">
        <v>0.98599999999999999</v>
      </c>
      <c r="H79" s="389">
        <v>0.98499999999999999</v>
      </c>
      <c r="I79" s="389">
        <v>0.98</v>
      </c>
      <c r="J79" s="389">
        <v>0.97799999999999998</v>
      </c>
      <c r="K79" s="389">
        <v>0.97399999999999998</v>
      </c>
      <c r="L79" s="388">
        <v>0.97199999999999998</v>
      </c>
    </row>
  </sheetData>
  <mergeCells count="21">
    <mergeCell ref="B44:B45"/>
    <mergeCell ref="B47:B48"/>
    <mergeCell ref="B75:B76"/>
    <mergeCell ref="B78:B79"/>
    <mergeCell ref="B26:B27"/>
    <mergeCell ref="B29:B30"/>
    <mergeCell ref="B62:B63"/>
    <mergeCell ref="B69:B70"/>
    <mergeCell ref="B50:B51"/>
    <mergeCell ref="B53:B54"/>
    <mergeCell ref="B56:B57"/>
    <mergeCell ref="B59:B60"/>
    <mergeCell ref="B72:B73"/>
    <mergeCell ref="B32:B33"/>
    <mergeCell ref="B35:B36"/>
    <mergeCell ref="B38:B39"/>
    <mergeCell ref="B41:B42"/>
    <mergeCell ref="B6:B7"/>
    <mergeCell ref="B9:B10"/>
    <mergeCell ref="B15:B16"/>
    <mergeCell ref="B18:B1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0"/>
  <sheetViews>
    <sheetView workbookViewId="0">
      <selection activeCell="B1" sqref="B1"/>
    </sheetView>
  </sheetViews>
  <sheetFormatPr defaultRowHeight="12.75" x14ac:dyDescent="0.2"/>
  <cols>
    <col min="1" max="1" width="5.7109375" style="7" customWidth="1"/>
    <col min="2" max="2" width="29.85546875" style="151" customWidth="1"/>
    <col min="3" max="3" width="81.5703125" style="151" customWidth="1"/>
    <col min="4" max="4" width="46.140625" style="7" customWidth="1"/>
    <col min="5" max="16384" width="9.140625" style="7"/>
  </cols>
  <sheetData>
    <row r="2" spans="2:3" ht="13.5" thickBot="1" x14ac:dyDescent="0.25"/>
    <row r="3" spans="2:3" ht="15" x14ac:dyDescent="0.2">
      <c r="B3" s="159" t="s">
        <v>164</v>
      </c>
      <c r="C3" s="158" t="s">
        <v>163</v>
      </c>
    </row>
    <row r="4" spans="2:3" x14ac:dyDescent="0.2">
      <c r="B4" s="157"/>
      <c r="C4" s="156"/>
    </row>
    <row r="5" spans="2:3" x14ac:dyDescent="0.2">
      <c r="B5" s="155" t="s">
        <v>0</v>
      </c>
      <c r="C5" s="154" t="s">
        <v>162</v>
      </c>
    </row>
    <row r="6" spans="2:3" x14ac:dyDescent="0.2">
      <c r="B6" s="155" t="s">
        <v>161</v>
      </c>
      <c r="C6" s="154" t="s">
        <v>160</v>
      </c>
    </row>
    <row r="7" spans="2:3" x14ac:dyDescent="0.2">
      <c r="B7" s="155" t="s">
        <v>2</v>
      </c>
      <c r="C7" s="154" t="s">
        <v>159</v>
      </c>
    </row>
    <row r="8" spans="2:3" x14ac:dyDescent="0.2">
      <c r="B8" s="155" t="s">
        <v>158</v>
      </c>
      <c r="C8" s="154" t="s">
        <v>157</v>
      </c>
    </row>
    <row r="9" spans="2:3" x14ac:dyDescent="0.2">
      <c r="B9" s="155" t="s">
        <v>3</v>
      </c>
      <c r="C9" s="154" t="s">
        <v>156</v>
      </c>
    </row>
    <row r="10" spans="2:3" ht="13.5" thickBot="1" x14ac:dyDescent="0.25">
      <c r="B10" s="238" t="s">
        <v>4</v>
      </c>
      <c r="C10" s="239" t="s">
        <v>155</v>
      </c>
    </row>
    <row r="11" spans="2:3" ht="15" customHeight="1" x14ac:dyDescent="0.2">
      <c r="B11" s="558" t="s">
        <v>154</v>
      </c>
      <c r="C11" s="559"/>
    </row>
    <row r="12" spans="2:3" ht="3" customHeight="1" x14ac:dyDescent="0.2">
      <c r="B12" s="560"/>
      <c r="C12" s="561"/>
    </row>
    <row r="13" spans="2:3" x14ac:dyDescent="0.2">
      <c r="B13" s="153" t="s">
        <v>5</v>
      </c>
      <c r="C13" s="152" t="s">
        <v>153</v>
      </c>
    </row>
    <row r="14" spans="2:3" x14ac:dyDescent="0.2">
      <c r="B14" s="153" t="s">
        <v>6</v>
      </c>
      <c r="C14" s="152" t="s">
        <v>152</v>
      </c>
    </row>
    <row r="15" spans="2:3" x14ac:dyDescent="0.2">
      <c r="B15" s="153" t="s">
        <v>7</v>
      </c>
      <c r="C15" s="152" t="s">
        <v>151</v>
      </c>
    </row>
    <row r="16" spans="2:3" x14ac:dyDescent="0.2">
      <c r="B16" s="153" t="s">
        <v>8</v>
      </c>
      <c r="C16" s="152" t="s">
        <v>150</v>
      </c>
    </row>
    <row r="17" spans="2:4" x14ac:dyDescent="0.2">
      <c r="B17" s="153" t="s">
        <v>9</v>
      </c>
      <c r="C17" s="152" t="s">
        <v>149</v>
      </c>
    </row>
    <row r="18" spans="2:4" x14ac:dyDescent="0.2">
      <c r="B18" s="153" t="s">
        <v>10</v>
      </c>
      <c r="C18" s="152" t="s">
        <v>148</v>
      </c>
    </row>
    <row r="19" spans="2:4" x14ac:dyDescent="0.2">
      <c r="B19" s="240" t="s">
        <v>11</v>
      </c>
      <c r="C19" s="152" t="s">
        <v>185</v>
      </c>
    </row>
    <row r="20" spans="2:4" x14ac:dyDescent="0.2">
      <c r="B20" s="465" t="s">
        <v>12</v>
      </c>
      <c r="C20" s="466" t="s">
        <v>186</v>
      </c>
    </row>
    <row r="21" spans="2:4" ht="15" customHeight="1" x14ac:dyDescent="0.2">
      <c r="B21" s="562" t="s">
        <v>147</v>
      </c>
      <c r="C21" s="562"/>
      <c r="D21" s="467" t="s">
        <v>281</v>
      </c>
    </row>
    <row r="22" spans="2:4" ht="25.5" x14ac:dyDescent="0.2">
      <c r="B22" s="468" t="s">
        <v>13</v>
      </c>
      <c r="C22" s="469" t="s">
        <v>145</v>
      </c>
      <c r="D22" s="467" t="s">
        <v>282</v>
      </c>
    </row>
    <row r="23" spans="2:4" ht="25.5" x14ac:dyDescent="0.2">
      <c r="B23" s="468" t="s">
        <v>14</v>
      </c>
      <c r="C23" s="469" t="s">
        <v>144</v>
      </c>
      <c r="D23" s="467" t="s">
        <v>282</v>
      </c>
    </row>
    <row r="24" spans="2:4" ht="25.5" x14ac:dyDescent="0.2">
      <c r="B24" s="468" t="s">
        <v>15</v>
      </c>
      <c r="C24" s="469" t="s">
        <v>145</v>
      </c>
      <c r="D24" s="467" t="s">
        <v>282</v>
      </c>
    </row>
    <row r="25" spans="2:4" ht="25.5" x14ac:dyDescent="0.2">
      <c r="B25" s="468" t="s">
        <v>16</v>
      </c>
      <c r="C25" s="469" t="s">
        <v>146</v>
      </c>
      <c r="D25" s="467" t="s">
        <v>282</v>
      </c>
    </row>
    <row r="26" spans="2:4" ht="25.5" x14ac:dyDescent="0.2">
      <c r="B26" s="468" t="s">
        <v>17</v>
      </c>
      <c r="C26" s="469" t="s">
        <v>145</v>
      </c>
      <c r="D26" s="467" t="s">
        <v>282</v>
      </c>
    </row>
    <row r="27" spans="2:4" ht="25.5" x14ac:dyDescent="0.2">
      <c r="B27" s="468" t="s">
        <v>18</v>
      </c>
      <c r="C27" s="469" t="s">
        <v>144</v>
      </c>
      <c r="D27" s="467" t="s">
        <v>282</v>
      </c>
    </row>
    <row r="28" spans="2:4" ht="25.5" x14ac:dyDescent="0.2">
      <c r="B28" s="468" t="s">
        <v>19</v>
      </c>
      <c r="C28" s="469" t="s">
        <v>143</v>
      </c>
      <c r="D28" s="467" t="s">
        <v>282</v>
      </c>
    </row>
    <row r="29" spans="2:4" ht="25.5" x14ac:dyDescent="0.2">
      <c r="B29" s="468" t="s">
        <v>20</v>
      </c>
      <c r="C29" s="469" t="s">
        <v>142</v>
      </c>
      <c r="D29" s="467" t="s">
        <v>282</v>
      </c>
    </row>
    <row r="30" spans="2:4" ht="25.5" x14ac:dyDescent="0.2">
      <c r="B30" s="468" t="s">
        <v>21</v>
      </c>
      <c r="C30" s="469" t="s">
        <v>141</v>
      </c>
      <c r="D30" s="467" t="s">
        <v>282</v>
      </c>
    </row>
    <row r="31" spans="2:4" ht="25.5" x14ac:dyDescent="0.2">
      <c r="B31" s="468" t="s">
        <v>22</v>
      </c>
      <c r="C31" s="469" t="s">
        <v>140</v>
      </c>
      <c r="D31" s="467" t="s">
        <v>282</v>
      </c>
    </row>
    <row r="32" spans="2:4" ht="25.5" x14ac:dyDescent="0.2">
      <c r="B32" s="468" t="s">
        <v>23</v>
      </c>
      <c r="C32" s="469" t="s">
        <v>139</v>
      </c>
      <c r="D32" s="467" t="s">
        <v>282</v>
      </c>
    </row>
    <row r="33" spans="2:4" ht="25.5" x14ac:dyDescent="0.2">
      <c r="B33" s="468" t="s">
        <v>24</v>
      </c>
      <c r="C33" s="469" t="s">
        <v>138</v>
      </c>
      <c r="D33" s="467" t="s">
        <v>282</v>
      </c>
    </row>
    <row r="34" spans="2:4" ht="25.5" x14ac:dyDescent="0.2">
      <c r="B34" s="468" t="s">
        <v>25</v>
      </c>
      <c r="C34" s="469" t="s">
        <v>137</v>
      </c>
      <c r="D34" s="467" t="s">
        <v>283</v>
      </c>
    </row>
    <row r="35" spans="2:4" ht="25.5" x14ac:dyDescent="0.2">
      <c r="B35" s="468" t="s">
        <v>26</v>
      </c>
      <c r="C35" s="469" t="s">
        <v>136</v>
      </c>
      <c r="D35" s="467" t="s">
        <v>283</v>
      </c>
    </row>
    <row r="36" spans="2:4" ht="25.5" x14ac:dyDescent="0.2">
      <c r="B36" s="470" t="s">
        <v>202</v>
      </c>
      <c r="C36" s="471" t="s">
        <v>203</v>
      </c>
      <c r="D36" s="467" t="s">
        <v>282</v>
      </c>
    </row>
    <row r="37" spans="2:4" x14ac:dyDescent="0.2">
      <c r="B37" s="472" t="s">
        <v>199</v>
      </c>
      <c r="C37" s="473" t="s">
        <v>204</v>
      </c>
      <c r="D37" s="467" t="s">
        <v>282</v>
      </c>
    </row>
    <row r="38" spans="2:4" x14ac:dyDescent="0.2">
      <c r="B38" s="474" t="s">
        <v>200</v>
      </c>
      <c r="C38" s="473" t="s">
        <v>205</v>
      </c>
      <c r="D38" s="467" t="s">
        <v>282</v>
      </c>
    </row>
    <row r="39" spans="2:4" x14ac:dyDescent="0.2">
      <c r="B39" s="477" t="s">
        <v>272</v>
      </c>
      <c r="C39" s="475"/>
      <c r="D39" s="476" t="s">
        <v>284</v>
      </c>
    </row>
    <row r="40" spans="2:4" x14ac:dyDescent="0.2">
      <c r="B40" s="478" t="s">
        <v>271</v>
      </c>
      <c r="C40" s="475"/>
      <c r="D40" s="476" t="s">
        <v>284</v>
      </c>
    </row>
  </sheetData>
  <mergeCells count="2">
    <mergeCell ref="B11:C12"/>
    <mergeCell ref="B21:C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89" zoomScaleNormal="89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2.75" x14ac:dyDescent="0.2"/>
  <cols>
    <col min="1" max="1" width="11.42578125" style="7" bestFit="1" customWidth="1"/>
    <col min="2" max="2" width="15.28515625" style="7" customWidth="1"/>
    <col min="3" max="3" width="10.42578125" style="7" bestFit="1" customWidth="1"/>
    <col min="4" max="4" width="11.140625" style="7" customWidth="1"/>
    <col min="5" max="5" width="7.85546875" style="7" bestFit="1" customWidth="1"/>
    <col min="6" max="6" width="11.5703125" style="7" customWidth="1"/>
    <col min="7" max="7" width="14.85546875" style="7" customWidth="1"/>
    <col min="8" max="8" width="10" style="8" customWidth="1"/>
    <col min="9" max="9" width="13.42578125" style="7" customWidth="1"/>
    <col min="10" max="10" width="11.42578125" style="8" customWidth="1"/>
    <col min="11" max="11" width="15" style="7" customWidth="1"/>
    <col min="12" max="12" width="13.85546875" style="8" customWidth="1"/>
    <col min="13" max="13" width="9.42578125" style="7" customWidth="1"/>
    <col min="14" max="14" width="11" style="8" customWidth="1"/>
    <col min="15" max="15" width="14.7109375" style="7" customWidth="1"/>
    <col min="16" max="16" width="15.28515625" style="8" customWidth="1"/>
    <col min="17" max="17" width="12.28515625" style="7" hidden="1" customWidth="1"/>
    <col min="18" max="18" width="15.42578125" style="8" hidden="1" customWidth="1"/>
    <col min="19" max="19" width="14.28515625" style="7" customWidth="1"/>
    <col min="20" max="20" width="12.85546875" style="8" customWidth="1"/>
    <col min="21" max="21" width="12.7109375" style="7" customWidth="1"/>
    <col min="22" max="22" width="10.42578125" style="8" customWidth="1"/>
    <col min="23" max="23" width="12.140625" style="7" customWidth="1"/>
    <col min="24" max="24" width="13.140625" style="8" customWidth="1"/>
    <col min="25" max="25" width="14.7109375" style="7" customWidth="1"/>
    <col min="26" max="26" width="12.28515625" style="8" customWidth="1"/>
    <col min="27" max="27" width="11.5703125" style="7" customWidth="1"/>
    <col min="28" max="28" width="13.7109375" style="8" customWidth="1"/>
    <col min="29" max="29" width="12.7109375" style="7" customWidth="1"/>
    <col min="30" max="30" width="13" style="68" customWidth="1"/>
    <col min="31" max="31" width="12.7109375" style="8" customWidth="1"/>
    <col min="32" max="32" width="13" style="7" customWidth="1"/>
    <col min="33" max="33" width="11" style="8" customWidth="1"/>
    <col min="34" max="16384" width="9.140625" style="7"/>
  </cols>
  <sheetData>
    <row r="1" spans="1:33" x14ac:dyDescent="0.2">
      <c r="A1" s="259" t="s">
        <v>280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260" t="s">
        <v>187</v>
      </c>
    </row>
    <row r="2" spans="1:33" x14ac:dyDescent="0.2">
      <c r="A2" s="4" t="s">
        <v>279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x14ac:dyDescent="0.2">
      <c r="A3" s="4" t="s">
        <v>278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ht="32.25" customHeight="1" thickBot="1" x14ac:dyDescent="0.25">
      <c r="A6" s="9"/>
      <c r="B6" s="10"/>
      <c r="C6" s="19"/>
      <c r="D6" s="19"/>
      <c r="E6" s="19"/>
      <c r="F6" s="19"/>
      <c r="G6" s="526" t="s">
        <v>89</v>
      </c>
      <c r="H6" s="527"/>
      <c r="I6" s="527"/>
      <c r="J6" s="527"/>
      <c r="K6" s="527"/>
      <c r="L6" s="527"/>
      <c r="M6" s="527"/>
      <c r="N6" s="528"/>
      <c r="O6" s="529" t="s">
        <v>276</v>
      </c>
      <c r="P6" s="530"/>
      <c r="Q6" s="530"/>
      <c r="R6" s="530"/>
      <c r="S6" s="530"/>
      <c r="T6" s="530"/>
      <c r="U6" s="530"/>
      <c r="V6" s="530"/>
      <c r="W6" s="530"/>
      <c r="X6" s="530"/>
      <c r="Y6" s="530"/>
      <c r="Z6" s="531"/>
      <c r="AA6" s="532" t="s">
        <v>275</v>
      </c>
      <c r="AB6" s="533"/>
      <c r="AC6" s="534" t="s">
        <v>274</v>
      </c>
      <c r="AD6" s="535"/>
      <c r="AE6" s="536"/>
      <c r="AF6" s="537" t="s">
        <v>273</v>
      </c>
      <c r="AG6" s="538"/>
    </row>
    <row r="7" spans="1:33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452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50" t="s">
        <v>24</v>
      </c>
      <c r="AA7" s="451" t="s">
        <v>25</v>
      </c>
      <c r="AB7" s="450" t="s">
        <v>26</v>
      </c>
      <c r="AC7" s="449" t="s">
        <v>27</v>
      </c>
      <c r="AD7" s="448" t="s">
        <v>199</v>
      </c>
      <c r="AE7" s="447" t="s">
        <v>200</v>
      </c>
      <c r="AF7" s="446" t="s">
        <v>272</v>
      </c>
      <c r="AG7" s="445" t="s">
        <v>271</v>
      </c>
    </row>
    <row r="8" spans="1:33" x14ac:dyDescent="0.2">
      <c r="A8" s="36" t="s">
        <v>28</v>
      </c>
      <c r="B8" s="37">
        <v>9469</v>
      </c>
      <c r="C8" s="38">
        <v>13</v>
      </c>
      <c r="D8" s="38">
        <v>0</v>
      </c>
      <c r="E8" s="38">
        <v>3</v>
      </c>
      <c r="F8" s="39">
        <v>3</v>
      </c>
      <c r="G8" s="207">
        <v>8873</v>
      </c>
      <c r="H8" s="282">
        <v>0.93700000000000006</v>
      </c>
      <c r="I8" s="146">
        <v>550</v>
      </c>
      <c r="J8" s="205">
        <v>5.8000000000000003E-2</v>
      </c>
      <c r="K8" s="204">
        <v>46</v>
      </c>
      <c r="L8" s="205">
        <v>5.0000000000000001E-3</v>
      </c>
      <c r="M8" s="204">
        <v>0</v>
      </c>
      <c r="N8" s="283">
        <v>0</v>
      </c>
      <c r="O8" s="142">
        <v>348</v>
      </c>
      <c r="P8" s="366">
        <v>3.6999999999999998E-2</v>
      </c>
      <c r="Q8" s="49">
        <v>30</v>
      </c>
      <c r="R8" s="51">
        <v>3.0000000000000001E-3</v>
      </c>
      <c r="S8" s="49">
        <v>545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201">
        <v>0</v>
      </c>
      <c r="AA8" s="444">
        <v>7</v>
      </c>
      <c r="AB8" s="443">
        <v>1E-3</v>
      </c>
      <c r="AC8" s="442">
        <v>930</v>
      </c>
      <c r="AD8" s="441">
        <v>8643</v>
      </c>
      <c r="AE8" s="440">
        <v>0.91300000000000003</v>
      </c>
      <c r="AF8" s="428">
        <v>394</v>
      </c>
      <c r="AG8" s="427">
        <v>4.2000000000000003E-2</v>
      </c>
    </row>
    <row r="9" spans="1:33" x14ac:dyDescent="0.2">
      <c r="A9" s="36" t="s">
        <v>29</v>
      </c>
      <c r="B9" s="37">
        <v>81427</v>
      </c>
      <c r="C9" s="38">
        <v>80</v>
      </c>
      <c r="D9" s="38">
        <v>0</v>
      </c>
      <c r="E9" s="38">
        <v>74</v>
      </c>
      <c r="F9" s="39">
        <v>6</v>
      </c>
      <c r="G9" s="207">
        <v>80323</v>
      </c>
      <c r="H9" s="282">
        <v>0.98599999999999999</v>
      </c>
      <c r="I9" s="146">
        <v>870</v>
      </c>
      <c r="J9" s="205">
        <v>1.0999999999999999E-2</v>
      </c>
      <c r="K9" s="204">
        <v>234</v>
      </c>
      <c r="L9" s="205">
        <v>3.0000000000000001E-3</v>
      </c>
      <c r="M9" s="204">
        <v>0</v>
      </c>
      <c r="N9" s="283">
        <v>0</v>
      </c>
      <c r="O9" s="142">
        <v>1808</v>
      </c>
      <c r="P9" s="366">
        <v>2.1999999999999999E-2</v>
      </c>
      <c r="Q9" s="49">
        <v>1705</v>
      </c>
      <c r="R9" s="51">
        <v>2.1000000000000001E-2</v>
      </c>
      <c r="S9" s="49">
        <v>701</v>
      </c>
      <c r="T9" s="51">
        <v>8.9999999999999993E-3</v>
      </c>
      <c r="U9" s="49">
        <v>2385</v>
      </c>
      <c r="V9" s="51">
        <v>2.9000000000000001E-2</v>
      </c>
      <c r="W9" s="49">
        <v>501</v>
      </c>
      <c r="X9" s="53">
        <v>6.0000000000000001E-3</v>
      </c>
      <c r="Y9" s="52">
        <v>35</v>
      </c>
      <c r="Z9" s="201">
        <v>0</v>
      </c>
      <c r="AA9" s="439">
        <v>14</v>
      </c>
      <c r="AB9" s="438">
        <v>0</v>
      </c>
      <c r="AC9" s="437">
        <v>5446</v>
      </c>
      <c r="AD9" s="436">
        <v>78150</v>
      </c>
      <c r="AE9" s="435">
        <v>0.96</v>
      </c>
      <c r="AF9" s="428">
        <v>2042</v>
      </c>
      <c r="AG9" s="427">
        <v>2.5000000000000001E-2</v>
      </c>
    </row>
    <row r="10" spans="1:33" x14ac:dyDescent="0.2">
      <c r="A10" s="36" t="s">
        <v>30</v>
      </c>
      <c r="B10" s="37">
        <v>14138</v>
      </c>
      <c r="C10" s="38">
        <v>26</v>
      </c>
      <c r="D10" s="38">
        <v>0</v>
      </c>
      <c r="E10" s="38">
        <v>5</v>
      </c>
      <c r="F10" s="39">
        <v>3</v>
      </c>
      <c r="G10" s="207">
        <v>13408</v>
      </c>
      <c r="H10" s="282">
        <v>0.94799999999999995</v>
      </c>
      <c r="I10" s="146">
        <v>554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191</v>
      </c>
      <c r="P10" s="366">
        <v>1.4E-2</v>
      </c>
      <c r="Q10" s="49">
        <v>76</v>
      </c>
      <c r="R10" s="51">
        <v>5.0000000000000001E-3</v>
      </c>
      <c r="S10" s="49">
        <v>171</v>
      </c>
      <c r="T10" s="51">
        <v>1.2E-2</v>
      </c>
      <c r="U10" s="49">
        <v>12175</v>
      </c>
      <c r="V10" s="51">
        <v>0.86099999999999999</v>
      </c>
      <c r="W10" s="49">
        <v>3</v>
      </c>
      <c r="X10" s="53">
        <v>0</v>
      </c>
      <c r="Y10" s="52">
        <v>0</v>
      </c>
      <c r="Z10" s="201">
        <v>0</v>
      </c>
      <c r="AA10" s="439">
        <v>110</v>
      </c>
      <c r="AB10" s="438">
        <v>8.0000000000000002E-3</v>
      </c>
      <c r="AC10" s="437">
        <v>12665</v>
      </c>
      <c r="AD10" s="436">
        <v>1785</v>
      </c>
      <c r="AE10" s="435">
        <v>0.126</v>
      </c>
      <c r="AF10" s="428">
        <v>356</v>
      </c>
      <c r="AG10" s="427">
        <v>2.5000000000000001E-2</v>
      </c>
    </row>
    <row r="11" spans="1:33" x14ac:dyDescent="0.2">
      <c r="A11" s="36" t="s">
        <v>31</v>
      </c>
      <c r="B11" s="37">
        <v>7997</v>
      </c>
      <c r="C11" s="38">
        <v>18</v>
      </c>
      <c r="D11" s="38">
        <v>0</v>
      </c>
      <c r="E11" s="38">
        <v>0</v>
      </c>
      <c r="F11" s="39">
        <v>4</v>
      </c>
      <c r="G11" s="207">
        <v>6548</v>
      </c>
      <c r="H11" s="282">
        <v>0.81899999999999995</v>
      </c>
      <c r="I11" s="146">
        <v>1240</v>
      </c>
      <c r="J11" s="205">
        <v>0.155</v>
      </c>
      <c r="K11" s="204">
        <v>209</v>
      </c>
      <c r="L11" s="205">
        <v>2.5999999999999999E-2</v>
      </c>
      <c r="M11" s="204">
        <v>0</v>
      </c>
      <c r="N11" s="283">
        <v>0</v>
      </c>
      <c r="O11" s="142">
        <v>2418</v>
      </c>
      <c r="P11" s="366">
        <v>0.30199999999999999</v>
      </c>
      <c r="Q11" s="49">
        <v>5</v>
      </c>
      <c r="R11" s="51">
        <v>1E-3</v>
      </c>
      <c r="S11" s="49">
        <v>612</v>
      </c>
      <c r="T11" s="51">
        <v>7.6999999999999999E-2</v>
      </c>
      <c r="U11" s="49">
        <v>62</v>
      </c>
      <c r="V11" s="51">
        <v>8.0000000000000002E-3</v>
      </c>
      <c r="W11" s="49">
        <v>63</v>
      </c>
      <c r="X11" s="53">
        <v>8.0000000000000002E-3</v>
      </c>
      <c r="Y11" s="52">
        <v>9</v>
      </c>
      <c r="Z11" s="201">
        <v>1E-3</v>
      </c>
      <c r="AA11" s="439">
        <v>22</v>
      </c>
      <c r="AB11" s="438">
        <v>3.0000000000000001E-3</v>
      </c>
      <c r="AC11" s="437">
        <v>3230</v>
      </c>
      <c r="AD11" s="436">
        <v>5361</v>
      </c>
      <c r="AE11" s="435">
        <v>0.67</v>
      </c>
      <c r="AF11" s="428">
        <v>2627</v>
      </c>
      <c r="AG11" s="427">
        <v>0.32800000000000001</v>
      </c>
    </row>
    <row r="12" spans="1:33" x14ac:dyDescent="0.2">
      <c r="A12" s="36" t="s">
        <v>32</v>
      </c>
      <c r="B12" s="37">
        <v>14484</v>
      </c>
      <c r="C12" s="38">
        <v>19</v>
      </c>
      <c r="D12" s="38">
        <v>0</v>
      </c>
      <c r="E12" s="38">
        <v>11</v>
      </c>
      <c r="F12" s="39">
        <v>3</v>
      </c>
      <c r="G12" s="207">
        <v>14196</v>
      </c>
      <c r="H12" s="282">
        <v>0.98</v>
      </c>
      <c r="I12" s="146">
        <v>254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142">
        <v>212</v>
      </c>
      <c r="P12" s="366">
        <v>1.4999999999999999E-2</v>
      </c>
      <c r="Q12" s="49">
        <v>125</v>
      </c>
      <c r="R12" s="51">
        <v>8.9999999999999993E-3</v>
      </c>
      <c r="S12" s="49">
        <v>129</v>
      </c>
      <c r="T12" s="51">
        <v>8.9999999999999993E-3</v>
      </c>
      <c r="U12" s="49">
        <v>100</v>
      </c>
      <c r="V12" s="51">
        <v>7.0000000000000001E-3</v>
      </c>
      <c r="W12" s="49">
        <v>7</v>
      </c>
      <c r="X12" s="53">
        <v>0</v>
      </c>
      <c r="Y12" s="52">
        <v>6</v>
      </c>
      <c r="Z12" s="201">
        <v>0</v>
      </c>
      <c r="AA12" s="439">
        <v>13</v>
      </c>
      <c r="AB12" s="438">
        <v>1E-3</v>
      </c>
      <c r="AC12" s="437">
        <v>475</v>
      </c>
      <c r="AD12" s="436">
        <v>14238</v>
      </c>
      <c r="AE12" s="435">
        <v>0.98299999999999998</v>
      </c>
      <c r="AF12" s="428">
        <v>246</v>
      </c>
      <c r="AG12" s="427">
        <v>1.7000000000000001E-2</v>
      </c>
    </row>
    <row r="13" spans="1:33" x14ac:dyDescent="0.2">
      <c r="A13" s="36" t="s">
        <v>33</v>
      </c>
      <c r="B13" s="37">
        <v>54433</v>
      </c>
      <c r="C13" s="38">
        <v>69</v>
      </c>
      <c r="D13" s="38">
        <v>5</v>
      </c>
      <c r="E13" s="38">
        <v>54</v>
      </c>
      <c r="F13" s="39">
        <v>3</v>
      </c>
      <c r="G13" s="207">
        <v>51667</v>
      </c>
      <c r="H13" s="282">
        <v>0.94899999999999995</v>
      </c>
      <c r="I13" s="146">
        <v>2637</v>
      </c>
      <c r="J13" s="205">
        <v>4.8000000000000001E-2</v>
      </c>
      <c r="K13" s="204">
        <v>129</v>
      </c>
      <c r="L13" s="205">
        <v>2E-3</v>
      </c>
      <c r="M13" s="204">
        <v>0</v>
      </c>
      <c r="N13" s="283">
        <v>0</v>
      </c>
      <c r="O13" s="142">
        <v>1360</v>
      </c>
      <c r="P13" s="366">
        <v>2.5000000000000001E-2</v>
      </c>
      <c r="Q13" s="49">
        <v>846</v>
      </c>
      <c r="R13" s="51">
        <v>1.6E-2</v>
      </c>
      <c r="S13" s="49">
        <v>43789</v>
      </c>
      <c r="T13" s="51">
        <v>0.80400000000000005</v>
      </c>
      <c r="U13" s="49">
        <v>322</v>
      </c>
      <c r="V13" s="51">
        <v>6.0000000000000001E-3</v>
      </c>
      <c r="W13" s="49">
        <v>1949</v>
      </c>
      <c r="X13" s="53">
        <v>3.5999999999999997E-2</v>
      </c>
      <c r="Y13" s="52">
        <v>13</v>
      </c>
      <c r="Z13" s="201">
        <v>0</v>
      </c>
      <c r="AA13" s="439">
        <v>17</v>
      </c>
      <c r="AB13" s="438">
        <v>0</v>
      </c>
      <c r="AC13" s="437">
        <v>47522</v>
      </c>
      <c r="AD13" s="436">
        <v>8674</v>
      </c>
      <c r="AE13" s="435">
        <v>0.159</v>
      </c>
      <c r="AF13" s="428">
        <v>1489</v>
      </c>
      <c r="AG13" s="427">
        <v>2.7E-2</v>
      </c>
    </row>
    <row r="14" spans="1:33" x14ac:dyDescent="0.2">
      <c r="A14" s="36" t="s">
        <v>34</v>
      </c>
      <c r="B14" s="37">
        <v>4184</v>
      </c>
      <c r="C14" s="38">
        <v>10</v>
      </c>
      <c r="D14" s="38">
        <v>0</v>
      </c>
      <c r="E14" s="38">
        <v>0</v>
      </c>
      <c r="F14" s="39">
        <v>5</v>
      </c>
      <c r="G14" s="207">
        <v>3627</v>
      </c>
      <c r="H14" s="282">
        <v>0.86699999999999999</v>
      </c>
      <c r="I14" s="146">
        <v>541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220</v>
      </c>
      <c r="P14" s="366">
        <v>5.2999999999999999E-2</v>
      </c>
      <c r="Q14" s="49">
        <v>11</v>
      </c>
      <c r="R14" s="51">
        <v>3.0000000000000001E-3</v>
      </c>
      <c r="S14" s="49">
        <v>179</v>
      </c>
      <c r="T14" s="51">
        <v>4.2999999999999997E-2</v>
      </c>
      <c r="U14" s="49">
        <v>44</v>
      </c>
      <c r="V14" s="51">
        <v>1.0999999999999999E-2</v>
      </c>
      <c r="W14" s="49">
        <v>46</v>
      </c>
      <c r="X14" s="53">
        <v>1.0999999999999999E-2</v>
      </c>
      <c r="Y14" s="52">
        <v>12</v>
      </c>
      <c r="Z14" s="201">
        <v>3.0000000000000001E-3</v>
      </c>
      <c r="AA14" s="439">
        <v>10</v>
      </c>
      <c r="AB14" s="438">
        <v>2E-3</v>
      </c>
      <c r="AC14" s="437">
        <v>565</v>
      </c>
      <c r="AD14" s="436">
        <v>3942</v>
      </c>
      <c r="AE14" s="435">
        <v>0.94199999999999995</v>
      </c>
      <c r="AF14" s="428">
        <v>236</v>
      </c>
      <c r="AG14" s="427">
        <v>5.6000000000000001E-2</v>
      </c>
    </row>
    <row r="15" spans="1:33" x14ac:dyDescent="0.2">
      <c r="A15" s="36" t="s">
        <v>35</v>
      </c>
      <c r="B15" s="37">
        <v>5082</v>
      </c>
      <c r="C15" s="38">
        <v>11</v>
      </c>
      <c r="D15" s="38">
        <v>0</v>
      </c>
      <c r="E15" s="38">
        <v>0</v>
      </c>
      <c r="F15" s="39">
        <v>3</v>
      </c>
      <c r="G15" s="207">
        <v>4721</v>
      </c>
      <c r="H15" s="282">
        <v>0.92900000000000005</v>
      </c>
      <c r="I15" s="146">
        <v>340</v>
      </c>
      <c r="J15" s="205">
        <v>6.7000000000000004E-2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201">
        <v>0</v>
      </c>
      <c r="AA15" s="439">
        <v>22</v>
      </c>
      <c r="AB15" s="438">
        <v>4.0000000000000001E-3</v>
      </c>
      <c r="AC15" s="437">
        <v>262</v>
      </c>
      <c r="AD15" s="436">
        <v>4993</v>
      </c>
      <c r="AE15" s="435">
        <v>0.98199999999999998</v>
      </c>
      <c r="AF15" s="428">
        <v>89</v>
      </c>
      <c r="AG15" s="427">
        <v>1.7999999999999999E-2</v>
      </c>
    </row>
    <row r="16" spans="1:33" x14ac:dyDescent="0.2">
      <c r="A16" s="36" t="s">
        <v>36</v>
      </c>
      <c r="B16" s="37">
        <v>4244</v>
      </c>
      <c r="C16" s="38">
        <v>12</v>
      </c>
      <c r="D16" s="38">
        <v>0</v>
      </c>
      <c r="E16" s="38">
        <v>0</v>
      </c>
      <c r="F16" s="39">
        <v>4</v>
      </c>
      <c r="G16" s="207">
        <v>3867</v>
      </c>
      <c r="H16" s="282">
        <v>0.91100000000000003</v>
      </c>
      <c r="I16" s="146">
        <v>314</v>
      </c>
      <c r="J16" s="205">
        <v>7.3999999999999996E-2</v>
      </c>
      <c r="K16" s="204">
        <v>63</v>
      </c>
      <c r="L16" s="205">
        <v>1.4999999999999999E-2</v>
      </c>
      <c r="M16" s="204">
        <v>0</v>
      </c>
      <c r="N16" s="283">
        <v>0</v>
      </c>
      <c r="O16" s="142">
        <v>637</v>
      </c>
      <c r="P16" s="366">
        <v>0.15</v>
      </c>
      <c r="Q16" s="49">
        <v>27</v>
      </c>
      <c r="R16" s="51">
        <v>6.0000000000000001E-3</v>
      </c>
      <c r="S16" s="49">
        <v>334</v>
      </c>
      <c r="T16" s="51">
        <v>7.9000000000000001E-2</v>
      </c>
      <c r="U16" s="49">
        <v>4181</v>
      </c>
      <c r="V16" s="51">
        <v>0.98499999999999999</v>
      </c>
      <c r="W16" s="49">
        <v>36</v>
      </c>
      <c r="X16" s="53">
        <v>8.0000000000000002E-3</v>
      </c>
      <c r="Y16" s="52">
        <v>14</v>
      </c>
      <c r="Z16" s="201">
        <v>3.0000000000000001E-3</v>
      </c>
      <c r="AA16" s="439">
        <v>14</v>
      </c>
      <c r="AB16" s="438">
        <v>3.0000000000000001E-3</v>
      </c>
      <c r="AC16" s="437">
        <v>5236</v>
      </c>
      <c r="AD16" s="436">
        <v>0</v>
      </c>
      <c r="AE16" s="435">
        <v>0</v>
      </c>
      <c r="AF16" s="428">
        <v>700</v>
      </c>
      <c r="AG16" s="427">
        <v>0.16500000000000001</v>
      </c>
    </row>
    <row r="17" spans="1:33" x14ac:dyDescent="0.2">
      <c r="A17" s="36" t="s">
        <v>37</v>
      </c>
      <c r="B17" s="37">
        <v>25100</v>
      </c>
      <c r="C17" s="38">
        <v>39</v>
      </c>
      <c r="D17" s="38">
        <v>0</v>
      </c>
      <c r="E17" s="38">
        <v>29</v>
      </c>
      <c r="F17" s="39">
        <v>3</v>
      </c>
      <c r="G17" s="207">
        <v>22169</v>
      </c>
      <c r="H17" s="282">
        <v>0.88300000000000001</v>
      </c>
      <c r="I17" s="146">
        <v>2436</v>
      </c>
      <c r="J17" s="205">
        <v>9.7000000000000003E-2</v>
      </c>
      <c r="K17" s="204">
        <v>468</v>
      </c>
      <c r="L17" s="205">
        <v>1.9E-2</v>
      </c>
      <c r="M17" s="204">
        <v>27</v>
      </c>
      <c r="N17" s="283">
        <v>1E-3</v>
      </c>
      <c r="O17" s="142">
        <v>491</v>
      </c>
      <c r="P17" s="366">
        <v>0.02</v>
      </c>
      <c r="Q17" s="49">
        <v>324</v>
      </c>
      <c r="R17" s="51">
        <v>1.2999999999999999E-2</v>
      </c>
      <c r="S17" s="49">
        <v>2849</v>
      </c>
      <c r="T17" s="51">
        <v>0.114</v>
      </c>
      <c r="U17" s="49">
        <v>6315</v>
      </c>
      <c r="V17" s="51">
        <v>0.252</v>
      </c>
      <c r="W17" s="49">
        <v>1430</v>
      </c>
      <c r="X17" s="53">
        <v>5.7000000000000002E-2</v>
      </c>
      <c r="Y17" s="52">
        <v>12</v>
      </c>
      <c r="Z17" s="201">
        <v>0</v>
      </c>
      <c r="AA17" s="439">
        <v>20</v>
      </c>
      <c r="AB17" s="438">
        <v>1E-3</v>
      </c>
      <c r="AC17" s="437">
        <v>11180</v>
      </c>
      <c r="AD17" s="436">
        <v>18058</v>
      </c>
      <c r="AE17" s="435">
        <v>0.71899999999999997</v>
      </c>
      <c r="AF17" s="428">
        <v>959</v>
      </c>
      <c r="AG17" s="427">
        <v>3.7999999999999999E-2</v>
      </c>
    </row>
    <row r="18" spans="1:33" x14ac:dyDescent="0.2">
      <c r="A18" s="36" t="s">
        <v>38</v>
      </c>
      <c r="B18" s="37">
        <v>3648</v>
      </c>
      <c r="C18" s="38">
        <v>10</v>
      </c>
      <c r="D18" s="38">
        <v>0</v>
      </c>
      <c r="E18" s="38">
        <v>7</v>
      </c>
      <c r="F18" s="39">
        <v>4</v>
      </c>
      <c r="G18" s="207">
        <v>2769</v>
      </c>
      <c r="H18" s="282">
        <v>0.75900000000000001</v>
      </c>
      <c r="I18" s="146">
        <v>579</v>
      </c>
      <c r="J18" s="205">
        <v>0.159</v>
      </c>
      <c r="K18" s="204">
        <v>300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75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201">
        <v>2E-3</v>
      </c>
      <c r="AA18" s="439">
        <v>13</v>
      </c>
      <c r="AB18" s="438">
        <v>4.0000000000000001E-3</v>
      </c>
      <c r="AC18" s="437">
        <v>376</v>
      </c>
      <c r="AD18" s="436">
        <v>3184</v>
      </c>
      <c r="AE18" s="435">
        <v>0.873</v>
      </c>
      <c r="AF18" s="428">
        <v>461</v>
      </c>
      <c r="AG18" s="427">
        <v>0.126</v>
      </c>
    </row>
    <row r="19" spans="1:33" x14ac:dyDescent="0.2">
      <c r="A19" s="36" t="s">
        <v>39</v>
      </c>
      <c r="B19" s="37">
        <v>7310</v>
      </c>
      <c r="C19" s="38">
        <v>14</v>
      </c>
      <c r="D19" s="38">
        <v>0</v>
      </c>
      <c r="E19" s="38">
        <v>0</v>
      </c>
      <c r="F19" s="39">
        <v>3</v>
      </c>
      <c r="G19" s="207">
        <v>7253</v>
      </c>
      <c r="H19" s="282">
        <v>0.99199999999999999</v>
      </c>
      <c r="I19" s="146">
        <v>44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31</v>
      </c>
      <c r="P19" s="366">
        <v>4.0000000000000001E-3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201">
        <v>0</v>
      </c>
      <c r="AA19" s="439">
        <v>0</v>
      </c>
      <c r="AB19" s="438">
        <v>0</v>
      </c>
      <c r="AC19" s="437">
        <v>56</v>
      </c>
      <c r="AD19" s="436">
        <v>7266</v>
      </c>
      <c r="AE19" s="435">
        <v>0.99399999999999999</v>
      </c>
      <c r="AF19" s="428">
        <v>44</v>
      </c>
      <c r="AG19" s="427">
        <v>6.0000000000000001E-3</v>
      </c>
    </row>
    <row r="20" spans="1:33" x14ac:dyDescent="0.2">
      <c r="A20" s="36" t="s">
        <v>40</v>
      </c>
      <c r="B20" s="37">
        <v>21795</v>
      </c>
      <c r="C20" s="38">
        <v>28</v>
      </c>
      <c r="D20" s="38">
        <v>0</v>
      </c>
      <c r="E20" s="38">
        <v>18</v>
      </c>
      <c r="F20" s="39">
        <v>3</v>
      </c>
      <c r="G20" s="207">
        <v>18670</v>
      </c>
      <c r="H20" s="282">
        <v>0.85699999999999998</v>
      </c>
      <c r="I20" s="146">
        <v>2184</v>
      </c>
      <c r="J20" s="205">
        <v>0.1</v>
      </c>
      <c r="K20" s="204">
        <v>941</v>
      </c>
      <c r="L20" s="205">
        <v>4.2999999999999997E-2</v>
      </c>
      <c r="M20" s="204">
        <v>0</v>
      </c>
      <c r="N20" s="283">
        <v>0</v>
      </c>
      <c r="O20" s="142">
        <v>1341</v>
      </c>
      <c r="P20" s="366">
        <v>6.2E-2</v>
      </c>
      <c r="Q20" s="49">
        <v>1092</v>
      </c>
      <c r="R20" s="51">
        <v>0.05</v>
      </c>
      <c r="S20" s="49">
        <v>516</v>
      </c>
      <c r="T20" s="51">
        <v>2.4E-2</v>
      </c>
      <c r="U20" s="49">
        <v>575</v>
      </c>
      <c r="V20" s="51">
        <v>2.5999999999999999E-2</v>
      </c>
      <c r="W20" s="49">
        <v>12</v>
      </c>
      <c r="X20" s="53">
        <v>1E-3</v>
      </c>
      <c r="Y20" s="52">
        <v>4</v>
      </c>
      <c r="Z20" s="201">
        <v>0</v>
      </c>
      <c r="AA20" s="439">
        <v>62</v>
      </c>
      <c r="AB20" s="438">
        <v>3.0000000000000001E-3</v>
      </c>
      <c r="AC20" s="437">
        <v>2564</v>
      </c>
      <c r="AD20" s="436">
        <v>19502</v>
      </c>
      <c r="AE20" s="435">
        <v>0.89500000000000002</v>
      </c>
      <c r="AF20" s="428">
        <v>2282</v>
      </c>
      <c r="AG20" s="427">
        <v>0.105</v>
      </c>
    </row>
    <row r="21" spans="1:33" x14ac:dyDescent="0.2">
      <c r="A21" s="36" t="s">
        <v>41</v>
      </c>
      <c r="B21" s="37">
        <v>13809</v>
      </c>
      <c r="C21" s="38">
        <v>25</v>
      </c>
      <c r="D21" s="38">
        <v>0</v>
      </c>
      <c r="E21" s="38">
        <v>16</v>
      </c>
      <c r="F21" s="39">
        <v>8</v>
      </c>
      <c r="G21" s="207">
        <v>13173</v>
      </c>
      <c r="H21" s="282">
        <v>0.95399999999999996</v>
      </c>
      <c r="I21" s="146">
        <v>465</v>
      </c>
      <c r="J21" s="205">
        <v>3.4000000000000002E-2</v>
      </c>
      <c r="K21" s="204">
        <v>163</v>
      </c>
      <c r="L21" s="205">
        <v>1.2E-2</v>
      </c>
      <c r="M21" s="204">
        <v>8</v>
      </c>
      <c r="N21" s="283">
        <v>1E-3</v>
      </c>
      <c r="O21" s="142">
        <v>152</v>
      </c>
      <c r="P21" s="366">
        <v>1.0999999999999999E-2</v>
      </c>
      <c r="Q21" s="49">
        <v>104</v>
      </c>
      <c r="R21" s="51">
        <v>8.0000000000000002E-3</v>
      </c>
      <c r="S21" s="49">
        <v>108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12</v>
      </c>
      <c r="Z21" s="201">
        <v>1E-3</v>
      </c>
      <c r="AA21" s="439">
        <v>23</v>
      </c>
      <c r="AB21" s="438">
        <v>2E-3</v>
      </c>
      <c r="AC21" s="437">
        <v>404</v>
      </c>
      <c r="AD21" s="436">
        <v>13479</v>
      </c>
      <c r="AE21" s="435">
        <v>0.97599999999999998</v>
      </c>
      <c r="AF21" s="428">
        <v>315</v>
      </c>
      <c r="AG21" s="427">
        <v>2.3E-2</v>
      </c>
    </row>
    <row r="22" spans="1:33" x14ac:dyDescent="0.2">
      <c r="A22" s="36" t="s">
        <v>42</v>
      </c>
      <c r="B22" s="37">
        <v>18521</v>
      </c>
      <c r="C22" s="38">
        <v>24</v>
      </c>
      <c r="D22" s="38">
        <v>0</v>
      </c>
      <c r="E22" s="38">
        <v>9</v>
      </c>
      <c r="F22" s="39">
        <v>3</v>
      </c>
      <c r="G22" s="207">
        <v>18252</v>
      </c>
      <c r="H22" s="282">
        <v>0.98499999999999999</v>
      </c>
      <c r="I22" s="146">
        <v>255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49</v>
      </c>
      <c r="P22" s="366">
        <v>3.0000000000000001E-3</v>
      </c>
      <c r="Q22" s="49">
        <v>10</v>
      </c>
      <c r="R22" s="51">
        <v>1E-3</v>
      </c>
      <c r="S22" s="49">
        <v>293</v>
      </c>
      <c r="T22" s="51">
        <v>1.6E-2</v>
      </c>
      <c r="U22" s="49">
        <v>13</v>
      </c>
      <c r="V22" s="51">
        <v>1E-3</v>
      </c>
      <c r="W22" s="49">
        <v>4</v>
      </c>
      <c r="X22" s="53">
        <v>0</v>
      </c>
      <c r="Y22" s="52">
        <v>4</v>
      </c>
      <c r="Z22" s="201">
        <v>0</v>
      </c>
      <c r="AA22" s="439">
        <v>22</v>
      </c>
      <c r="AB22" s="438">
        <v>1E-3</v>
      </c>
      <c r="AC22" s="437">
        <v>389</v>
      </c>
      <c r="AD22" s="436">
        <v>18199</v>
      </c>
      <c r="AE22" s="435">
        <v>0.98299999999999998</v>
      </c>
      <c r="AF22" s="428">
        <v>63</v>
      </c>
      <c r="AG22" s="427">
        <v>3.0000000000000001E-3</v>
      </c>
    </row>
    <row r="23" spans="1:33" x14ac:dyDescent="0.2">
      <c r="A23" s="36" t="s">
        <v>43</v>
      </c>
      <c r="B23" s="37">
        <v>8654</v>
      </c>
      <c r="C23" s="38">
        <v>14</v>
      </c>
      <c r="D23" s="38">
        <v>5</v>
      </c>
      <c r="E23" s="38">
        <v>0</v>
      </c>
      <c r="F23" s="39">
        <v>5</v>
      </c>
      <c r="G23" s="207">
        <v>8196</v>
      </c>
      <c r="H23" s="282">
        <v>0.94699999999999995</v>
      </c>
      <c r="I23" s="146">
        <v>415</v>
      </c>
      <c r="J23" s="205">
        <v>4.8000000000000001E-2</v>
      </c>
      <c r="K23" s="204">
        <v>43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8611</v>
      </c>
      <c r="V23" s="51">
        <v>0.995</v>
      </c>
      <c r="W23" s="49">
        <v>29</v>
      </c>
      <c r="X23" s="53">
        <v>3.0000000000000001E-3</v>
      </c>
      <c r="Y23" s="52">
        <v>2</v>
      </c>
      <c r="Z23" s="201">
        <v>0</v>
      </c>
      <c r="AA23" s="439">
        <v>25</v>
      </c>
      <c r="AB23" s="438">
        <v>3.0000000000000001E-3</v>
      </c>
      <c r="AC23" s="437">
        <v>8841</v>
      </c>
      <c r="AD23" s="436">
        <v>0</v>
      </c>
      <c r="AE23" s="435">
        <v>0</v>
      </c>
      <c r="AF23" s="428">
        <v>115</v>
      </c>
      <c r="AG23" s="427">
        <v>1.2999999999999999E-2</v>
      </c>
    </row>
    <row r="24" spans="1:33" x14ac:dyDescent="0.2">
      <c r="A24" s="36" t="s">
        <v>44</v>
      </c>
      <c r="B24" s="37">
        <v>43548</v>
      </c>
      <c r="C24" s="38">
        <v>64</v>
      </c>
      <c r="D24" s="38">
        <v>0</v>
      </c>
      <c r="E24" s="38">
        <v>32</v>
      </c>
      <c r="F24" s="39">
        <v>6</v>
      </c>
      <c r="G24" s="207">
        <v>40590</v>
      </c>
      <c r="H24" s="282">
        <v>0.93200000000000005</v>
      </c>
      <c r="I24" s="146">
        <v>2575</v>
      </c>
      <c r="J24" s="205">
        <v>5.8999999999999997E-2</v>
      </c>
      <c r="K24" s="204">
        <v>382</v>
      </c>
      <c r="L24" s="205">
        <v>8.9999999999999993E-3</v>
      </c>
      <c r="M24" s="204">
        <v>1</v>
      </c>
      <c r="N24" s="283">
        <v>0</v>
      </c>
      <c r="O24" s="142">
        <v>1103</v>
      </c>
      <c r="P24" s="366">
        <v>2.5000000000000001E-2</v>
      </c>
      <c r="Q24" s="49">
        <v>545</v>
      </c>
      <c r="R24" s="51">
        <v>1.2999999999999999E-2</v>
      </c>
      <c r="S24" s="49">
        <v>505</v>
      </c>
      <c r="T24" s="51">
        <v>1.2E-2</v>
      </c>
      <c r="U24" s="49">
        <v>395</v>
      </c>
      <c r="V24" s="51">
        <v>8.9999999999999993E-3</v>
      </c>
      <c r="W24" s="49">
        <v>54</v>
      </c>
      <c r="X24" s="53">
        <v>1E-3</v>
      </c>
      <c r="Y24" s="52">
        <v>0</v>
      </c>
      <c r="Z24" s="201">
        <v>0</v>
      </c>
      <c r="AA24" s="439">
        <v>113</v>
      </c>
      <c r="AB24" s="438">
        <v>3.0000000000000001E-3</v>
      </c>
      <c r="AC24" s="437">
        <v>2204</v>
      </c>
      <c r="AD24" s="436">
        <v>42044</v>
      </c>
      <c r="AE24" s="435">
        <v>0.96499999999999997</v>
      </c>
      <c r="AF24" s="428">
        <v>1485</v>
      </c>
      <c r="AG24" s="427">
        <v>3.4000000000000002E-2</v>
      </c>
    </row>
    <row r="25" spans="1:33" x14ac:dyDescent="0.2">
      <c r="A25" s="36" t="s">
        <v>45</v>
      </c>
      <c r="B25" s="37">
        <v>18593</v>
      </c>
      <c r="C25" s="38">
        <v>30</v>
      </c>
      <c r="D25" s="38">
        <v>0</v>
      </c>
      <c r="E25" s="38">
        <v>13</v>
      </c>
      <c r="F25" s="39">
        <v>3</v>
      </c>
      <c r="G25" s="207">
        <v>18067</v>
      </c>
      <c r="H25" s="282">
        <v>0.97199999999999998</v>
      </c>
      <c r="I25" s="146">
        <v>389</v>
      </c>
      <c r="J25" s="205">
        <v>2.1000000000000001E-2</v>
      </c>
      <c r="K25" s="204">
        <v>103</v>
      </c>
      <c r="L25" s="205">
        <v>6.0000000000000001E-3</v>
      </c>
      <c r="M25" s="204">
        <v>34</v>
      </c>
      <c r="N25" s="283">
        <v>2E-3</v>
      </c>
      <c r="O25" s="142">
        <v>161</v>
      </c>
      <c r="P25" s="366">
        <v>8.9999999999999993E-3</v>
      </c>
      <c r="Q25" s="49">
        <v>56</v>
      </c>
      <c r="R25" s="51">
        <v>3.0000000000000001E-3</v>
      </c>
      <c r="S25" s="49">
        <v>88</v>
      </c>
      <c r="T25" s="51">
        <v>5.0000000000000001E-3</v>
      </c>
      <c r="U25" s="49">
        <v>47</v>
      </c>
      <c r="V25" s="51">
        <v>3.0000000000000001E-3</v>
      </c>
      <c r="W25" s="49">
        <v>28</v>
      </c>
      <c r="X25" s="53">
        <v>2E-3</v>
      </c>
      <c r="Y25" s="52">
        <v>4</v>
      </c>
      <c r="Z25" s="201">
        <v>0</v>
      </c>
      <c r="AA25" s="439">
        <v>33</v>
      </c>
      <c r="AB25" s="438">
        <v>2E-3</v>
      </c>
      <c r="AC25" s="437">
        <v>371</v>
      </c>
      <c r="AD25" s="436">
        <v>18323</v>
      </c>
      <c r="AE25" s="435">
        <v>0.98499999999999999</v>
      </c>
      <c r="AF25" s="428">
        <v>264</v>
      </c>
      <c r="AG25" s="427">
        <v>1.4E-2</v>
      </c>
    </row>
    <row r="26" spans="1:33" x14ac:dyDescent="0.2">
      <c r="A26" s="36" t="s">
        <v>46</v>
      </c>
      <c r="B26" s="37">
        <v>40507</v>
      </c>
      <c r="C26" s="38">
        <v>28</v>
      </c>
      <c r="D26" s="38">
        <v>4</v>
      </c>
      <c r="E26" s="38">
        <v>23</v>
      </c>
      <c r="F26" s="39">
        <v>5</v>
      </c>
      <c r="G26" s="207">
        <v>40287</v>
      </c>
      <c r="H26" s="282">
        <v>0.995</v>
      </c>
      <c r="I26" s="146">
        <v>214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214</v>
      </c>
      <c r="P26" s="366">
        <v>5.0000000000000001E-3</v>
      </c>
      <c r="Q26" s="49">
        <v>194</v>
      </c>
      <c r="R26" s="51">
        <v>5.0000000000000001E-3</v>
      </c>
      <c r="S26" s="49">
        <v>88</v>
      </c>
      <c r="T26" s="51">
        <v>2E-3</v>
      </c>
      <c r="U26" s="49">
        <v>108</v>
      </c>
      <c r="V26" s="51">
        <v>3.0000000000000001E-3</v>
      </c>
      <c r="W26" s="49">
        <v>6</v>
      </c>
      <c r="X26" s="53">
        <v>0</v>
      </c>
      <c r="Y26" s="52">
        <v>3</v>
      </c>
      <c r="Z26" s="201">
        <v>0</v>
      </c>
      <c r="AA26" s="439">
        <v>47</v>
      </c>
      <c r="AB26" s="438">
        <v>1E-3</v>
      </c>
      <c r="AC26" s="437">
        <v>466</v>
      </c>
      <c r="AD26" s="436">
        <v>40255</v>
      </c>
      <c r="AE26" s="435">
        <v>0.99399999999999999</v>
      </c>
      <c r="AF26" s="428">
        <v>220</v>
      </c>
      <c r="AG26" s="427">
        <v>5.0000000000000001E-3</v>
      </c>
    </row>
    <row r="27" spans="1:33" x14ac:dyDescent="0.2">
      <c r="A27" s="36" t="s">
        <v>47</v>
      </c>
      <c r="B27" s="37">
        <v>117061</v>
      </c>
      <c r="C27" s="38">
        <v>189</v>
      </c>
      <c r="D27" s="38">
        <v>0</v>
      </c>
      <c r="E27" s="38">
        <v>165</v>
      </c>
      <c r="F27" s="39">
        <v>4</v>
      </c>
      <c r="G27" s="207">
        <v>113693</v>
      </c>
      <c r="H27" s="282">
        <v>0.97099999999999997</v>
      </c>
      <c r="I27" s="146">
        <v>3006</v>
      </c>
      <c r="J27" s="205">
        <v>2.5999999999999999E-2</v>
      </c>
      <c r="K27" s="204">
        <v>361</v>
      </c>
      <c r="L27" s="205">
        <v>3.0000000000000001E-3</v>
      </c>
      <c r="M27" s="204">
        <v>1</v>
      </c>
      <c r="N27" s="283">
        <v>0</v>
      </c>
      <c r="O27" s="142">
        <v>1466</v>
      </c>
      <c r="P27" s="366">
        <v>1.2999999999999999E-2</v>
      </c>
      <c r="Q27" s="49">
        <v>1067</v>
      </c>
      <c r="R27" s="51">
        <v>8.9999999999999993E-3</v>
      </c>
      <c r="S27" s="49">
        <v>607</v>
      </c>
      <c r="T27" s="51">
        <v>5.0000000000000001E-3</v>
      </c>
      <c r="U27" s="49">
        <v>895</v>
      </c>
      <c r="V27" s="51">
        <v>8.0000000000000002E-3</v>
      </c>
      <c r="W27" s="49">
        <v>427</v>
      </c>
      <c r="X27" s="53">
        <v>4.0000000000000001E-3</v>
      </c>
      <c r="Y27" s="52">
        <v>18</v>
      </c>
      <c r="Z27" s="201">
        <v>0</v>
      </c>
      <c r="AA27" s="439">
        <v>98</v>
      </c>
      <c r="AB27" s="438">
        <v>1E-3</v>
      </c>
      <c r="AC27" s="437">
        <v>3584</v>
      </c>
      <c r="AD27" s="436">
        <v>115090</v>
      </c>
      <c r="AE27" s="435">
        <v>0.98299999999999998</v>
      </c>
      <c r="AF27" s="428">
        <v>1827</v>
      </c>
      <c r="AG27" s="427">
        <v>1.6E-2</v>
      </c>
    </row>
    <row r="28" spans="1:33" x14ac:dyDescent="0.2">
      <c r="A28" s="36" t="s">
        <v>48</v>
      </c>
      <c r="B28" s="37">
        <v>10121</v>
      </c>
      <c r="C28" s="38">
        <v>24</v>
      </c>
      <c r="D28" s="38">
        <v>0</v>
      </c>
      <c r="E28" s="38">
        <v>7</v>
      </c>
      <c r="F28" s="39">
        <v>3</v>
      </c>
      <c r="G28" s="207">
        <v>9639</v>
      </c>
      <c r="H28" s="282">
        <v>0.95199999999999996</v>
      </c>
      <c r="I28" s="146">
        <v>444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35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201">
        <v>1E-3</v>
      </c>
      <c r="AA28" s="439">
        <v>14</v>
      </c>
      <c r="AB28" s="438">
        <v>1E-3</v>
      </c>
      <c r="AC28" s="437">
        <v>177</v>
      </c>
      <c r="AD28" s="436">
        <v>10039</v>
      </c>
      <c r="AE28" s="435">
        <v>0.99199999999999999</v>
      </c>
      <c r="AF28" s="428">
        <v>73</v>
      </c>
      <c r="AG28" s="427">
        <v>7.0000000000000001E-3</v>
      </c>
    </row>
    <row r="29" spans="1:33" x14ac:dyDescent="0.2">
      <c r="A29" s="36" t="s">
        <v>49</v>
      </c>
      <c r="B29" s="37">
        <v>11806</v>
      </c>
      <c r="C29" s="38">
        <v>14</v>
      </c>
      <c r="D29" s="38">
        <v>0</v>
      </c>
      <c r="E29" s="38">
        <v>0</v>
      </c>
      <c r="F29" s="39">
        <v>3</v>
      </c>
      <c r="G29" s="207">
        <v>10486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407</v>
      </c>
      <c r="P29" s="366">
        <v>3.4000000000000002E-2</v>
      </c>
      <c r="Q29" s="49">
        <v>27</v>
      </c>
      <c r="R29" s="51">
        <v>2E-3</v>
      </c>
      <c r="S29" s="49">
        <v>776</v>
      </c>
      <c r="T29" s="51">
        <v>6.6000000000000003E-2</v>
      </c>
      <c r="U29" s="49">
        <v>85</v>
      </c>
      <c r="V29" s="51">
        <v>7.0000000000000001E-3</v>
      </c>
      <c r="W29" s="49">
        <v>38</v>
      </c>
      <c r="X29" s="53">
        <v>3.0000000000000001E-3</v>
      </c>
      <c r="Y29" s="52">
        <v>0</v>
      </c>
      <c r="Z29" s="201">
        <v>0</v>
      </c>
      <c r="AA29" s="439">
        <v>38</v>
      </c>
      <c r="AB29" s="438">
        <v>3.0000000000000001E-3</v>
      </c>
      <c r="AC29" s="437">
        <v>1372</v>
      </c>
      <c r="AD29" s="436">
        <v>10872</v>
      </c>
      <c r="AE29" s="435">
        <v>0.92100000000000004</v>
      </c>
      <c r="AF29" s="428">
        <v>457</v>
      </c>
      <c r="AG29" s="427">
        <v>3.9E-2</v>
      </c>
    </row>
    <row r="30" spans="1:33" x14ac:dyDescent="0.2">
      <c r="A30" s="36" t="s">
        <v>50</v>
      </c>
      <c r="B30" s="37">
        <v>22084</v>
      </c>
      <c r="C30" s="38">
        <v>35</v>
      </c>
      <c r="D30" s="38">
        <v>0</v>
      </c>
      <c r="E30" s="38">
        <v>21</v>
      </c>
      <c r="F30" s="39">
        <v>4</v>
      </c>
      <c r="G30" s="207">
        <v>17980</v>
      </c>
      <c r="H30" s="282">
        <v>0.81399999999999995</v>
      </c>
      <c r="I30" s="146">
        <v>3161</v>
      </c>
      <c r="J30" s="205">
        <v>0.14299999999999999</v>
      </c>
      <c r="K30" s="204">
        <v>943</v>
      </c>
      <c r="L30" s="205">
        <v>4.2999999999999997E-2</v>
      </c>
      <c r="M30" s="204">
        <v>0</v>
      </c>
      <c r="N30" s="283">
        <v>0</v>
      </c>
      <c r="O30" s="142">
        <v>593</v>
      </c>
      <c r="P30" s="366">
        <v>2.7E-2</v>
      </c>
      <c r="Q30" s="49">
        <v>374</v>
      </c>
      <c r="R30" s="51">
        <v>1.7000000000000001E-2</v>
      </c>
      <c r="S30" s="49">
        <v>381</v>
      </c>
      <c r="T30" s="51">
        <v>1.7000000000000001E-2</v>
      </c>
      <c r="U30" s="49">
        <v>228</v>
      </c>
      <c r="V30" s="51">
        <v>0.01</v>
      </c>
      <c r="W30" s="49">
        <v>20</v>
      </c>
      <c r="X30" s="53">
        <v>1E-3</v>
      </c>
      <c r="Y30" s="52">
        <v>10</v>
      </c>
      <c r="Z30" s="201">
        <v>0</v>
      </c>
      <c r="AA30" s="439">
        <v>29</v>
      </c>
      <c r="AB30" s="438">
        <v>1E-3</v>
      </c>
      <c r="AC30" s="437">
        <v>1290</v>
      </c>
      <c r="AD30" s="436">
        <v>20503</v>
      </c>
      <c r="AE30" s="435">
        <v>0.92800000000000005</v>
      </c>
      <c r="AF30" s="428">
        <v>1536</v>
      </c>
      <c r="AG30" s="427">
        <v>7.0000000000000007E-2</v>
      </c>
    </row>
    <row r="31" spans="1:33" x14ac:dyDescent="0.2">
      <c r="A31" s="36" t="s">
        <v>51</v>
      </c>
      <c r="B31" s="37">
        <v>36050</v>
      </c>
      <c r="C31" s="38">
        <v>77</v>
      </c>
      <c r="D31" s="38">
        <v>0</v>
      </c>
      <c r="E31" s="38">
        <v>59</v>
      </c>
      <c r="F31" s="39">
        <v>3</v>
      </c>
      <c r="G31" s="207">
        <v>31852</v>
      </c>
      <c r="H31" s="282">
        <v>0.88400000000000001</v>
      </c>
      <c r="I31" s="146">
        <v>3377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1398</v>
      </c>
      <c r="P31" s="366">
        <v>3.9E-2</v>
      </c>
      <c r="Q31" s="49">
        <v>1073</v>
      </c>
      <c r="R31" s="51">
        <v>0.03</v>
      </c>
      <c r="S31" s="49">
        <v>558</v>
      </c>
      <c r="T31" s="51">
        <v>1.4999999999999999E-2</v>
      </c>
      <c r="U31" s="49">
        <v>873</v>
      </c>
      <c r="V31" s="51">
        <v>2.4E-2</v>
      </c>
      <c r="W31" s="49">
        <v>374</v>
      </c>
      <c r="X31" s="53">
        <v>0.01</v>
      </c>
      <c r="Y31" s="52">
        <v>61</v>
      </c>
      <c r="Z31" s="201">
        <v>2E-3</v>
      </c>
      <c r="AA31" s="439">
        <v>6</v>
      </c>
      <c r="AB31" s="438">
        <v>0</v>
      </c>
      <c r="AC31" s="437">
        <v>3333</v>
      </c>
      <c r="AD31" s="436">
        <v>33749</v>
      </c>
      <c r="AE31" s="435">
        <v>0.93600000000000005</v>
      </c>
      <c r="AF31" s="428">
        <v>2219</v>
      </c>
      <c r="AG31" s="427">
        <v>6.2E-2</v>
      </c>
    </row>
    <row r="32" spans="1:33" x14ac:dyDescent="0.2">
      <c r="A32" s="36" t="s">
        <v>52</v>
      </c>
      <c r="B32" s="37">
        <v>19583</v>
      </c>
      <c r="C32" s="38">
        <v>35</v>
      </c>
      <c r="D32" s="38">
        <v>0</v>
      </c>
      <c r="E32" s="38">
        <v>23</v>
      </c>
      <c r="F32" s="39">
        <v>3</v>
      </c>
      <c r="G32" s="207">
        <v>19161</v>
      </c>
      <c r="H32" s="282">
        <v>0.97799999999999998</v>
      </c>
      <c r="I32" s="146">
        <v>399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166</v>
      </c>
      <c r="P32" s="366">
        <v>8.0000000000000002E-3</v>
      </c>
      <c r="Q32" s="49">
        <v>97</v>
      </c>
      <c r="R32" s="51">
        <v>5.0000000000000001E-3</v>
      </c>
      <c r="S32" s="49">
        <v>169</v>
      </c>
      <c r="T32" s="51">
        <v>8.9999999999999993E-3</v>
      </c>
      <c r="U32" s="49">
        <v>68</v>
      </c>
      <c r="V32" s="51">
        <v>3.0000000000000001E-3</v>
      </c>
      <c r="W32" s="49">
        <v>150</v>
      </c>
      <c r="X32" s="53">
        <v>8.0000000000000002E-3</v>
      </c>
      <c r="Y32" s="52">
        <v>3</v>
      </c>
      <c r="Z32" s="201">
        <v>0</v>
      </c>
      <c r="AA32" s="439">
        <v>17</v>
      </c>
      <c r="AB32" s="438">
        <v>1E-3</v>
      </c>
      <c r="AC32" s="437">
        <v>598</v>
      </c>
      <c r="AD32" s="436">
        <v>19278</v>
      </c>
      <c r="AE32" s="435">
        <v>0.98399999999999999</v>
      </c>
      <c r="AF32" s="428">
        <v>188</v>
      </c>
      <c r="AG32" s="427">
        <v>0.01</v>
      </c>
    </row>
    <row r="33" spans="1:33" x14ac:dyDescent="0.2">
      <c r="A33" s="36" t="s">
        <v>53</v>
      </c>
      <c r="B33" s="37">
        <v>15805</v>
      </c>
      <c r="C33" s="38">
        <v>31</v>
      </c>
      <c r="D33" s="38">
        <v>0</v>
      </c>
      <c r="E33" s="38">
        <v>10</v>
      </c>
      <c r="F33" s="39">
        <v>4</v>
      </c>
      <c r="G33" s="207">
        <v>15358</v>
      </c>
      <c r="H33" s="282">
        <v>0.97199999999999998</v>
      </c>
      <c r="I33" s="146">
        <v>423</v>
      </c>
      <c r="J33" s="205">
        <v>2.7E-2</v>
      </c>
      <c r="K33" s="204">
        <v>24</v>
      </c>
      <c r="L33" s="205">
        <v>2E-3</v>
      </c>
      <c r="M33" s="204">
        <v>0</v>
      </c>
      <c r="N33" s="283">
        <v>0</v>
      </c>
      <c r="O33" s="142">
        <v>80</v>
      </c>
      <c r="P33" s="366">
        <v>5.0000000000000001E-3</v>
      </c>
      <c r="Q33" s="49">
        <v>25</v>
      </c>
      <c r="R33" s="51">
        <v>2E-3</v>
      </c>
      <c r="S33" s="49">
        <v>34</v>
      </c>
      <c r="T33" s="51">
        <v>2E-3</v>
      </c>
      <c r="U33" s="49">
        <v>23</v>
      </c>
      <c r="V33" s="51">
        <v>1E-3</v>
      </c>
      <c r="W33" s="49">
        <v>5</v>
      </c>
      <c r="X33" s="53">
        <v>0</v>
      </c>
      <c r="Y33" s="52">
        <v>0</v>
      </c>
      <c r="Z33" s="201">
        <v>0</v>
      </c>
      <c r="AA33" s="439">
        <v>6</v>
      </c>
      <c r="AB33" s="438">
        <v>0</v>
      </c>
      <c r="AC33" s="437">
        <v>164</v>
      </c>
      <c r="AD33" s="436">
        <v>15699</v>
      </c>
      <c r="AE33" s="435">
        <v>0.99299999999999999</v>
      </c>
      <c r="AF33" s="428">
        <v>104</v>
      </c>
      <c r="AG33" s="427">
        <v>7.0000000000000001E-3</v>
      </c>
    </row>
    <row r="34" spans="1:33" x14ac:dyDescent="0.2">
      <c r="A34" s="36" t="s">
        <v>54</v>
      </c>
      <c r="B34" s="37">
        <v>11576</v>
      </c>
      <c r="C34" s="38">
        <v>38</v>
      </c>
      <c r="D34" s="38">
        <v>0</v>
      </c>
      <c r="E34" s="38">
        <v>3</v>
      </c>
      <c r="F34" s="39">
        <v>4</v>
      </c>
      <c r="G34" s="207">
        <v>8933</v>
      </c>
      <c r="H34" s="282">
        <v>0.77200000000000002</v>
      </c>
      <c r="I34" s="146">
        <v>1952</v>
      </c>
      <c r="J34" s="205">
        <v>0.16900000000000001</v>
      </c>
      <c r="K34" s="204">
        <v>691</v>
      </c>
      <c r="L34" s="205">
        <v>0.06</v>
      </c>
      <c r="M34" s="204">
        <v>0</v>
      </c>
      <c r="N34" s="283">
        <v>0</v>
      </c>
      <c r="O34" s="142">
        <v>2892</v>
      </c>
      <c r="P34" s="366">
        <v>0.25</v>
      </c>
      <c r="Q34" s="49">
        <v>241</v>
      </c>
      <c r="R34" s="51">
        <v>2.1000000000000001E-2</v>
      </c>
      <c r="S34" s="49">
        <v>4469</v>
      </c>
      <c r="T34" s="51">
        <v>0.38600000000000001</v>
      </c>
      <c r="U34" s="49">
        <v>247</v>
      </c>
      <c r="V34" s="51">
        <v>2.1000000000000001E-2</v>
      </c>
      <c r="W34" s="49">
        <v>63</v>
      </c>
      <c r="X34" s="53">
        <v>5.0000000000000001E-3</v>
      </c>
      <c r="Y34" s="52">
        <v>35</v>
      </c>
      <c r="Z34" s="201">
        <v>3.0000000000000001E-3</v>
      </c>
      <c r="AA34" s="439">
        <v>37</v>
      </c>
      <c r="AB34" s="438">
        <v>3.0000000000000001E-3</v>
      </c>
      <c r="AC34" s="437">
        <v>7782</v>
      </c>
      <c r="AD34" s="436">
        <v>4911</v>
      </c>
      <c r="AE34" s="435">
        <v>0.42399999999999999</v>
      </c>
      <c r="AF34" s="428">
        <v>3583</v>
      </c>
      <c r="AG34" s="427">
        <v>0.31</v>
      </c>
    </row>
    <row r="35" spans="1:33" x14ac:dyDescent="0.2">
      <c r="A35" s="36" t="s">
        <v>55</v>
      </c>
      <c r="B35" s="37">
        <v>35877</v>
      </c>
      <c r="C35" s="38">
        <v>45</v>
      </c>
      <c r="D35" s="38">
        <v>0</v>
      </c>
      <c r="E35" s="38">
        <v>30</v>
      </c>
      <c r="F35" s="39">
        <v>3</v>
      </c>
      <c r="G35" s="207">
        <v>33531</v>
      </c>
      <c r="H35" s="282">
        <v>0.93500000000000005</v>
      </c>
      <c r="I35" s="146">
        <v>2029</v>
      </c>
      <c r="J35" s="205">
        <v>5.7000000000000002E-2</v>
      </c>
      <c r="K35" s="204">
        <v>317</v>
      </c>
      <c r="L35" s="205">
        <v>8.9999999999999993E-3</v>
      </c>
      <c r="M35" s="204">
        <v>0</v>
      </c>
      <c r="N35" s="283">
        <v>0</v>
      </c>
      <c r="O35" s="142">
        <v>598</v>
      </c>
      <c r="P35" s="366">
        <v>1.7000000000000001E-2</v>
      </c>
      <c r="Q35" s="49">
        <v>382</v>
      </c>
      <c r="R35" s="51">
        <v>1.0999999999999999E-2</v>
      </c>
      <c r="S35" s="49">
        <v>164</v>
      </c>
      <c r="T35" s="51">
        <v>5.0000000000000001E-3</v>
      </c>
      <c r="U35" s="49">
        <v>258</v>
      </c>
      <c r="V35" s="51">
        <v>7.0000000000000001E-3</v>
      </c>
      <c r="W35" s="49">
        <v>64</v>
      </c>
      <c r="X35" s="53">
        <v>2E-3</v>
      </c>
      <c r="Y35" s="52">
        <v>22</v>
      </c>
      <c r="Z35" s="201">
        <v>1E-3</v>
      </c>
      <c r="AA35" s="439">
        <v>60</v>
      </c>
      <c r="AB35" s="438">
        <v>2E-3</v>
      </c>
      <c r="AC35" s="437">
        <v>1185</v>
      </c>
      <c r="AD35" s="436">
        <v>34936</v>
      </c>
      <c r="AE35" s="435">
        <v>0.97399999999999998</v>
      </c>
      <c r="AF35" s="428">
        <v>915</v>
      </c>
      <c r="AG35" s="427">
        <v>2.5999999999999999E-2</v>
      </c>
    </row>
    <row r="36" spans="1:33" x14ac:dyDescent="0.2">
      <c r="A36" s="36" t="s">
        <v>56</v>
      </c>
      <c r="B36" s="37">
        <v>17512</v>
      </c>
      <c r="C36" s="38">
        <v>24</v>
      </c>
      <c r="D36" s="38">
        <v>0</v>
      </c>
      <c r="E36" s="38">
        <v>19</v>
      </c>
      <c r="F36" s="39">
        <v>3</v>
      </c>
      <c r="G36" s="207">
        <v>16440</v>
      </c>
      <c r="H36" s="282">
        <v>0.93899999999999995</v>
      </c>
      <c r="I36" s="146">
        <v>871</v>
      </c>
      <c r="J36" s="205">
        <v>0.05</v>
      </c>
      <c r="K36" s="204">
        <v>201</v>
      </c>
      <c r="L36" s="205">
        <v>1.0999999999999999E-2</v>
      </c>
      <c r="M36" s="204">
        <v>0</v>
      </c>
      <c r="N36" s="283">
        <v>0</v>
      </c>
      <c r="O36" s="142">
        <v>228</v>
      </c>
      <c r="P36" s="366">
        <v>1.2999999999999999E-2</v>
      </c>
      <c r="Q36" s="49">
        <v>125</v>
      </c>
      <c r="R36" s="51">
        <v>7.0000000000000001E-3</v>
      </c>
      <c r="S36" s="49">
        <v>177</v>
      </c>
      <c r="T36" s="51">
        <v>0.01</v>
      </c>
      <c r="U36" s="49">
        <v>117</v>
      </c>
      <c r="V36" s="51">
        <v>7.0000000000000001E-3</v>
      </c>
      <c r="W36" s="49">
        <v>24</v>
      </c>
      <c r="X36" s="53">
        <v>1E-3</v>
      </c>
      <c r="Y36" s="52">
        <v>6</v>
      </c>
      <c r="Z36" s="201">
        <v>0</v>
      </c>
      <c r="AA36" s="439">
        <v>20</v>
      </c>
      <c r="AB36" s="438">
        <v>1E-3</v>
      </c>
      <c r="AC36" s="437">
        <v>637</v>
      </c>
      <c r="AD36" s="436">
        <v>17083</v>
      </c>
      <c r="AE36" s="435">
        <v>0.97599999999999998</v>
      </c>
      <c r="AF36" s="428">
        <v>429</v>
      </c>
      <c r="AG36" s="427">
        <v>2.4E-2</v>
      </c>
    </row>
    <row r="37" spans="1:33" x14ac:dyDescent="0.2">
      <c r="A37" s="36" t="s">
        <v>57</v>
      </c>
      <c r="B37" s="37">
        <v>16502</v>
      </c>
      <c r="C37" s="38">
        <v>28</v>
      </c>
      <c r="D37" s="38">
        <v>7</v>
      </c>
      <c r="E37" s="38">
        <v>4</v>
      </c>
      <c r="F37" s="39">
        <v>5</v>
      </c>
      <c r="G37" s="207">
        <v>8752</v>
      </c>
      <c r="H37" s="282">
        <v>0.53</v>
      </c>
      <c r="I37" s="146">
        <v>5539</v>
      </c>
      <c r="J37" s="205">
        <v>0.33600000000000002</v>
      </c>
      <c r="K37" s="204">
        <v>2211</v>
      </c>
      <c r="L37" s="205">
        <v>0.13400000000000001</v>
      </c>
      <c r="M37" s="204">
        <v>0</v>
      </c>
      <c r="N37" s="283">
        <v>0</v>
      </c>
      <c r="O37" s="142">
        <v>1195</v>
      </c>
      <c r="P37" s="366">
        <v>7.1999999999999995E-2</v>
      </c>
      <c r="Q37" s="49">
        <v>288</v>
      </c>
      <c r="R37" s="51">
        <v>1.7000000000000001E-2</v>
      </c>
      <c r="S37" s="49">
        <v>532</v>
      </c>
      <c r="T37" s="51">
        <v>3.2000000000000001E-2</v>
      </c>
      <c r="U37" s="49">
        <v>190</v>
      </c>
      <c r="V37" s="51">
        <v>1.2E-2</v>
      </c>
      <c r="W37" s="49">
        <v>95</v>
      </c>
      <c r="X37" s="53">
        <v>6.0000000000000001E-3</v>
      </c>
      <c r="Y37" s="52">
        <v>52</v>
      </c>
      <c r="Z37" s="201">
        <v>3.0000000000000001E-3</v>
      </c>
      <c r="AA37" s="439">
        <v>61</v>
      </c>
      <c r="AB37" s="438">
        <v>4.0000000000000001E-3</v>
      </c>
      <c r="AC37" s="437">
        <v>2262</v>
      </c>
      <c r="AD37" s="436">
        <v>13091</v>
      </c>
      <c r="AE37" s="435">
        <v>0.79300000000000004</v>
      </c>
      <c r="AF37" s="428">
        <v>3406</v>
      </c>
      <c r="AG37" s="427">
        <v>0.20599999999999999</v>
      </c>
    </row>
    <row r="38" spans="1:33" x14ac:dyDescent="0.2">
      <c r="A38" s="36" t="s">
        <v>58</v>
      </c>
      <c r="B38" s="37">
        <v>60605</v>
      </c>
      <c r="C38" s="38">
        <v>45</v>
      </c>
      <c r="D38" s="38">
        <v>1</v>
      </c>
      <c r="E38" s="38">
        <v>33</v>
      </c>
      <c r="F38" s="39">
        <v>3</v>
      </c>
      <c r="G38" s="207">
        <v>57696</v>
      </c>
      <c r="H38" s="282">
        <v>0.95199999999999996</v>
      </c>
      <c r="I38" s="146">
        <v>2712</v>
      </c>
      <c r="J38" s="205">
        <v>4.4999999999999998E-2</v>
      </c>
      <c r="K38" s="204">
        <v>197</v>
      </c>
      <c r="L38" s="205">
        <v>3.0000000000000001E-3</v>
      </c>
      <c r="M38" s="204">
        <v>0</v>
      </c>
      <c r="N38" s="283">
        <v>0</v>
      </c>
      <c r="O38" s="142">
        <v>649</v>
      </c>
      <c r="P38" s="366">
        <v>1.0999999999999999E-2</v>
      </c>
      <c r="Q38" s="49">
        <v>573</v>
      </c>
      <c r="R38" s="51">
        <v>8.9999999999999993E-3</v>
      </c>
      <c r="S38" s="49">
        <v>425</v>
      </c>
      <c r="T38" s="51">
        <v>7.0000000000000001E-3</v>
      </c>
      <c r="U38" s="49">
        <v>535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201">
        <v>0</v>
      </c>
      <c r="AA38" s="439">
        <v>18</v>
      </c>
      <c r="AB38" s="438">
        <v>0</v>
      </c>
      <c r="AC38" s="437">
        <v>1961</v>
      </c>
      <c r="AD38" s="436">
        <v>59686</v>
      </c>
      <c r="AE38" s="435">
        <v>0.98499999999999999</v>
      </c>
      <c r="AF38" s="428">
        <v>846</v>
      </c>
      <c r="AG38" s="427">
        <v>1.4E-2</v>
      </c>
    </row>
    <row r="39" spans="1:33" x14ac:dyDescent="0.2">
      <c r="A39" s="36" t="s">
        <v>59</v>
      </c>
      <c r="B39" s="37">
        <v>8917</v>
      </c>
      <c r="C39" s="38">
        <v>11</v>
      </c>
      <c r="D39" s="38">
        <v>0</v>
      </c>
      <c r="E39" s="38">
        <v>2</v>
      </c>
      <c r="F39" s="39">
        <v>3</v>
      </c>
      <c r="G39" s="207">
        <v>8046</v>
      </c>
      <c r="H39" s="282">
        <v>0.90200000000000002</v>
      </c>
      <c r="I39" s="146">
        <v>762</v>
      </c>
      <c r="J39" s="205">
        <v>8.5000000000000006E-2</v>
      </c>
      <c r="K39" s="204">
        <v>109</v>
      </c>
      <c r="L39" s="205">
        <v>1.2E-2</v>
      </c>
      <c r="M39" s="204">
        <v>0</v>
      </c>
      <c r="N39" s="283">
        <v>0</v>
      </c>
      <c r="O39" s="142">
        <v>73</v>
      </c>
      <c r="P39" s="366">
        <v>8.0000000000000002E-3</v>
      </c>
      <c r="Q39" s="49">
        <v>36</v>
      </c>
      <c r="R39" s="51">
        <v>4.0000000000000001E-3</v>
      </c>
      <c r="S39" s="49">
        <v>45</v>
      </c>
      <c r="T39" s="51">
        <v>5.0000000000000001E-3</v>
      </c>
      <c r="U39" s="49">
        <v>32</v>
      </c>
      <c r="V39" s="51">
        <v>4.0000000000000001E-3</v>
      </c>
      <c r="W39" s="49">
        <v>11</v>
      </c>
      <c r="X39" s="53">
        <v>1E-3</v>
      </c>
      <c r="Y39" s="52">
        <v>11</v>
      </c>
      <c r="Z39" s="201">
        <v>1E-3</v>
      </c>
      <c r="AA39" s="439">
        <v>18</v>
      </c>
      <c r="AB39" s="438">
        <v>2E-3</v>
      </c>
      <c r="AC39" s="437">
        <v>201</v>
      </c>
      <c r="AD39" s="436">
        <v>8732</v>
      </c>
      <c r="AE39" s="435">
        <v>0.97899999999999998</v>
      </c>
      <c r="AF39" s="428">
        <v>182</v>
      </c>
      <c r="AG39" s="427">
        <v>0.02</v>
      </c>
    </row>
    <row r="40" spans="1:33" x14ac:dyDescent="0.2">
      <c r="A40" s="36" t="s">
        <v>60</v>
      </c>
      <c r="B40" s="37">
        <v>12566</v>
      </c>
      <c r="C40" s="38">
        <v>13</v>
      </c>
      <c r="D40" s="38">
        <v>0</v>
      </c>
      <c r="E40" s="38">
        <v>5</v>
      </c>
      <c r="F40" s="39">
        <v>5</v>
      </c>
      <c r="G40" s="207">
        <v>11997</v>
      </c>
      <c r="H40" s="282">
        <v>0.95499999999999996</v>
      </c>
      <c r="I40" s="146">
        <v>530</v>
      </c>
      <c r="J40" s="205">
        <v>4.2000000000000003E-2</v>
      </c>
      <c r="K40" s="204">
        <v>33</v>
      </c>
      <c r="L40" s="205">
        <v>3.0000000000000001E-3</v>
      </c>
      <c r="M40" s="204">
        <v>6</v>
      </c>
      <c r="N40" s="283">
        <v>0</v>
      </c>
      <c r="O40" s="142">
        <v>781</v>
      </c>
      <c r="P40" s="366">
        <v>6.2E-2</v>
      </c>
      <c r="Q40" s="49">
        <v>93</v>
      </c>
      <c r="R40" s="51">
        <v>7.0000000000000001E-3</v>
      </c>
      <c r="S40" s="49">
        <v>2766</v>
      </c>
      <c r="T40" s="51">
        <v>0.22</v>
      </c>
      <c r="U40" s="49">
        <v>84</v>
      </c>
      <c r="V40" s="51">
        <v>7.0000000000000001E-3</v>
      </c>
      <c r="W40" s="49">
        <v>46</v>
      </c>
      <c r="X40" s="53">
        <v>4.0000000000000001E-3</v>
      </c>
      <c r="Y40" s="52">
        <v>46</v>
      </c>
      <c r="Z40" s="201">
        <v>4.0000000000000001E-3</v>
      </c>
      <c r="AA40" s="439">
        <v>22</v>
      </c>
      <c r="AB40" s="438">
        <v>2E-3</v>
      </c>
      <c r="AC40" s="437">
        <v>3763</v>
      </c>
      <c r="AD40" s="436">
        <v>9583</v>
      </c>
      <c r="AE40" s="435">
        <v>0.76300000000000001</v>
      </c>
      <c r="AF40" s="428">
        <v>814</v>
      </c>
      <c r="AG40" s="427">
        <v>6.5000000000000002E-2</v>
      </c>
    </row>
    <row r="41" spans="1:33" x14ac:dyDescent="0.2">
      <c r="A41" s="36" t="s">
        <v>61</v>
      </c>
      <c r="B41" s="37">
        <v>15518</v>
      </c>
      <c r="C41" s="38">
        <v>28</v>
      </c>
      <c r="D41" s="38">
        <v>2</v>
      </c>
      <c r="E41" s="38">
        <v>7</v>
      </c>
      <c r="F41" s="39">
        <v>3</v>
      </c>
      <c r="G41" s="207">
        <v>9736</v>
      </c>
      <c r="H41" s="282">
        <v>0.627</v>
      </c>
      <c r="I41" s="146">
        <v>5667</v>
      </c>
      <c r="J41" s="205">
        <v>0.36499999999999999</v>
      </c>
      <c r="K41" s="204">
        <v>115</v>
      </c>
      <c r="L41" s="205">
        <v>7.0000000000000001E-3</v>
      </c>
      <c r="M41" s="204">
        <v>0</v>
      </c>
      <c r="N41" s="283">
        <v>0</v>
      </c>
      <c r="O41" s="142">
        <v>192</v>
      </c>
      <c r="P41" s="366">
        <v>1.2E-2</v>
      </c>
      <c r="Q41" s="49">
        <v>46</v>
      </c>
      <c r="R41" s="51">
        <v>3.0000000000000001E-3</v>
      </c>
      <c r="S41" s="49">
        <v>95</v>
      </c>
      <c r="T41" s="51">
        <v>6.0000000000000001E-3</v>
      </c>
      <c r="U41" s="49">
        <v>50</v>
      </c>
      <c r="V41" s="51">
        <v>3.0000000000000001E-3</v>
      </c>
      <c r="W41" s="49">
        <v>30</v>
      </c>
      <c r="X41" s="53">
        <v>2E-3</v>
      </c>
      <c r="Y41" s="52">
        <v>7</v>
      </c>
      <c r="Z41" s="201">
        <v>0</v>
      </c>
      <c r="AA41" s="439">
        <v>3</v>
      </c>
      <c r="AB41" s="438">
        <v>0</v>
      </c>
      <c r="AC41" s="437">
        <v>406</v>
      </c>
      <c r="AD41" s="436">
        <v>15207</v>
      </c>
      <c r="AE41" s="435">
        <v>0.98</v>
      </c>
      <c r="AF41" s="428">
        <v>307</v>
      </c>
      <c r="AG41" s="427">
        <v>0.02</v>
      </c>
    </row>
    <row r="42" spans="1:33" x14ac:dyDescent="0.2">
      <c r="A42" s="36" t="s">
        <v>62</v>
      </c>
      <c r="B42" s="37">
        <v>26659</v>
      </c>
      <c r="C42" s="38">
        <v>36</v>
      </c>
      <c r="D42" s="38">
        <v>6</v>
      </c>
      <c r="E42" s="38">
        <v>24</v>
      </c>
      <c r="F42" s="39">
        <v>3</v>
      </c>
      <c r="G42" s="207">
        <v>25962</v>
      </c>
      <c r="H42" s="282">
        <v>0.97399999999999998</v>
      </c>
      <c r="I42" s="146">
        <v>664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2246</v>
      </c>
      <c r="P42" s="366">
        <v>8.4000000000000005E-2</v>
      </c>
      <c r="Q42" s="49">
        <v>1641</v>
      </c>
      <c r="R42" s="51">
        <v>6.2E-2</v>
      </c>
      <c r="S42" s="49">
        <v>185</v>
      </c>
      <c r="T42" s="51">
        <v>7.0000000000000001E-3</v>
      </c>
      <c r="U42" s="49">
        <v>345</v>
      </c>
      <c r="V42" s="51">
        <v>1.2999999999999999E-2</v>
      </c>
      <c r="W42" s="49">
        <v>32</v>
      </c>
      <c r="X42" s="53">
        <v>1E-3</v>
      </c>
      <c r="Y42" s="52">
        <v>0</v>
      </c>
      <c r="Z42" s="201">
        <v>0</v>
      </c>
      <c r="AA42" s="439">
        <v>28</v>
      </c>
      <c r="AB42" s="438">
        <v>1E-3</v>
      </c>
      <c r="AC42" s="437">
        <v>2853</v>
      </c>
      <c r="AD42" s="436">
        <v>24161</v>
      </c>
      <c r="AE42" s="435">
        <v>0.90600000000000003</v>
      </c>
      <c r="AF42" s="428">
        <v>2267</v>
      </c>
      <c r="AG42" s="427">
        <v>8.5000000000000006E-2</v>
      </c>
    </row>
    <row r="43" spans="1:33" x14ac:dyDescent="0.2">
      <c r="A43" s="36" t="s">
        <v>63</v>
      </c>
      <c r="B43" s="37">
        <v>4872</v>
      </c>
      <c r="C43" s="38">
        <v>9</v>
      </c>
      <c r="D43" s="38">
        <v>0</v>
      </c>
      <c r="E43" s="38">
        <v>4</v>
      </c>
      <c r="F43" s="39">
        <v>3</v>
      </c>
      <c r="G43" s="207">
        <v>4622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36</v>
      </c>
      <c r="T43" s="51">
        <v>7.0000000000000001E-3</v>
      </c>
      <c r="U43" s="49">
        <v>10</v>
      </c>
      <c r="V43" s="51">
        <v>2E-3</v>
      </c>
      <c r="W43" s="49">
        <v>7</v>
      </c>
      <c r="X43" s="53">
        <v>1E-3</v>
      </c>
      <c r="Y43" s="52">
        <v>5</v>
      </c>
      <c r="Z43" s="201">
        <v>1E-3</v>
      </c>
      <c r="AA43" s="439">
        <v>2</v>
      </c>
      <c r="AB43" s="438">
        <v>0</v>
      </c>
      <c r="AC43" s="437">
        <v>239</v>
      </c>
      <c r="AD43" s="436">
        <v>4669</v>
      </c>
      <c r="AE43" s="435">
        <v>0.95799999999999996</v>
      </c>
      <c r="AF43" s="428">
        <v>198</v>
      </c>
      <c r="AG43" s="427">
        <v>4.1000000000000002E-2</v>
      </c>
    </row>
    <row r="44" spans="1:33" x14ac:dyDescent="0.2">
      <c r="A44" s="36" t="s">
        <v>64</v>
      </c>
      <c r="B44" s="37">
        <v>4728</v>
      </c>
      <c r="C44" s="38">
        <v>10</v>
      </c>
      <c r="D44" s="38">
        <v>0</v>
      </c>
      <c r="E44" s="38">
        <v>0</v>
      </c>
      <c r="F44" s="39">
        <v>3</v>
      </c>
      <c r="G44" s="207">
        <v>4553</v>
      </c>
      <c r="H44" s="282">
        <v>0.96299999999999997</v>
      </c>
      <c r="I44" s="146">
        <v>165</v>
      </c>
      <c r="J44" s="205">
        <v>3.5000000000000003E-2</v>
      </c>
      <c r="K44" s="204">
        <v>10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201">
        <v>0</v>
      </c>
      <c r="AA44" s="439">
        <v>12</v>
      </c>
      <c r="AB44" s="438">
        <v>3.0000000000000001E-3</v>
      </c>
      <c r="AC44" s="437">
        <v>136</v>
      </c>
      <c r="AD44" s="436">
        <v>4637</v>
      </c>
      <c r="AE44" s="435">
        <v>0.98099999999999998</v>
      </c>
      <c r="AF44" s="428">
        <v>45</v>
      </c>
      <c r="AG44" s="427">
        <v>0.01</v>
      </c>
    </row>
    <row r="45" spans="1:33" x14ac:dyDescent="0.2">
      <c r="A45" s="36" t="s">
        <v>65</v>
      </c>
      <c r="B45" s="37">
        <v>5431</v>
      </c>
      <c r="C45" s="38">
        <v>16</v>
      </c>
      <c r="D45" s="38">
        <v>0</v>
      </c>
      <c r="E45" s="38">
        <v>7</v>
      </c>
      <c r="F45" s="39">
        <v>3</v>
      </c>
      <c r="G45" s="207">
        <v>5015</v>
      </c>
      <c r="H45" s="282">
        <v>0.92300000000000004</v>
      </c>
      <c r="I45" s="146">
        <v>366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8.0000000000000002E-3</v>
      </c>
      <c r="Q45" s="49">
        <v>18</v>
      </c>
      <c r="R45" s="51">
        <v>3.0000000000000001E-3</v>
      </c>
      <c r="S45" s="49">
        <v>224</v>
      </c>
      <c r="T45" s="51">
        <v>4.1000000000000002E-2</v>
      </c>
      <c r="U45" s="49">
        <v>21</v>
      </c>
      <c r="V45" s="51">
        <v>4.0000000000000001E-3</v>
      </c>
      <c r="W45" s="49">
        <v>16</v>
      </c>
      <c r="X45" s="53">
        <v>3.0000000000000001E-3</v>
      </c>
      <c r="Y45" s="52">
        <v>4</v>
      </c>
      <c r="Z45" s="201">
        <v>1E-3</v>
      </c>
      <c r="AA45" s="439">
        <v>7</v>
      </c>
      <c r="AB45" s="438">
        <v>1E-3</v>
      </c>
      <c r="AC45" s="437">
        <v>337</v>
      </c>
      <c r="AD45" s="436">
        <v>5135</v>
      </c>
      <c r="AE45" s="435">
        <v>0.94499999999999995</v>
      </c>
      <c r="AF45" s="428">
        <v>90</v>
      </c>
      <c r="AG45" s="427">
        <v>1.7000000000000001E-2</v>
      </c>
    </row>
    <row r="46" spans="1:33" x14ac:dyDescent="0.2">
      <c r="A46" s="36" t="s">
        <v>66</v>
      </c>
      <c r="B46" s="37">
        <v>19085</v>
      </c>
      <c r="C46" s="38">
        <v>28</v>
      </c>
      <c r="D46" s="38">
        <v>9</v>
      </c>
      <c r="E46" s="38">
        <v>11</v>
      </c>
      <c r="F46" s="39">
        <v>3</v>
      </c>
      <c r="G46" s="207">
        <v>18871</v>
      </c>
      <c r="H46" s="282">
        <v>0.98899999999999999</v>
      </c>
      <c r="I46" s="146">
        <v>149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75</v>
      </c>
      <c r="P46" s="366">
        <v>4.0000000000000001E-3</v>
      </c>
      <c r="Q46" s="49">
        <v>29</v>
      </c>
      <c r="R46" s="51">
        <v>2E-3</v>
      </c>
      <c r="S46" s="49">
        <v>491</v>
      </c>
      <c r="T46" s="51">
        <v>2.5999999999999999E-2</v>
      </c>
      <c r="U46" s="49">
        <v>582</v>
      </c>
      <c r="V46" s="51">
        <v>0.03</v>
      </c>
      <c r="W46" s="49">
        <v>7</v>
      </c>
      <c r="X46" s="53">
        <v>0</v>
      </c>
      <c r="Y46" s="52">
        <v>0</v>
      </c>
      <c r="Z46" s="201">
        <v>0</v>
      </c>
      <c r="AA46" s="439">
        <v>4</v>
      </c>
      <c r="AB46" s="438">
        <v>0</v>
      </c>
      <c r="AC46" s="437">
        <v>1194</v>
      </c>
      <c r="AD46" s="436">
        <v>17908</v>
      </c>
      <c r="AE46" s="435">
        <v>0.93799999999999994</v>
      </c>
      <c r="AF46" s="428">
        <v>112</v>
      </c>
      <c r="AG46" s="427">
        <v>6.0000000000000001E-3</v>
      </c>
    </row>
    <row r="47" spans="1:33" x14ac:dyDescent="0.2">
      <c r="A47" s="36" t="s">
        <v>67</v>
      </c>
      <c r="B47" s="37">
        <v>38353</v>
      </c>
      <c r="C47" s="38">
        <v>39</v>
      </c>
      <c r="D47" s="38">
        <v>7</v>
      </c>
      <c r="E47" s="38">
        <v>27</v>
      </c>
      <c r="F47" s="39">
        <v>3</v>
      </c>
      <c r="G47" s="207">
        <v>35796</v>
      </c>
      <c r="H47" s="282">
        <v>0.93300000000000005</v>
      </c>
      <c r="I47" s="146">
        <v>2363</v>
      </c>
      <c r="J47" s="205">
        <v>6.2E-2</v>
      </c>
      <c r="K47" s="204">
        <v>81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279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44</v>
      </c>
      <c r="X47" s="53">
        <v>1E-3</v>
      </c>
      <c r="Y47" s="52">
        <v>0</v>
      </c>
      <c r="Z47" s="201">
        <v>0</v>
      </c>
      <c r="AA47" s="439">
        <v>41</v>
      </c>
      <c r="AB47" s="438">
        <v>1E-3</v>
      </c>
      <c r="AC47" s="437">
        <v>1161</v>
      </c>
      <c r="AD47" s="436">
        <v>37698</v>
      </c>
      <c r="AE47" s="435">
        <v>0.98299999999999998</v>
      </c>
      <c r="AF47" s="428">
        <v>572</v>
      </c>
      <c r="AG47" s="427">
        <v>1.4999999999999999E-2</v>
      </c>
    </row>
    <row r="48" spans="1:33" x14ac:dyDescent="0.2">
      <c r="A48" s="36" t="s">
        <v>68</v>
      </c>
      <c r="B48" s="37">
        <v>46738</v>
      </c>
      <c r="C48" s="38">
        <v>60</v>
      </c>
      <c r="D48" s="38">
        <v>0</v>
      </c>
      <c r="E48" s="38">
        <v>44</v>
      </c>
      <c r="F48" s="39">
        <v>3</v>
      </c>
      <c r="G48" s="207">
        <v>45220</v>
      </c>
      <c r="H48" s="282">
        <v>0.96799999999999997</v>
      </c>
      <c r="I48" s="146">
        <v>1217</v>
      </c>
      <c r="J48" s="205">
        <v>2.5999999999999999E-2</v>
      </c>
      <c r="K48" s="204">
        <v>199</v>
      </c>
      <c r="L48" s="205">
        <v>4.0000000000000001E-3</v>
      </c>
      <c r="M48" s="204">
        <v>102</v>
      </c>
      <c r="N48" s="283">
        <v>2E-3</v>
      </c>
      <c r="O48" s="142">
        <v>984</v>
      </c>
      <c r="P48" s="366">
        <v>2.1000000000000001E-2</v>
      </c>
      <c r="Q48" s="49">
        <v>828</v>
      </c>
      <c r="R48" s="51">
        <v>1.7999999999999999E-2</v>
      </c>
      <c r="S48" s="49">
        <v>701</v>
      </c>
      <c r="T48" s="51">
        <v>1.4999999999999999E-2</v>
      </c>
      <c r="U48" s="49">
        <v>589</v>
      </c>
      <c r="V48" s="51">
        <v>1.2999999999999999E-2</v>
      </c>
      <c r="W48" s="49">
        <v>111</v>
      </c>
      <c r="X48" s="53">
        <v>2E-3</v>
      </c>
      <c r="Y48" s="52">
        <v>46</v>
      </c>
      <c r="Z48" s="201">
        <v>1E-3</v>
      </c>
      <c r="AA48" s="439">
        <v>51</v>
      </c>
      <c r="AB48" s="438">
        <v>1E-3</v>
      </c>
      <c r="AC48" s="437">
        <v>2601</v>
      </c>
      <c r="AD48" s="436">
        <v>45059</v>
      </c>
      <c r="AE48" s="435">
        <v>0.96399999999999997</v>
      </c>
      <c r="AF48" s="428">
        <v>1183</v>
      </c>
      <c r="AG48" s="427">
        <v>2.5000000000000001E-2</v>
      </c>
    </row>
    <row r="49" spans="1:33" x14ac:dyDescent="0.2">
      <c r="A49" s="36" t="s">
        <v>69</v>
      </c>
      <c r="B49" s="37">
        <v>17291</v>
      </c>
      <c r="C49" s="38">
        <v>27</v>
      </c>
      <c r="D49" s="38">
        <v>0</v>
      </c>
      <c r="E49" s="38">
        <v>16</v>
      </c>
      <c r="F49" s="39">
        <v>3</v>
      </c>
      <c r="G49" s="207">
        <v>14369</v>
      </c>
      <c r="H49" s="282">
        <v>0.83099999999999996</v>
      </c>
      <c r="I49" s="146">
        <v>2381</v>
      </c>
      <c r="J49" s="205">
        <v>0.13800000000000001</v>
      </c>
      <c r="K49" s="204">
        <v>541</v>
      </c>
      <c r="L49" s="205">
        <v>3.1E-2</v>
      </c>
      <c r="M49" s="204">
        <v>0</v>
      </c>
      <c r="N49" s="283">
        <v>0</v>
      </c>
      <c r="O49" s="142">
        <v>640</v>
      </c>
      <c r="P49" s="366">
        <v>3.6999999999999998E-2</v>
      </c>
      <c r="Q49" s="49">
        <v>383</v>
      </c>
      <c r="R49" s="51">
        <v>2.1999999999999999E-2</v>
      </c>
      <c r="S49" s="49">
        <v>354</v>
      </c>
      <c r="T49" s="51">
        <v>0.02</v>
      </c>
      <c r="U49" s="49">
        <v>239</v>
      </c>
      <c r="V49" s="51">
        <v>1.4E-2</v>
      </c>
      <c r="W49" s="49">
        <v>31</v>
      </c>
      <c r="X49" s="53">
        <v>2E-3</v>
      </c>
      <c r="Y49" s="52">
        <v>7</v>
      </c>
      <c r="Z49" s="201">
        <v>0</v>
      </c>
      <c r="AA49" s="439">
        <v>17</v>
      </c>
      <c r="AB49" s="438">
        <v>1E-3</v>
      </c>
      <c r="AC49" s="437">
        <v>1321</v>
      </c>
      <c r="AD49" s="436">
        <v>15991</v>
      </c>
      <c r="AE49" s="435">
        <v>0.92500000000000004</v>
      </c>
      <c r="AF49" s="428">
        <v>1181</v>
      </c>
      <c r="AG49" s="427">
        <v>6.8000000000000005E-2</v>
      </c>
    </row>
    <row r="50" spans="1:33" x14ac:dyDescent="0.2">
      <c r="A50" s="36" t="s">
        <v>70</v>
      </c>
      <c r="B50" s="37">
        <v>5779</v>
      </c>
      <c r="C50" s="38">
        <v>9</v>
      </c>
      <c r="D50" s="38">
        <v>0</v>
      </c>
      <c r="E50" s="38">
        <v>0</v>
      </c>
      <c r="F50" s="39">
        <v>3</v>
      </c>
      <c r="G50" s="207">
        <v>5008</v>
      </c>
      <c r="H50" s="282">
        <v>0.86699999999999999</v>
      </c>
      <c r="I50" s="146">
        <v>720</v>
      </c>
      <c r="J50" s="205">
        <v>0.125</v>
      </c>
      <c r="K50" s="204">
        <v>51</v>
      </c>
      <c r="L50" s="205">
        <v>8.9999999999999993E-3</v>
      </c>
      <c r="M50" s="204">
        <v>0</v>
      </c>
      <c r="N50" s="283">
        <v>0</v>
      </c>
      <c r="O50" s="142">
        <v>323</v>
      </c>
      <c r="P50" s="366">
        <v>5.6000000000000001E-2</v>
      </c>
      <c r="Q50" s="49">
        <v>7</v>
      </c>
      <c r="R50" s="51">
        <v>1E-3</v>
      </c>
      <c r="S50" s="49">
        <v>155</v>
      </c>
      <c r="T50" s="51">
        <v>2.7E-2</v>
      </c>
      <c r="U50" s="49">
        <v>26</v>
      </c>
      <c r="V50" s="51">
        <v>4.0000000000000001E-3</v>
      </c>
      <c r="W50" s="49">
        <v>27</v>
      </c>
      <c r="X50" s="53">
        <v>5.0000000000000001E-3</v>
      </c>
      <c r="Y50" s="52">
        <v>12</v>
      </c>
      <c r="Z50" s="201">
        <v>2E-3</v>
      </c>
      <c r="AA50" s="439">
        <v>25</v>
      </c>
      <c r="AB50" s="438">
        <v>4.0000000000000001E-3</v>
      </c>
      <c r="AC50" s="437">
        <v>586</v>
      </c>
      <c r="AD50" s="436">
        <v>5368</v>
      </c>
      <c r="AE50" s="435">
        <v>0.92900000000000005</v>
      </c>
      <c r="AF50" s="428">
        <v>374</v>
      </c>
      <c r="AG50" s="427">
        <v>6.5000000000000002E-2</v>
      </c>
    </row>
    <row r="51" spans="1:33" x14ac:dyDescent="0.2">
      <c r="A51" s="36" t="s">
        <v>71</v>
      </c>
      <c r="B51" s="37">
        <v>8432</v>
      </c>
      <c r="C51" s="38">
        <v>18</v>
      </c>
      <c r="D51" s="38">
        <v>0</v>
      </c>
      <c r="E51" s="38">
        <v>0</v>
      </c>
      <c r="F51" s="39">
        <v>3</v>
      </c>
      <c r="G51" s="207">
        <v>5960</v>
      </c>
      <c r="H51" s="282">
        <v>0.70699999999999996</v>
      </c>
      <c r="I51" s="146">
        <v>2465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465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201">
        <v>0</v>
      </c>
      <c r="AA51" s="439">
        <v>10</v>
      </c>
      <c r="AB51" s="438">
        <v>1E-3</v>
      </c>
      <c r="AC51" s="437">
        <v>772</v>
      </c>
      <c r="AD51" s="436">
        <v>7950</v>
      </c>
      <c r="AE51" s="435">
        <v>0.94299999999999995</v>
      </c>
      <c r="AF51" s="428">
        <v>472</v>
      </c>
      <c r="AG51" s="427">
        <v>5.6000000000000001E-2</v>
      </c>
    </row>
    <row r="52" spans="1:33" x14ac:dyDescent="0.2">
      <c r="A52" s="36" t="s">
        <v>72</v>
      </c>
      <c r="B52" s="37">
        <v>8003</v>
      </c>
      <c r="C52" s="38">
        <v>15</v>
      </c>
      <c r="D52" s="38">
        <v>0</v>
      </c>
      <c r="E52" s="38">
        <v>13</v>
      </c>
      <c r="F52" s="39">
        <v>3</v>
      </c>
      <c r="G52" s="207">
        <v>7431</v>
      </c>
      <c r="H52" s="282">
        <v>0.92900000000000005</v>
      </c>
      <c r="I52" s="146">
        <v>434</v>
      </c>
      <c r="J52" s="205">
        <v>5.3999999999999999E-2</v>
      </c>
      <c r="K52" s="204">
        <v>138</v>
      </c>
      <c r="L52" s="205">
        <v>1.7000000000000001E-2</v>
      </c>
      <c r="M52" s="204">
        <v>0</v>
      </c>
      <c r="N52" s="283">
        <v>0</v>
      </c>
      <c r="O52" s="142">
        <v>137</v>
      </c>
      <c r="P52" s="366">
        <v>1.7000000000000001E-2</v>
      </c>
      <c r="Q52" s="49">
        <v>115</v>
      </c>
      <c r="R52" s="51">
        <v>1.4E-2</v>
      </c>
      <c r="S52" s="49">
        <v>79</v>
      </c>
      <c r="T52" s="51">
        <v>0.01</v>
      </c>
      <c r="U52" s="49">
        <v>69</v>
      </c>
      <c r="V52" s="51">
        <v>8.9999999999999993E-3</v>
      </c>
      <c r="W52" s="49">
        <v>13</v>
      </c>
      <c r="X52" s="53">
        <v>2E-3</v>
      </c>
      <c r="Y52" s="52">
        <v>0</v>
      </c>
      <c r="Z52" s="201">
        <v>0</v>
      </c>
      <c r="AA52" s="439">
        <v>26</v>
      </c>
      <c r="AB52" s="438">
        <v>3.0000000000000001E-3</v>
      </c>
      <c r="AC52" s="437">
        <v>351</v>
      </c>
      <c r="AD52" s="436">
        <v>7726</v>
      </c>
      <c r="AE52" s="435">
        <v>0.96499999999999997</v>
      </c>
      <c r="AF52" s="428">
        <v>275</v>
      </c>
      <c r="AG52" s="427">
        <v>3.4000000000000002E-2</v>
      </c>
    </row>
    <row r="53" spans="1:33" x14ac:dyDescent="0.2">
      <c r="A53" s="211" t="s">
        <v>73</v>
      </c>
      <c r="B53" s="210">
        <v>9919</v>
      </c>
      <c r="C53" s="209">
        <v>17</v>
      </c>
      <c r="D53" s="209">
        <v>0</v>
      </c>
      <c r="E53" s="209">
        <v>8</v>
      </c>
      <c r="F53" s="208">
        <v>3</v>
      </c>
      <c r="G53" s="207">
        <v>9215</v>
      </c>
      <c r="H53" s="282">
        <v>0.92900000000000005</v>
      </c>
      <c r="I53" s="146">
        <v>543</v>
      </c>
      <c r="J53" s="205">
        <v>5.5E-2</v>
      </c>
      <c r="K53" s="204">
        <v>152</v>
      </c>
      <c r="L53" s="205">
        <v>1.4999999999999999E-2</v>
      </c>
      <c r="M53" s="204">
        <v>9</v>
      </c>
      <c r="N53" s="283">
        <v>1E-3</v>
      </c>
      <c r="O53" s="142">
        <v>161</v>
      </c>
      <c r="P53" s="366">
        <v>1.6E-2</v>
      </c>
      <c r="Q53" s="49">
        <v>74</v>
      </c>
      <c r="R53" s="51">
        <v>7.0000000000000001E-3</v>
      </c>
      <c r="S53" s="49">
        <v>220</v>
      </c>
      <c r="T53" s="51">
        <v>2.1999999999999999E-2</v>
      </c>
      <c r="U53" s="49">
        <v>48</v>
      </c>
      <c r="V53" s="51">
        <v>5.0000000000000001E-3</v>
      </c>
      <c r="W53" s="49">
        <v>1622</v>
      </c>
      <c r="X53" s="53">
        <v>0.16400000000000001</v>
      </c>
      <c r="Y53" s="52">
        <v>5545</v>
      </c>
      <c r="Z53" s="201">
        <v>0.55900000000000005</v>
      </c>
      <c r="AA53" s="439">
        <v>19</v>
      </c>
      <c r="AB53" s="438">
        <v>2E-3</v>
      </c>
      <c r="AC53" s="437">
        <v>7647</v>
      </c>
      <c r="AD53" s="436">
        <v>4107</v>
      </c>
      <c r="AE53" s="435">
        <v>0.41399999999999998</v>
      </c>
      <c r="AF53" s="428">
        <v>313</v>
      </c>
      <c r="AG53" s="427">
        <v>3.2000000000000001E-2</v>
      </c>
    </row>
    <row r="54" spans="1:33" x14ac:dyDescent="0.2">
      <c r="A54" s="211" t="s">
        <v>74</v>
      </c>
      <c r="B54" s="210">
        <v>5021</v>
      </c>
      <c r="C54" s="209">
        <v>11</v>
      </c>
      <c r="D54" s="209">
        <v>0</v>
      </c>
      <c r="E54" s="209">
        <v>0</v>
      </c>
      <c r="F54" s="208">
        <v>3</v>
      </c>
      <c r="G54" s="207">
        <v>4699</v>
      </c>
      <c r="H54" s="282">
        <v>0.93600000000000005</v>
      </c>
      <c r="I54" s="146">
        <v>286</v>
      </c>
      <c r="J54" s="205">
        <v>5.7000000000000002E-2</v>
      </c>
      <c r="K54" s="204">
        <v>15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201">
        <v>0</v>
      </c>
      <c r="AA54" s="439">
        <v>0</v>
      </c>
      <c r="AB54" s="438">
        <v>0</v>
      </c>
      <c r="AC54" s="437">
        <v>146</v>
      </c>
      <c r="AD54" s="436">
        <v>4887</v>
      </c>
      <c r="AE54" s="435">
        <v>0.97299999999999998</v>
      </c>
      <c r="AF54" s="428">
        <v>27</v>
      </c>
      <c r="AG54" s="427">
        <v>5.0000000000000001E-3</v>
      </c>
    </row>
    <row r="55" spans="1:33" x14ac:dyDescent="0.2">
      <c r="A55" s="211" t="s">
        <v>75</v>
      </c>
      <c r="B55" s="210">
        <v>5480</v>
      </c>
      <c r="C55" s="209">
        <v>10</v>
      </c>
      <c r="D55" s="209">
        <v>0</v>
      </c>
      <c r="E55" s="209">
        <v>7</v>
      </c>
      <c r="F55" s="208">
        <v>4</v>
      </c>
      <c r="G55" s="207">
        <v>4796</v>
      </c>
      <c r="H55" s="282">
        <v>0.875</v>
      </c>
      <c r="I55" s="146">
        <v>612</v>
      </c>
      <c r="J55" s="205">
        <v>0.112</v>
      </c>
      <c r="K55" s="204">
        <v>72</v>
      </c>
      <c r="L55" s="205">
        <v>1.2999999999999999E-2</v>
      </c>
      <c r="M55" s="204">
        <v>0</v>
      </c>
      <c r="N55" s="283">
        <v>0</v>
      </c>
      <c r="O55" s="142">
        <v>148</v>
      </c>
      <c r="P55" s="366">
        <v>2.7E-2</v>
      </c>
      <c r="Q55" s="49">
        <v>77</v>
      </c>
      <c r="R55" s="51">
        <v>1.4E-2</v>
      </c>
      <c r="S55" s="49">
        <v>112</v>
      </c>
      <c r="T55" s="51">
        <v>0.02</v>
      </c>
      <c r="U55" s="49">
        <v>59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201">
        <v>1E-3</v>
      </c>
      <c r="AA55" s="439">
        <v>27</v>
      </c>
      <c r="AB55" s="438">
        <v>5.0000000000000001E-3</v>
      </c>
      <c r="AC55" s="437">
        <v>386</v>
      </c>
      <c r="AD55" s="436">
        <v>5258</v>
      </c>
      <c r="AE55" s="435">
        <v>0.95899999999999996</v>
      </c>
      <c r="AF55" s="428">
        <v>220</v>
      </c>
      <c r="AG55" s="427">
        <v>0.04</v>
      </c>
    </row>
    <row r="56" spans="1:33" x14ac:dyDescent="0.2">
      <c r="A56" s="211" t="s">
        <v>76</v>
      </c>
      <c r="B56" s="210">
        <v>13988</v>
      </c>
      <c r="C56" s="209">
        <v>20</v>
      </c>
      <c r="D56" s="209">
        <v>0</v>
      </c>
      <c r="E56" s="209">
        <v>14</v>
      </c>
      <c r="F56" s="208">
        <v>3</v>
      </c>
      <c r="G56" s="207">
        <v>13547</v>
      </c>
      <c r="H56" s="282">
        <v>0.96799999999999997</v>
      </c>
      <c r="I56" s="146">
        <v>434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67</v>
      </c>
      <c r="P56" s="366">
        <v>5.0000000000000001E-3</v>
      </c>
      <c r="Q56" s="49">
        <v>12</v>
      </c>
      <c r="R56" s="51">
        <v>1E-3</v>
      </c>
      <c r="S56" s="49">
        <v>36</v>
      </c>
      <c r="T56" s="51">
        <v>3.0000000000000001E-3</v>
      </c>
      <c r="U56" s="49">
        <v>16</v>
      </c>
      <c r="V56" s="51">
        <v>1E-3</v>
      </c>
      <c r="W56" s="49">
        <v>5</v>
      </c>
      <c r="X56" s="53">
        <v>0</v>
      </c>
      <c r="Y56" s="52">
        <v>1</v>
      </c>
      <c r="Z56" s="201">
        <v>0</v>
      </c>
      <c r="AA56" s="439">
        <v>0</v>
      </c>
      <c r="AB56" s="438">
        <v>0</v>
      </c>
      <c r="AC56" s="437">
        <v>128</v>
      </c>
      <c r="AD56" s="436">
        <v>13914</v>
      </c>
      <c r="AE56" s="435">
        <v>0.995</v>
      </c>
      <c r="AF56" s="428">
        <v>74</v>
      </c>
      <c r="AG56" s="427">
        <v>5.0000000000000001E-3</v>
      </c>
    </row>
    <row r="57" spans="1:33" x14ac:dyDescent="0.2">
      <c r="A57" s="211" t="s">
        <v>77</v>
      </c>
      <c r="B57" s="210">
        <v>24641</v>
      </c>
      <c r="C57" s="209">
        <v>38</v>
      </c>
      <c r="D57" s="209">
        <v>0</v>
      </c>
      <c r="E57" s="209">
        <v>22</v>
      </c>
      <c r="F57" s="208">
        <v>4</v>
      </c>
      <c r="G57" s="207">
        <v>22262</v>
      </c>
      <c r="H57" s="282">
        <v>0.90300000000000002</v>
      </c>
      <c r="I57" s="146">
        <v>2124</v>
      </c>
      <c r="J57" s="205">
        <v>8.5999999999999993E-2</v>
      </c>
      <c r="K57" s="204">
        <v>255</v>
      </c>
      <c r="L57" s="205">
        <v>0.01</v>
      </c>
      <c r="M57" s="204">
        <v>0</v>
      </c>
      <c r="N57" s="283">
        <v>0</v>
      </c>
      <c r="O57" s="142">
        <v>836</v>
      </c>
      <c r="P57" s="366">
        <v>3.4000000000000002E-2</v>
      </c>
      <c r="Q57" s="49">
        <v>537</v>
      </c>
      <c r="R57" s="51">
        <v>2.1999999999999999E-2</v>
      </c>
      <c r="S57" s="49">
        <v>6627</v>
      </c>
      <c r="T57" s="51">
        <v>0.26900000000000002</v>
      </c>
      <c r="U57" s="49">
        <v>205</v>
      </c>
      <c r="V57" s="51">
        <v>8.0000000000000002E-3</v>
      </c>
      <c r="W57" s="49">
        <v>164</v>
      </c>
      <c r="X57" s="53">
        <v>7.0000000000000001E-3</v>
      </c>
      <c r="Y57" s="52">
        <v>7</v>
      </c>
      <c r="Z57" s="201">
        <v>0</v>
      </c>
      <c r="AA57" s="439">
        <v>43</v>
      </c>
      <c r="AB57" s="438">
        <v>2E-3</v>
      </c>
      <c r="AC57" s="437">
        <v>7938</v>
      </c>
      <c r="AD57" s="436">
        <v>17352</v>
      </c>
      <c r="AE57" s="435">
        <v>0.70399999999999996</v>
      </c>
      <c r="AF57" s="428">
        <v>1091</v>
      </c>
      <c r="AG57" s="427">
        <v>4.3999999999999997E-2</v>
      </c>
    </row>
    <row r="58" spans="1:33" x14ac:dyDescent="0.2">
      <c r="A58" s="211" t="s">
        <v>78</v>
      </c>
      <c r="B58" s="210">
        <v>4905</v>
      </c>
      <c r="C58" s="209">
        <v>12</v>
      </c>
      <c r="D58" s="209">
        <v>0</v>
      </c>
      <c r="E58" s="209">
        <v>0</v>
      </c>
      <c r="F58" s="208">
        <v>3</v>
      </c>
      <c r="G58" s="207">
        <v>4180</v>
      </c>
      <c r="H58" s="282">
        <v>0.85199999999999998</v>
      </c>
      <c r="I58" s="146">
        <v>692</v>
      </c>
      <c r="J58" s="205">
        <v>0.14099999999999999</v>
      </c>
      <c r="K58" s="204">
        <v>32</v>
      </c>
      <c r="L58" s="205">
        <v>7.0000000000000001E-3</v>
      </c>
      <c r="M58" s="204">
        <v>1</v>
      </c>
      <c r="N58" s="283">
        <v>0</v>
      </c>
      <c r="O58" s="142">
        <v>270</v>
      </c>
      <c r="P58" s="366">
        <v>5.5E-2</v>
      </c>
      <c r="Q58" s="49">
        <v>3</v>
      </c>
      <c r="R58" s="51">
        <v>1E-3</v>
      </c>
      <c r="S58" s="49">
        <v>794</v>
      </c>
      <c r="T58" s="51">
        <v>0.16200000000000001</v>
      </c>
      <c r="U58" s="49">
        <v>4873</v>
      </c>
      <c r="V58" s="51">
        <v>0.99299999999999999</v>
      </c>
      <c r="W58" s="49">
        <v>22</v>
      </c>
      <c r="X58" s="53">
        <v>4.0000000000000001E-3</v>
      </c>
      <c r="Y58" s="52">
        <v>3</v>
      </c>
      <c r="Z58" s="201">
        <v>1E-3</v>
      </c>
      <c r="AA58" s="439">
        <v>9</v>
      </c>
      <c r="AB58" s="438">
        <v>2E-3</v>
      </c>
      <c r="AC58" s="437">
        <v>5986</v>
      </c>
      <c r="AD58" s="436">
        <v>0</v>
      </c>
      <c r="AE58" s="435">
        <v>0</v>
      </c>
      <c r="AF58" s="428">
        <v>302</v>
      </c>
      <c r="AG58" s="427">
        <v>6.2E-2</v>
      </c>
    </row>
    <row r="59" spans="1:33" x14ac:dyDescent="0.2">
      <c r="A59" s="211" t="s">
        <v>79</v>
      </c>
      <c r="B59" s="210">
        <v>9662</v>
      </c>
      <c r="C59" s="209">
        <v>21</v>
      </c>
      <c r="D59" s="209">
        <v>0</v>
      </c>
      <c r="E59" s="209">
        <v>10</v>
      </c>
      <c r="F59" s="208">
        <v>3</v>
      </c>
      <c r="G59" s="207">
        <v>9177</v>
      </c>
      <c r="H59" s="282">
        <v>0.95</v>
      </c>
      <c r="I59" s="146">
        <v>380</v>
      </c>
      <c r="J59" s="205">
        <v>3.9E-2</v>
      </c>
      <c r="K59" s="204">
        <v>105</v>
      </c>
      <c r="L59" s="205">
        <v>1.0999999999999999E-2</v>
      </c>
      <c r="M59" s="204">
        <v>0</v>
      </c>
      <c r="N59" s="283">
        <v>0</v>
      </c>
      <c r="O59" s="142">
        <v>764</v>
      </c>
      <c r="P59" s="366">
        <v>7.9000000000000001E-2</v>
      </c>
      <c r="Q59" s="49">
        <v>242</v>
      </c>
      <c r="R59" s="51">
        <v>2.5000000000000001E-2</v>
      </c>
      <c r="S59" s="49">
        <v>253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201">
        <v>0</v>
      </c>
      <c r="AA59" s="439">
        <v>42</v>
      </c>
      <c r="AB59" s="438">
        <v>4.0000000000000001E-3</v>
      </c>
      <c r="AC59" s="437">
        <v>1186</v>
      </c>
      <c r="AD59" s="436">
        <v>8624</v>
      </c>
      <c r="AE59" s="435">
        <v>0.89300000000000002</v>
      </c>
      <c r="AF59" s="428">
        <v>869</v>
      </c>
      <c r="AG59" s="427">
        <v>0.09</v>
      </c>
    </row>
    <row r="60" spans="1:33" x14ac:dyDescent="0.2">
      <c r="A60" s="211" t="s">
        <v>80</v>
      </c>
      <c r="B60" s="210">
        <v>3568</v>
      </c>
      <c r="C60" s="209">
        <v>10</v>
      </c>
      <c r="D60" s="209">
        <v>0</v>
      </c>
      <c r="E60" s="209">
        <v>8</v>
      </c>
      <c r="F60" s="208">
        <v>3</v>
      </c>
      <c r="G60" s="207">
        <v>1759</v>
      </c>
      <c r="H60" s="282">
        <v>0.49299999999999999</v>
      </c>
      <c r="I60" s="146">
        <v>1801</v>
      </c>
      <c r="J60" s="205">
        <v>0.505</v>
      </c>
      <c r="K60" s="204">
        <v>8</v>
      </c>
      <c r="L60" s="205">
        <v>2E-3</v>
      </c>
      <c r="M60" s="204">
        <v>0</v>
      </c>
      <c r="N60" s="283">
        <v>0</v>
      </c>
      <c r="O60" s="142">
        <v>252</v>
      </c>
      <c r="P60" s="366">
        <v>7.0999999999999994E-2</v>
      </c>
      <c r="Q60" s="49">
        <v>192</v>
      </c>
      <c r="R60" s="51">
        <v>5.3999999999999999E-2</v>
      </c>
      <c r="S60" s="49">
        <v>208</v>
      </c>
      <c r="T60" s="51">
        <v>5.8000000000000003E-2</v>
      </c>
      <c r="U60" s="49">
        <v>90</v>
      </c>
      <c r="V60" s="51">
        <v>2.5000000000000001E-2</v>
      </c>
      <c r="W60" s="49">
        <v>23</v>
      </c>
      <c r="X60" s="53">
        <v>6.0000000000000001E-3</v>
      </c>
      <c r="Y60" s="52">
        <v>23</v>
      </c>
      <c r="Z60" s="201">
        <v>6.0000000000000001E-3</v>
      </c>
      <c r="AA60" s="439">
        <v>19</v>
      </c>
      <c r="AB60" s="438">
        <v>5.0000000000000001E-3</v>
      </c>
      <c r="AC60" s="437">
        <v>644</v>
      </c>
      <c r="AD60" s="436">
        <v>3303</v>
      </c>
      <c r="AE60" s="435">
        <v>0.92600000000000005</v>
      </c>
      <c r="AF60" s="428">
        <v>260</v>
      </c>
      <c r="AG60" s="427">
        <v>7.2999999999999995E-2</v>
      </c>
    </row>
    <row r="61" spans="1:33" x14ac:dyDescent="0.2">
      <c r="A61" s="211" t="s">
        <v>81</v>
      </c>
      <c r="B61" s="210">
        <v>53021</v>
      </c>
      <c r="C61" s="209">
        <v>70</v>
      </c>
      <c r="D61" s="209">
        <v>0</v>
      </c>
      <c r="E61" s="209">
        <v>46</v>
      </c>
      <c r="F61" s="208">
        <v>3</v>
      </c>
      <c r="G61" s="207">
        <v>52541</v>
      </c>
      <c r="H61" s="282">
        <v>0.99099999999999999</v>
      </c>
      <c r="I61" s="146">
        <v>448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183</v>
      </c>
      <c r="P61" s="366">
        <v>3.0000000000000001E-3</v>
      </c>
      <c r="Q61" s="49">
        <v>162</v>
      </c>
      <c r="R61" s="51">
        <v>3.0000000000000001E-3</v>
      </c>
      <c r="S61" s="49">
        <v>405</v>
      </c>
      <c r="T61" s="51">
        <v>8.0000000000000002E-3</v>
      </c>
      <c r="U61" s="49">
        <v>171</v>
      </c>
      <c r="V61" s="51">
        <v>3.0000000000000001E-3</v>
      </c>
      <c r="W61" s="49">
        <v>10</v>
      </c>
      <c r="X61" s="53">
        <v>0</v>
      </c>
      <c r="Y61" s="52">
        <v>11</v>
      </c>
      <c r="Z61" s="201">
        <v>0</v>
      </c>
      <c r="AA61" s="439">
        <v>8</v>
      </c>
      <c r="AB61" s="438">
        <v>0</v>
      </c>
      <c r="AC61" s="437">
        <v>788</v>
      </c>
      <c r="AD61" s="436">
        <v>52323</v>
      </c>
      <c r="AE61" s="435">
        <v>0.98699999999999999</v>
      </c>
      <c r="AF61" s="428">
        <v>215</v>
      </c>
      <c r="AG61" s="427">
        <v>4.0000000000000001E-3</v>
      </c>
    </row>
    <row r="62" spans="1:33" ht="13.5" thickBot="1" x14ac:dyDescent="0.25">
      <c r="A62" s="200" t="s">
        <v>82</v>
      </c>
      <c r="B62" s="199">
        <v>13694</v>
      </c>
      <c r="C62" s="198">
        <v>26</v>
      </c>
      <c r="D62" s="198">
        <v>0</v>
      </c>
      <c r="E62" s="198">
        <v>11</v>
      </c>
      <c r="F62" s="197">
        <v>3</v>
      </c>
      <c r="G62" s="196">
        <v>11218</v>
      </c>
      <c r="H62" s="290">
        <v>0.81899999999999995</v>
      </c>
      <c r="I62" s="194">
        <v>2291</v>
      </c>
      <c r="J62" s="193">
        <v>0.16700000000000001</v>
      </c>
      <c r="K62" s="192">
        <v>185</v>
      </c>
      <c r="L62" s="193">
        <v>1.4E-2</v>
      </c>
      <c r="M62" s="192">
        <v>0</v>
      </c>
      <c r="N62" s="291">
        <v>0</v>
      </c>
      <c r="O62" s="141">
        <v>1088</v>
      </c>
      <c r="P62" s="434">
        <v>7.9000000000000001E-2</v>
      </c>
      <c r="Q62" s="54">
        <v>512</v>
      </c>
      <c r="R62" s="55">
        <v>3.6999999999999998E-2</v>
      </c>
      <c r="S62" s="54">
        <v>177</v>
      </c>
      <c r="T62" s="55">
        <v>1.2999999999999999E-2</v>
      </c>
      <c r="U62" s="54">
        <v>145</v>
      </c>
      <c r="V62" s="55">
        <v>1.0999999999999999E-2</v>
      </c>
      <c r="W62" s="54">
        <v>28</v>
      </c>
      <c r="X62" s="57">
        <v>2E-3</v>
      </c>
      <c r="Y62" s="56">
        <v>14</v>
      </c>
      <c r="Z62" s="189">
        <v>1E-3</v>
      </c>
      <c r="AA62" s="433">
        <v>8</v>
      </c>
      <c r="AB62" s="432">
        <v>1E-3</v>
      </c>
      <c r="AC62" s="431">
        <v>1477</v>
      </c>
      <c r="AD62" s="430">
        <v>12419</v>
      </c>
      <c r="AE62" s="429">
        <v>0.90700000000000003</v>
      </c>
      <c r="AF62" s="428">
        <v>1273</v>
      </c>
      <c r="AG62" s="427">
        <v>9.2999999999999999E-2</v>
      </c>
    </row>
    <row r="63" spans="1:33" x14ac:dyDescent="0.2">
      <c r="AB63" s="7"/>
    </row>
    <row r="64" spans="1:33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B64" s="7"/>
      <c r="AE64" s="296"/>
      <c r="AG64" s="7"/>
    </row>
    <row r="65" spans="1:33" s="68" customFormat="1" x14ac:dyDescent="0.2">
      <c r="A65" s="60" t="s">
        <v>93</v>
      </c>
      <c r="B65" s="61">
        <f t="shared" ref="B65:G65" si="0">SUM(B8:B62)</f>
        <v>1137796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1056157</v>
      </c>
      <c r="H65" s="64">
        <f xml:space="preserve"> G65 / B65</f>
        <v>0.92824812180742422</v>
      </c>
      <c r="I65" s="63">
        <f>SUM(I8:I62)</f>
        <v>69758</v>
      </c>
      <c r="J65" s="65">
        <f xml:space="preserve"> I65 / B65</f>
        <v>6.1309760273370623E-2</v>
      </c>
      <c r="K65" s="63">
        <f>SUM(K8:K62)</f>
        <v>11484</v>
      </c>
      <c r="L65" s="65">
        <f xml:space="preserve"> K65 / B65</f>
        <v>1.0093197726130168E-2</v>
      </c>
      <c r="M65" s="63">
        <f>SUM(M8:M62)</f>
        <v>397</v>
      </c>
      <c r="N65" s="64">
        <f xml:space="preserve"> M65 / B65</f>
        <v>3.4892019307503281E-4</v>
      </c>
      <c r="O65" s="66">
        <f>SUM(O8:O62)</f>
        <v>31202</v>
      </c>
      <c r="P65" s="67">
        <f xml:space="preserve"> O65 / ($G$65 + $I$65)</f>
        <v>2.771257155291474E-2</v>
      </c>
      <c r="Q65" s="66">
        <f>SUM(Q8:Q62)</f>
        <v>14880</v>
      </c>
      <c r="R65" s="67">
        <f xml:space="preserve"> Q65 / ($G$65 + $I$65)</f>
        <v>1.3215917720254194E-2</v>
      </c>
      <c r="S65" s="66">
        <f>SUM(S8:S62)</f>
        <v>74030</v>
      </c>
      <c r="T65" s="67">
        <f xml:space="preserve"> S65 /  ($G$65 + $I$65)</f>
        <v>6.5750966991291529E-2</v>
      </c>
      <c r="U65" s="66">
        <f>SUM(U8:U62)</f>
        <v>47154</v>
      </c>
      <c r="V65" s="67">
        <f xml:space="preserve"> U65 /  ($G$65 + $I$65)</f>
        <v>4.1880603775595847E-2</v>
      </c>
      <c r="W65" s="66">
        <f>SUM(W8:W62)</f>
        <v>8127</v>
      </c>
      <c r="X65" s="67">
        <f xml:space="preserve"> W65 / ($G$65 + $I$65)</f>
        <v>7.2181292548727039E-3</v>
      </c>
      <c r="Y65" s="66">
        <f>SUM(Y8:Y62)</f>
        <v>6139</v>
      </c>
      <c r="Z65" s="67">
        <f xml:space="preserve"> Y65 /  ($G$65 + $I$65)</f>
        <v>5.4524542261183122E-3</v>
      </c>
      <c r="AA65" s="423">
        <f>SUM(AA8:AA62)</f>
        <v>1432</v>
      </c>
      <c r="AB65" s="426">
        <f xml:space="preserve"> AA65 /  ($G$65 + $I$65)</f>
        <v>1.2718544472717745E-3</v>
      </c>
      <c r="AC65" s="421">
        <f>SUM(AC8:AC62)</f>
        <v>169774</v>
      </c>
      <c r="AD65" s="421">
        <f>SUM(AD8:AD62)</f>
        <v>993044</v>
      </c>
      <c r="AE65" s="425">
        <f xml:space="preserve"> AD65 /  ($G$65 + $I$65)</f>
        <v>0.88198842719032966</v>
      </c>
      <c r="AF65" s="419">
        <f>SUM(AF8:AF62)</f>
        <v>42686</v>
      </c>
      <c r="AG65" s="424">
        <f xml:space="preserve"> AF65 / $B$65</f>
        <v>3.7516391339044962E-2</v>
      </c>
    </row>
    <row r="66" spans="1:33" x14ac:dyDescent="0.2">
      <c r="A66" s="69" t="s">
        <v>94</v>
      </c>
      <c r="B66" s="61">
        <f t="shared" ref="B66:AG66" si="1">MIN(B8:B62)</f>
        <v>3568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1759</v>
      </c>
      <c r="H66" s="70">
        <f t="shared" si="1"/>
        <v>0.49299999999999999</v>
      </c>
      <c r="I66" s="63">
        <f t="shared" si="1"/>
        <v>44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423">
        <f t="shared" si="1"/>
        <v>0</v>
      </c>
      <c r="AB66" s="422">
        <f t="shared" si="1"/>
        <v>0</v>
      </c>
      <c r="AC66" s="421">
        <f t="shared" si="1"/>
        <v>56</v>
      </c>
      <c r="AD66" s="421">
        <f t="shared" si="1"/>
        <v>0</v>
      </c>
      <c r="AE66" s="420">
        <f t="shared" si="1"/>
        <v>0</v>
      </c>
      <c r="AF66" s="419">
        <f t="shared" si="1"/>
        <v>27</v>
      </c>
      <c r="AG66" s="418">
        <f t="shared" si="1"/>
        <v>3.0000000000000001E-3</v>
      </c>
    </row>
    <row r="67" spans="1:33" x14ac:dyDescent="0.2">
      <c r="A67" s="69" t="s">
        <v>95</v>
      </c>
      <c r="B67" s="61">
        <f t="shared" ref="B67:AG67" si="2">MAX(B8:B62)</f>
        <v>117061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113693</v>
      </c>
      <c r="H67" s="70">
        <f t="shared" si="2"/>
        <v>0.995</v>
      </c>
      <c r="I67" s="63">
        <f t="shared" si="2"/>
        <v>5667</v>
      </c>
      <c r="J67" s="71">
        <f t="shared" si="2"/>
        <v>0.505</v>
      </c>
      <c r="K67" s="63">
        <f t="shared" si="2"/>
        <v>2211</v>
      </c>
      <c r="L67" s="71">
        <f t="shared" si="2"/>
        <v>0.13400000000000001</v>
      </c>
      <c r="M67" s="63">
        <f t="shared" si="2"/>
        <v>113</v>
      </c>
      <c r="N67" s="71">
        <f t="shared" si="2"/>
        <v>4.0000000000000001E-3</v>
      </c>
      <c r="O67" s="66">
        <f t="shared" si="2"/>
        <v>2892</v>
      </c>
      <c r="P67" s="72">
        <f t="shared" si="2"/>
        <v>0.30199999999999999</v>
      </c>
      <c r="Q67" s="66">
        <f t="shared" si="2"/>
        <v>1705</v>
      </c>
      <c r="R67" s="72">
        <f t="shared" si="2"/>
        <v>6.2E-2</v>
      </c>
      <c r="S67" s="66">
        <f t="shared" si="2"/>
        <v>43789</v>
      </c>
      <c r="T67" s="72">
        <f t="shared" si="2"/>
        <v>0.80400000000000005</v>
      </c>
      <c r="U67" s="66">
        <f t="shared" si="2"/>
        <v>12175</v>
      </c>
      <c r="V67" s="72">
        <f t="shared" si="2"/>
        <v>0.995</v>
      </c>
      <c r="W67" s="66">
        <f t="shared" si="2"/>
        <v>1949</v>
      </c>
      <c r="X67" s="299">
        <f t="shared" si="2"/>
        <v>0.16400000000000001</v>
      </c>
      <c r="Y67" s="66">
        <f t="shared" si="2"/>
        <v>5545</v>
      </c>
      <c r="Z67" s="72">
        <f t="shared" si="2"/>
        <v>0.55900000000000005</v>
      </c>
      <c r="AA67" s="423">
        <f t="shared" si="2"/>
        <v>113</v>
      </c>
      <c r="AB67" s="422">
        <f t="shared" si="2"/>
        <v>8.0000000000000002E-3</v>
      </c>
      <c r="AC67" s="421">
        <f t="shared" si="2"/>
        <v>47522</v>
      </c>
      <c r="AD67" s="421">
        <f t="shared" si="2"/>
        <v>115090</v>
      </c>
      <c r="AE67" s="420">
        <f t="shared" si="2"/>
        <v>0.995</v>
      </c>
      <c r="AF67" s="419">
        <f t="shared" si="2"/>
        <v>3583</v>
      </c>
      <c r="AG67" s="418">
        <f t="shared" si="2"/>
        <v>0.32800000000000001</v>
      </c>
    </row>
  </sheetData>
  <autoFilter ref="A7:AG7">
    <sortState ref="A8:AG62">
      <sortCondition ref="A7"/>
    </sortState>
  </autoFilter>
  <mergeCells count="5">
    <mergeCell ref="G6:N6"/>
    <mergeCell ref="AF6:AG6"/>
    <mergeCell ref="AC6:AE6"/>
    <mergeCell ref="AA6:AB6"/>
    <mergeCell ref="O6:Z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5" sqref="P5"/>
    </sheetView>
  </sheetViews>
  <sheetFormatPr defaultRowHeight="15" x14ac:dyDescent="0.25"/>
  <cols>
    <col min="1" max="1" width="11.42578125" style="136" bestFit="1" customWidth="1"/>
    <col min="2" max="2" width="15.85546875" style="44" customWidth="1"/>
    <col min="3" max="3" width="10.42578125" style="44" bestFit="1" customWidth="1"/>
    <col min="4" max="4" width="10.5703125" style="44" customWidth="1"/>
    <col min="5" max="5" width="11.42578125" style="44" customWidth="1"/>
    <col min="6" max="6" width="10.85546875" style="44" customWidth="1"/>
    <col min="7" max="7" width="12.85546875" style="44" customWidth="1"/>
    <col min="8" max="8" width="11.42578125" style="312" customWidth="1"/>
    <col min="9" max="9" width="14.42578125" style="44" customWidth="1"/>
    <col min="10" max="10" width="11.140625" style="312" customWidth="1"/>
    <col min="11" max="11" width="11.85546875" style="44" customWidth="1"/>
    <col min="12" max="12" width="13.140625" style="312" customWidth="1"/>
    <col min="13" max="13" width="9.85546875" style="44" customWidth="1"/>
    <col min="14" max="14" width="12.85546875" style="312" customWidth="1"/>
    <col min="15" max="15" width="12.7109375" style="44" customWidth="1"/>
    <col min="16" max="16" width="12.28515625" style="312" customWidth="1"/>
    <col min="17" max="17" width="14.42578125" style="44" customWidth="1"/>
    <col min="18" max="18" width="12.5703125" style="312" customWidth="1"/>
    <col min="19" max="19" width="13.5703125" style="44" customWidth="1"/>
    <col min="20" max="20" width="14" style="312" customWidth="1"/>
    <col min="21" max="21" width="14.5703125" style="44" customWidth="1"/>
    <col min="22" max="22" width="15.140625" style="312" customWidth="1"/>
    <col min="23" max="23" width="11.140625" style="44" customWidth="1"/>
    <col min="24" max="24" width="12.42578125" style="312" customWidth="1"/>
    <col min="25" max="25" width="14.28515625" style="44" customWidth="1"/>
    <col min="26" max="26" width="15.28515625" style="312" customWidth="1"/>
    <col min="27" max="27" width="12.7109375" style="44" customWidth="1"/>
    <col min="28" max="28" width="12.42578125" style="312" customWidth="1"/>
    <col min="29" max="29" width="15.85546875" style="44" customWidth="1"/>
    <col min="30" max="30" width="14.7109375" style="44" customWidth="1"/>
    <col min="31" max="31" width="16.28515625" style="312" customWidth="1"/>
    <col min="32" max="32" width="11.85546875" style="44" customWidth="1"/>
    <col min="33" max="33" width="13.5703125" style="312" customWidth="1"/>
    <col min="34" max="16384" width="9.140625" style="136"/>
  </cols>
  <sheetData>
    <row r="1" spans="1:33" s="7" customFormat="1" ht="12.75" x14ac:dyDescent="0.2">
      <c r="A1" s="259" t="s">
        <v>251</v>
      </c>
      <c r="B1" s="19"/>
      <c r="C1" s="19"/>
      <c r="D1" s="19"/>
      <c r="E1" s="19"/>
      <c r="F1" s="19"/>
      <c r="G1" s="19"/>
      <c r="H1" s="59"/>
      <c r="I1" s="19"/>
      <c r="J1" s="59"/>
      <c r="K1" s="19"/>
      <c r="L1" s="59"/>
      <c r="M1" s="19"/>
      <c r="N1" s="59"/>
      <c r="O1" s="19"/>
      <c r="P1" s="260" t="s">
        <v>187</v>
      </c>
      <c r="Q1" s="19"/>
      <c r="R1" s="59"/>
      <c r="S1" s="19"/>
      <c r="T1" s="59"/>
      <c r="U1" s="19"/>
      <c r="V1" s="59"/>
      <c r="W1" s="19"/>
      <c r="X1" s="59"/>
      <c r="Y1" s="19"/>
      <c r="Z1" s="59"/>
      <c r="AA1" s="10"/>
      <c r="AB1" s="19"/>
      <c r="AC1" s="19"/>
      <c r="AD1" s="10"/>
      <c r="AE1" s="59"/>
      <c r="AF1" s="19"/>
      <c r="AG1" s="19"/>
    </row>
    <row r="2" spans="1:33" s="7" customFormat="1" ht="12.75" x14ac:dyDescent="0.2">
      <c r="A2" s="4" t="s">
        <v>250</v>
      </c>
      <c r="B2" s="19"/>
      <c r="C2" s="19"/>
      <c r="D2" s="19"/>
      <c r="E2" s="19"/>
      <c r="F2" s="19"/>
      <c r="G2" s="19"/>
      <c r="H2" s="59"/>
      <c r="I2" s="19"/>
      <c r="J2" s="59"/>
      <c r="K2" s="19"/>
      <c r="L2" s="59"/>
      <c r="M2" s="19"/>
      <c r="N2" s="59"/>
      <c r="O2" s="19"/>
      <c r="P2" s="59"/>
      <c r="Q2" s="19"/>
      <c r="R2" s="59"/>
      <c r="S2" s="19"/>
      <c r="T2" s="59"/>
      <c r="U2" s="19"/>
      <c r="V2" s="59"/>
      <c r="W2" s="19"/>
      <c r="X2" s="59"/>
      <c r="Y2" s="19"/>
      <c r="Z2" s="59"/>
      <c r="AA2" s="10"/>
      <c r="AB2" s="19"/>
      <c r="AC2" s="19"/>
      <c r="AD2" s="10"/>
      <c r="AE2" s="59"/>
      <c r="AF2" s="19"/>
      <c r="AG2" s="19"/>
    </row>
    <row r="3" spans="1:33" s="7" customFormat="1" ht="12.75" x14ac:dyDescent="0.2">
      <c r="A3" s="4" t="s">
        <v>278</v>
      </c>
      <c r="B3" s="19"/>
      <c r="C3" s="19"/>
      <c r="D3" s="19"/>
      <c r="E3" s="19"/>
      <c r="F3" s="19"/>
      <c r="G3" s="19"/>
      <c r="H3" s="59"/>
      <c r="I3" s="19"/>
      <c r="J3" s="59"/>
      <c r="K3" s="19"/>
      <c r="L3" s="59"/>
      <c r="M3" s="19"/>
      <c r="N3" s="59"/>
      <c r="O3" s="19"/>
      <c r="P3" s="59"/>
      <c r="Q3" s="19"/>
      <c r="R3" s="59"/>
      <c r="S3" s="19"/>
      <c r="T3" s="59"/>
      <c r="U3" s="19"/>
      <c r="V3" s="59"/>
      <c r="W3" s="19"/>
      <c r="X3" s="59"/>
      <c r="Y3" s="19"/>
      <c r="Z3" s="59"/>
      <c r="AA3" s="10"/>
      <c r="AB3" s="19"/>
      <c r="AC3" s="19"/>
      <c r="AD3" s="10"/>
      <c r="AE3" s="59"/>
      <c r="AF3" s="19"/>
      <c r="AG3" s="19"/>
    </row>
    <row r="4" spans="1:33" s="7" customFormat="1" ht="12.75" x14ac:dyDescent="0.2">
      <c r="A4" s="4"/>
      <c r="B4" s="19"/>
      <c r="C4" s="19"/>
      <c r="D4" s="19"/>
      <c r="E4" s="184" t="s">
        <v>83</v>
      </c>
      <c r="F4" s="19"/>
      <c r="G4" s="19"/>
      <c r="H4" s="6" t="s">
        <v>84</v>
      </c>
      <c r="I4" s="19"/>
      <c r="J4" s="59"/>
      <c r="K4" s="19"/>
      <c r="L4" s="59"/>
      <c r="M4" s="19"/>
      <c r="N4" s="59"/>
      <c r="O4" s="19"/>
      <c r="P4" s="6" t="s">
        <v>277</v>
      </c>
      <c r="Q4" s="19"/>
      <c r="R4" s="59"/>
      <c r="S4" s="19"/>
      <c r="T4" s="59"/>
      <c r="U4" s="19"/>
      <c r="V4" s="59"/>
      <c r="W4" s="19"/>
      <c r="X4" s="59"/>
      <c r="Y4" s="19"/>
      <c r="Z4" s="59"/>
      <c r="AA4" s="19"/>
      <c r="AB4" s="59"/>
      <c r="AC4" s="10"/>
      <c r="AD4" s="10"/>
      <c r="AE4" s="59"/>
      <c r="AF4" s="19"/>
      <c r="AG4" s="19"/>
    </row>
    <row r="5" spans="1:33" s="7" customFormat="1" ht="13.5" thickBot="1" x14ac:dyDescent="0.25">
      <c r="A5" s="9"/>
      <c r="B5" s="10"/>
      <c r="C5" s="19"/>
      <c r="D5" s="19"/>
      <c r="E5" s="453" t="s">
        <v>85</v>
      </c>
      <c r="F5" s="12"/>
      <c r="G5" s="13"/>
      <c r="H5" s="14" t="s">
        <v>86</v>
      </c>
      <c r="I5" s="12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10"/>
      <c r="AE5" s="59"/>
      <c r="AF5" s="19"/>
      <c r="AG5" s="19"/>
    </row>
    <row r="6" spans="1:33" s="7" customFormat="1" ht="15.75" customHeight="1" thickBot="1" x14ac:dyDescent="0.25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566" t="s">
        <v>90</v>
      </c>
      <c r="P6" s="567"/>
      <c r="Q6" s="567"/>
      <c r="R6" s="567"/>
      <c r="S6" s="567"/>
      <c r="T6" s="567"/>
      <c r="U6" s="567"/>
      <c r="V6" s="567"/>
      <c r="W6" s="567"/>
      <c r="X6" s="567"/>
      <c r="Y6" s="567"/>
      <c r="Z6" s="567"/>
      <c r="AA6" s="567"/>
      <c r="AB6" s="567"/>
      <c r="AC6" s="567"/>
      <c r="AD6" s="567"/>
      <c r="AE6" s="567"/>
      <c r="AF6" s="567"/>
      <c r="AG6" s="568"/>
    </row>
    <row r="7" spans="1:33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31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31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50" t="s">
        <v>26</v>
      </c>
      <c r="AC7" s="251" t="s">
        <v>27</v>
      </c>
      <c r="AD7" s="268" t="s">
        <v>199</v>
      </c>
      <c r="AE7" s="250" t="s">
        <v>200</v>
      </c>
      <c r="AF7" s="464" t="s">
        <v>272</v>
      </c>
      <c r="AG7" s="463" t="s">
        <v>271</v>
      </c>
    </row>
    <row r="8" spans="1:33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3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142">
        <v>385</v>
      </c>
      <c r="P8" s="366">
        <v>4.1000000000000002E-2</v>
      </c>
      <c r="Q8" s="49">
        <v>62</v>
      </c>
      <c r="R8" s="51">
        <v>7.0000000000000001E-3</v>
      </c>
      <c r="S8" s="49">
        <v>552</v>
      </c>
      <c r="T8" s="51">
        <v>5.8000000000000003E-2</v>
      </c>
      <c r="U8" s="49">
        <v>9</v>
      </c>
      <c r="V8" s="51">
        <v>1E-3</v>
      </c>
      <c r="W8" s="49">
        <v>8</v>
      </c>
      <c r="X8" s="53">
        <v>1E-3</v>
      </c>
      <c r="Y8" s="52">
        <v>4</v>
      </c>
      <c r="Z8" s="53">
        <v>0</v>
      </c>
      <c r="AA8" s="52">
        <v>16</v>
      </c>
      <c r="AB8" s="201">
        <v>2E-3</v>
      </c>
      <c r="AC8" s="285">
        <v>974</v>
      </c>
      <c r="AD8" s="286">
        <v>8580</v>
      </c>
      <c r="AE8" s="287">
        <v>0.93700000000000006</v>
      </c>
      <c r="AF8" s="462">
        <v>424</v>
      </c>
      <c r="AG8" s="461">
        <v>4.4999999999999998E-2</v>
      </c>
    </row>
    <row r="9" spans="1:33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3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142">
        <v>4535</v>
      </c>
      <c r="P9" s="366">
        <v>5.6000000000000001E-2</v>
      </c>
      <c r="Q9" s="49">
        <v>4296</v>
      </c>
      <c r="R9" s="51">
        <v>5.2999999999999999E-2</v>
      </c>
      <c r="S9" s="49">
        <v>1726</v>
      </c>
      <c r="T9" s="51">
        <v>2.1000000000000001E-2</v>
      </c>
      <c r="U9" s="49">
        <v>4129</v>
      </c>
      <c r="V9" s="51">
        <v>5.0999999999999997E-2</v>
      </c>
      <c r="W9" s="49">
        <v>1161</v>
      </c>
      <c r="X9" s="53">
        <v>1.4E-2</v>
      </c>
      <c r="Y9" s="52">
        <v>50</v>
      </c>
      <c r="Z9" s="53">
        <v>1E-3</v>
      </c>
      <c r="AA9" s="52">
        <v>15</v>
      </c>
      <c r="AB9" s="201">
        <v>0</v>
      </c>
      <c r="AC9" s="285">
        <v>11616</v>
      </c>
      <c r="AD9" s="286">
        <v>75450</v>
      </c>
      <c r="AE9" s="287">
        <v>0.98699999999999999</v>
      </c>
      <c r="AF9" s="458">
        <v>4752</v>
      </c>
      <c r="AG9" s="457">
        <v>5.8000000000000003E-2</v>
      </c>
    </row>
    <row r="10" spans="1:33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3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142">
        <v>192</v>
      </c>
      <c r="P10" s="366">
        <v>1.4E-2</v>
      </c>
      <c r="Q10" s="49">
        <v>75</v>
      </c>
      <c r="R10" s="51">
        <v>5.0000000000000001E-3</v>
      </c>
      <c r="S10" s="49">
        <v>173</v>
      </c>
      <c r="T10" s="51">
        <v>1.2E-2</v>
      </c>
      <c r="U10" s="49">
        <v>12190</v>
      </c>
      <c r="V10" s="51">
        <v>0.86</v>
      </c>
      <c r="W10" s="49">
        <v>3</v>
      </c>
      <c r="X10" s="53">
        <v>0</v>
      </c>
      <c r="Y10" s="52">
        <v>0</v>
      </c>
      <c r="Z10" s="53">
        <v>0</v>
      </c>
      <c r="AA10" s="52">
        <v>125</v>
      </c>
      <c r="AB10" s="201">
        <v>8.9999999999999993E-3</v>
      </c>
      <c r="AC10" s="285">
        <v>12684</v>
      </c>
      <c r="AD10" s="286">
        <v>1801</v>
      </c>
      <c r="AE10" s="287">
        <v>0.94799999999999995</v>
      </c>
      <c r="AF10" s="458">
        <v>357</v>
      </c>
      <c r="AG10" s="457">
        <v>2.5000000000000001E-2</v>
      </c>
    </row>
    <row r="11" spans="1:33" x14ac:dyDescent="0.25">
      <c r="A11" s="460" t="s">
        <v>31</v>
      </c>
      <c r="B11" s="37">
        <v>7986</v>
      </c>
      <c r="C11" s="38">
        <v>18</v>
      </c>
      <c r="D11" s="38">
        <v>0</v>
      </c>
      <c r="E11" s="38">
        <v>0</v>
      </c>
      <c r="F11" s="3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142">
        <v>2413</v>
      </c>
      <c r="P11" s="366">
        <v>0.30199999999999999</v>
      </c>
      <c r="Q11" s="49">
        <v>5</v>
      </c>
      <c r="R11" s="51">
        <v>1E-3</v>
      </c>
      <c r="S11" s="49">
        <v>608</v>
      </c>
      <c r="T11" s="51">
        <v>7.5999999999999998E-2</v>
      </c>
      <c r="U11" s="49">
        <v>59</v>
      </c>
      <c r="V11" s="51">
        <v>7.0000000000000001E-3</v>
      </c>
      <c r="W11" s="49">
        <v>60</v>
      </c>
      <c r="X11" s="53">
        <v>8.0000000000000002E-3</v>
      </c>
      <c r="Y11" s="52">
        <v>9</v>
      </c>
      <c r="Z11" s="53">
        <v>1E-3</v>
      </c>
      <c r="AA11" s="52">
        <v>63</v>
      </c>
      <c r="AB11" s="201">
        <v>8.0000000000000002E-3</v>
      </c>
      <c r="AC11" s="285">
        <v>3212</v>
      </c>
      <c r="AD11" s="286">
        <v>5353</v>
      </c>
      <c r="AE11" s="287">
        <v>0.81899999999999995</v>
      </c>
      <c r="AF11" s="458">
        <v>2624</v>
      </c>
      <c r="AG11" s="459">
        <v>0.32900000000000001</v>
      </c>
    </row>
    <row r="12" spans="1:33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3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142">
        <v>236</v>
      </c>
      <c r="P12" s="366">
        <v>1.6E-2</v>
      </c>
      <c r="Q12" s="49">
        <v>136</v>
      </c>
      <c r="R12" s="51">
        <v>8.9999999999999993E-3</v>
      </c>
      <c r="S12" s="49">
        <v>135</v>
      </c>
      <c r="T12" s="51">
        <v>8.9999999999999993E-3</v>
      </c>
      <c r="U12" s="49">
        <v>117</v>
      </c>
      <c r="V12" s="51">
        <v>8.0000000000000002E-3</v>
      </c>
      <c r="W12" s="49">
        <v>10</v>
      </c>
      <c r="X12" s="53">
        <v>1E-3</v>
      </c>
      <c r="Y12" s="52">
        <v>9</v>
      </c>
      <c r="Z12" s="53">
        <v>1E-3</v>
      </c>
      <c r="AA12" s="52">
        <v>20</v>
      </c>
      <c r="AB12" s="201">
        <v>1E-3</v>
      </c>
      <c r="AC12" s="285">
        <v>527</v>
      </c>
      <c r="AD12" s="286">
        <v>14167</v>
      </c>
      <c r="AE12" s="287">
        <v>0.98</v>
      </c>
      <c r="AF12" s="458">
        <v>270</v>
      </c>
      <c r="AG12" s="457">
        <v>1.9E-2</v>
      </c>
    </row>
    <row r="13" spans="1:33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3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142">
        <v>1358</v>
      </c>
      <c r="P13" s="366">
        <v>2.5000000000000001E-2</v>
      </c>
      <c r="Q13" s="49">
        <v>841</v>
      </c>
      <c r="R13" s="51">
        <v>1.4999999999999999E-2</v>
      </c>
      <c r="S13" s="49">
        <v>43758</v>
      </c>
      <c r="T13" s="51">
        <v>0.80400000000000005</v>
      </c>
      <c r="U13" s="49">
        <v>325</v>
      </c>
      <c r="V13" s="51">
        <v>6.0000000000000001E-3</v>
      </c>
      <c r="W13" s="49">
        <v>1944</v>
      </c>
      <c r="X13" s="53">
        <v>3.5999999999999997E-2</v>
      </c>
      <c r="Y13" s="52">
        <v>17</v>
      </c>
      <c r="Z13" s="53">
        <v>0</v>
      </c>
      <c r="AA13" s="52">
        <v>87</v>
      </c>
      <c r="AB13" s="201">
        <v>2E-3</v>
      </c>
      <c r="AC13" s="285">
        <v>47489</v>
      </c>
      <c r="AD13" s="286">
        <v>8680</v>
      </c>
      <c r="AE13" s="287">
        <v>0.95</v>
      </c>
      <c r="AF13" s="458">
        <v>1477</v>
      </c>
      <c r="AG13" s="457">
        <v>2.7E-2</v>
      </c>
    </row>
    <row r="14" spans="1:33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3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142">
        <v>221</v>
      </c>
      <c r="P14" s="366">
        <v>5.2999999999999999E-2</v>
      </c>
      <c r="Q14" s="49">
        <v>11</v>
      </c>
      <c r="R14" s="51">
        <v>3.0000000000000001E-3</v>
      </c>
      <c r="S14" s="49">
        <v>181</v>
      </c>
      <c r="T14" s="51">
        <v>4.2999999999999997E-2</v>
      </c>
      <c r="U14" s="49">
        <v>46</v>
      </c>
      <c r="V14" s="51">
        <v>1.0999999999999999E-2</v>
      </c>
      <c r="W14" s="49">
        <v>48</v>
      </c>
      <c r="X14" s="53">
        <v>1.0999999999999999E-2</v>
      </c>
      <c r="Y14" s="52">
        <v>12</v>
      </c>
      <c r="Z14" s="53">
        <v>3.0000000000000001E-3</v>
      </c>
      <c r="AA14" s="52">
        <v>66</v>
      </c>
      <c r="AB14" s="201">
        <v>1.6E-2</v>
      </c>
      <c r="AC14" s="285">
        <v>574</v>
      </c>
      <c r="AD14" s="286">
        <v>3939</v>
      </c>
      <c r="AE14" s="287">
        <v>0.86699999999999999</v>
      </c>
      <c r="AF14" s="458">
        <v>237</v>
      </c>
      <c r="AG14" s="457">
        <v>5.7000000000000002E-2</v>
      </c>
    </row>
    <row r="15" spans="1:33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3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142">
        <v>68</v>
      </c>
      <c r="P15" s="366">
        <v>1.2999999999999999E-2</v>
      </c>
      <c r="Q15" s="49">
        <v>0</v>
      </c>
      <c r="R15" s="51">
        <v>0</v>
      </c>
      <c r="S15" s="49">
        <v>60</v>
      </c>
      <c r="T15" s="51">
        <v>1.2E-2</v>
      </c>
      <c r="U15" s="49">
        <v>42</v>
      </c>
      <c r="V15" s="51">
        <v>8.0000000000000002E-3</v>
      </c>
      <c r="W15" s="49">
        <v>44</v>
      </c>
      <c r="X15" s="53">
        <v>8.9999999999999993E-3</v>
      </c>
      <c r="Y15" s="52">
        <v>1</v>
      </c>
      <c r="Z15" s="53">
        <v>0</v>
      </c>
      <c r="AA15" s="52">
        <v>47</v>
      </c>
      <c r="AB15" s="201">
        <v>8.9999999999999993E-3</v>
      </c>
      <c r="AC15" s="285">
        <v>262</v>
      </c>
      <c r="AD15" s="286">
        <v>4983</v>
      </c>
      <c r="AE15" s="287">
        <v>0.93</v>
      </c>
      <c r="AF15" s="458">
        <v>89</v>
      </c>
      <c r="AG15" s="457">
        <v>1.7999999999999999E-2</v>
      </c>
    </row>
    <row r="16" spans="1:33" x14ac:dyDescent="0.25">
      <c r="A16" s="460" t="s">
        <v>36</v>
      </c>
      <c r="B16" s="37">
        <v>4319</v>
      </c>
      <c r="C16" s="38">
        <v>12</v>
      </c>
      <c r="D16" s="38">
        <v>0</v>
      </c>
      <c r="E16" s="38">
        <v>0</v>
      </c>
      <c r="F16" s="3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142">
        <v>642</v>
      </c>
      <c r="P16" s="366">
        <v>0.14899999999999999</v>
      </c>
      <c r="Q16" s="49">
        <v>25</v>
      </c>
      <c r="R16" s="51">
        <v>6.0000000000000001E-3</v>
      </c>
      <c r="S16" s="49">
        <v>334</v>
      </c>
      <c r="T16" s="51">
        <v>7.6999999999999999E-2</v>
      </c>
      <c r="U16" s="49">
        <v>4252</v>
      </c>
      <c r="V16" s="51">
        <v>0.98399999999999999</v>
      </c>
      <c r="W16" s="49">
        <v>33</v>
      </c>
      <c r="X16" s="53">
        <v>8.0000000000000002E-3</v>
      </c>
      <c r="Y16" s="52">
        <v>11</v>
      </c>
      <c r="Z16" s="53">
        <v>3.0000000000000001E-3</v>
      </c>
      <c r="AA16" s="52">
        <v>32</v>
      </c>
      <c r="AB16" s="201">
        <v>7.0000000000000001E-3</v>
      </c>
      <c r="AC16" s="285">
        <v>5304</v>
      </c>
      <c r="AD16" s="286">
        <v>0</v>
      </c>
      <c r="AE16" s="287">
        <v>0.91100000000000003</v>
      </c>
      <c r="AF16" s="458">
        <v>709</v>
      </c>
      <c r="AG16" s="459">
        <v>0.16400000000000001</v>
      </c>
    </row>
    <row r="17" spans="1:33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3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142">
        <v>505</v>
      </c>
      <c r="P17" s="366">
        <v>0.02</v>
      </c>
      <c r="Q17" s="49">
        <v>332</v>
      </c>
      <c r="R17" s="51">
        <v>1.2999999999999999E-2</v>
      </c>
      <c r="S17" s="49">
        <v>2844</v>
      </c>
      <c r="T17" s="51">
        <v>0.114</v>
      </c>
      <c r="U17" s="49">
        <v>6312</v>
      </c>
      <c r="V17" s="51">
        <v>0.253</v>
      </c>
      <c r="W17" s="49">
        <v>1429</v>
      </c>
      <c r="X17" s="53">
        <v>5.7000000000000002E-2</v>
      </c>
      <c r="Y17" s="52">
        <v>15</v>
      </c>
      <c r="Z17" s="53">
        <v>1E-3</v>
      </c>
      <c r="AA17" s="52">
        <v>74</v>
      </c>
      <c r="AB17" s="201">
        <v>3.0000000000000001E-3</v>
      </c>
      <c r="AC17" s="285">
        <v>11193</v>
      </c>
      <c r="AD17" s="286">
        <v>17968</v>
      </c>
      <c r="AE17" s="287">
        <v>0.88300000000000001</v>
      </c>
      <c r="AF17" s="458">
        <v>952</v>
      </c>
      <c r="AG17" s="457">
        <v>3.7999999999999999E-2</v>
      </c>
    </row>
    <row r="18" spans="1:33" x14ac:dyDescent="0.25">
      <c r="A18" s="460" t="s">
        <v>38</v>
      </c>
      <c r="B18" s="37">
        <v>3641</v>
      </c>
      <c r="C18" s="38">
        <v>10</v>
      </c>
      <c r="D18" s="38">
        <v>0</v>
      </c>
      <c r="E18" s="38">
        <v>7</v>
      </c>
      <c r="F18" s="3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142">
        <v>161</v>
      </c>
      <c r="P18" s="366">
        <v>4.3999999999999997E-2</v>
      </c>
      <c r="Q18" s="49">
        <v>110</v>
      </c>
      <c r="R18" s="51">
        <v>0.03</v>
      </c>
      <c r="S18" s="49">
        <v>98</v>
      </c>
      <c r="T18" s="51">
        <v>2.7E-2</v>
      </c>
      <c r="U18" s="49">
        <v>76</v>
      </c>
      <c r="V18" s="51">
        <v>2.1000000000000001E-2</v>
      </c>
      <c r="W18" s="49">
        <v>13</v>
      </c>
      <c r="X18" s="53">
        <v>4.0000000000000001E-3</v>
      </c>
      <c r="Y18" s="52">
        <v>8</v>
      </c>
      <c r="Z18" s="53">
        <v>2E-3</v>
      </c>
      <c r="AA18" s="52">
        <v>21</v>
      </c>
      <c r="AB18" s="201">
        <v>6.0000000000000001E-3</v>
      </c>
      <c r="AC18" s="285">
        <v>377</v>
      </c>
      <c r="AD18" s="286">
        <v>3180</v>
      </c>
      <c r="AE18" s="287">
        <v>0.76100000000000001</v>
      </c>
      <c r="AF18" s="458">
        <v>458</v>
      </c>
      <c r="AG18" s="459">
        <v>0.126</v>
      </c>
    </row>
    <row r="19" spans="1:33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3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142">
        <v>33</v>
      </c>
      <c r="P19" s="366">
        <v>5.0000000000000001E-3</v>
      </c>
      <c r="Q19" s="49">
        <v>1</v>
      </c>
      <c r="R19" s="51">
        <v>0</v>
      </c>
      <c r="S19" s="49">
        <v>18</v>
      </c>
      <c r="T19" s="51">
        <v>2E-3</v>
      </c>
      <c r="U19" s="49">
        <v>3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2</v>
      </c>
      <c r="AB19" s="201">
        <v>0</v>
      </c>
      <c r="AC19" s="285">
        <v>58</v>
      </c>
      <c r="AD19" s="286">
        <v>7253</v>
      </c>
      <c r="AE19" s="287">
        <v>0.99199999999999999</v>
      </c>
      <c r="AF19" s="458">
        <v>46</v>
      </c>
      <c r="AG19" s="457">
        <v>6.0000000000000001E-3</v>
      </c>
    </row>
    <row r="20" spans="1:33" x14ac:dyDescent="0.25">
      <c r="A20" s="460" t="s">
        <v>40</v>
      </c>
      <c r="B20" s="37">
        <v>21770</v>
      </c>
      <c r="C20" s="38">
        <v>28</v>
      </c>
      <c r="D20" s="38">
        <v>0</v>
      </c>
      <c r="E20" s="38">
        <v>18</v>
      </c>
      <c r="F20" s="3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142">
        <v>1358</v>
      </c>
      <c r="P20" s="366">
        <v>6.2E-2</v>
      </c>
      <c r="Q20" s="49">
        <v>1106</v>
      </c>
      <c r="R20" s="51">
        <v>5.0999999999999997E-2</v>
      </c>
      <c r="S20" s="49">
        <v>528</v>
      </c>
      <c r="T20" s="51">
        <v>2.4E-2</v>
      </c>
      <c r="U20" s="49">
        <v>588</v>
      </c>
      <c r="V20" s="51">
        <v>2.7E-2</v>
      </c>
      <c r="W20" s="49">
        <v>13</v>
      </c>
      <c r="X20" s="53">
        <v>1E-3</v>
      </c>
      <c r="Y20" s="52">
        <v>4</v>
      </c>
      <c r="Z20" s="53">
        <v>0</v>
      </c>
      <c r="AA20" s="52">
        <v>126</v>
      </c>
      <c r="AB20" s="201">
        <v>6.0000000000000001E-3</v>
      </c>
      <c r="AC20" s="285">
        <v>2617</v>
      </c>
      <c r="AD20" s="286">
        <v>19446</v>
      </c>
      <c r="AE20" s="287">
        <v>0.85499999999999998</v>
      </c>
      <c r="AF20" s="458">
        <v>2313</v>
      </c>
      <c r="AG20" s="459">
        <v>0.106</v>
      </c>
    </row>
    <row r="21" spans="1:33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3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142">
        <v>161</v>
      </c>
      <c r="P21" s="366">
        <v>1.2E-2</v>
      </c>
      <c r="Q21" s="49">
        <v>106</v>
      </c>
      <c r="R21" s="51">
        <v>8.0000000000000002E-3</v>
      </c>
      <c r="S21" s="49">
        <v>110</v>
      </c>
      <c r="T21" s="51">
        <v>8.0000000000000002E-3</v>
      </c>
      <c r="U21" s="49">
        <v>52</v>
      </c>
      <c r="V21" s="51">
        <v>4.0000000000000001E-3</v>
      </c>
      <c r="W21" s="49">
        <v>39</v>
      </c>
      <c r="X21" s="53">
        <v>3.0000000000000001E-3</v>
      </c>
      <c r="Y21" s="52">
        <v>13</v>
      </c>
      <c r="Z21" s="53">
        <v>1E-3</v>
      </c>
      <c r="AA21" s="52">
        <v>32</v>
      </c>
      <c r="AB21" s="201">
        <v>2E-3</v>
      </c>
      <c r="AC21" s="285">
        <v>415</v>
      </c>
      <c r="AD21" s="286">
        <v>13486</v>
      </c>
      <c r="AE21" s="287">
        <v>0.95399999999999996</v>
      </c>
      <c r="AF21" s="458">
        <v>322</v>
      </c>
      <c r="AG21" s="457">
        <v>2.3E-2</v>
      </c>
    </row>
    <row r="22" spans="1:33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3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142">
        <v>44</v>
      </c>
      <c r="P22" s="366">
        <v>2E-3</v>
      </c>
      <c r="Q22" s="49">
        <v>7</v>
      </c>
      <c r="R22" s="51">
        <v>0</v>
      </c>
      <c r="S22" s="49">
        <v>292</v>
      </c>
      <c r="T22" s="51">
        <v>1.6E-2</v>
      </c>
      <c r="U22" s="49">
        <v>8</v>
      </c>
      <c r="V22" s="51">
        <v>0</v>
      </c>
      <c r="W22" s="49">
        <v>2</v>
      </c>
      <c r="X22" s="53">
        <v>0</v>
      </c>
      <c r="Y22" s="52">
        <v>2</v>
      </c>
      <c r="Z22" s="53">
        <v>0</v>
      </c>
      <c r="AA22" s="52">
        <v>27</v>
      </c>
      <c r="AB22" s="201">
        <v>1E-3</v>
      </c>
      <c r="AC22" s="285">
        <v>375</v>
      </c>
      <c r="AD22" s="286">
        <v>18171</v>
      </c>
      <c r="AE22" s="287">
        <v>0.98599999999999999</v>
      </c>
      <c r="AF22" s="458">
        <v>58</v>
      </c>
      <c r="AG22" s="457">
        <v>3.0000000000000001E-3</v>
      </c>
    </row>
    <row r="23" spans="1:33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3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142">
        <v>72</v>
      </c>
      <c r="P23" s="366">
        <v>8.0000000000000002E-3</v>
      </c>
      <c r="Q23" s="49">
        <v>0</v>
      </c>
      <c r="R23" s="51">
        <v>0</v>
      </c>
      <c r="S23" s="49">
        <v>96</v>
      </c>
      <c r="T23" s="51">
        <v>1.0999999999999999E-2</v>
      </c>
      <c r="U23" s="49">
        <v>8575</v>
      </c>
      <c r="V23" s="51">
        <v>0.995</v>
      </c>
      <c r="W23" s="49">
        <v>29</v>
      </c>
      <c r="X23" s="53">
        <v>3.0000000000000001E-3</v>
      </c>
      <c r="Y23" s="52">
        <v>2</v>
      </c>
      <c r="Z23" s="53">
        <v>0</v>
      </c>
      <c r="AA23" s="52">
        <v>31</v>
      </c>
      <c r="AB23" s="201">
        <v>4.0000000000000001E-3</v>
      </c>
      <c r="AC23" s="285">
        <v>8805</v>
      </c>
      <c r="AD23" s="286">
        <v>0</v>
      </c>
      <c r="AE23" s="287">
        <v>0.94699999999999995</v>
      </c>
      <c r="AF23" s="458">
        <v>114</v>
      </c>
      <c r="AG23" s="457">
        <v>1.2999999999999999E-2</v>
      </c>
    </row>
    <row r="24" spans="1:33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3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142">
        <v>1108</v>
      </c>
      <c r="P24" s="366">
        <v>2.5999999999999999E-2</v>
      </c>
      <c r="Q24" s="49">
        <v>542</v>
      </c>
      <c r="R24" s="51">
        <v>1.2E-2</v>
      </c>
      <c r="S24" s="49">
        <v>503</v>
      </c>
      <c r="T24" s="51">
        <v>1.2E-2</v>
      </c>
      <c r="U24" s="49">
        <v>390</v>
      </c>
      <c r="V24" s="51">
        <v>8.9999999999999993E-3</v>
      </c>
      <c r="W24" s="49">
        <v>50</v>
      </c>
      <c r="X24" s="53">
        <v>1E-3</v>
      </c>
      <c r="Y24" s="52">
        <v>0</v>
      </c>
      <c r="Z24" s="53">
        <v>0</v>
      </c>
      <c r="AA24" s="52">
        <v>143</v>
      </c>
      <c r="AB24" s="201">
        <v>3.0000000000000001E-3</v>
      </c>
      <c r="AC24" s="285">
        <v>2194</v>
      </c>
      <c r="AD24" s="286">
        <v>41932</v>
      </c>
      <c r="AE24" s="287">
        <v>0.93200000000000005</v>
      </c>
      <c r="AF24" s="458">
        <v>1468</v>
      </c>
      <c r="AG24" s="457">
        <v>3.4000000000000002E-2</v>
      </c>
    </row>
    <row r="25" spans="1:33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3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142">
        <v>162</v>
      </c>
      <c r="P25" s="366">
        <v>8.9999999999999993E-3</v>
      </c>
      <c r="Q25" s="49">
        <v>56</v>
      </c>
      <c r="R25" s="51">
        <v>3.0000000000000001E-3</v>
      </c>
      <c r="S25" s="49">
        <v>89</v>
      </c>
      <c r="T25" s="51">
        <v>5.0000000000000001E-3</v>
      </c>
      <c r="U25" s="49">
        <v>48</v>
      </c>
      <c r="V25" s="51">
        <v>3.0000000000000001E-3</v>
      </c>
      <c r="W25" s="49">
        <v>29</v>
      </c>
      <c r="X25" s="53">
        <v>2E-3</v>
      </c>
      <c r="Y25" s="52">
        <v>4</v>
      </c>
      <c r="Z25" s="53">
        <v>0</v>
      </c>
      <c r="AA25" s="52">
        <v>43</v>
      </c>
      <c r="AB25" s="201">
        <v>2E-3</v>
      </c>
      <c r="AC25" s="285">
        <v>375</v>
      </c>
      <c r="AD25" s="286">
        <v>18291</v>
      </c>
      <c r="AE25" s="287">
        <v>0.97099999999999997</v>
      </c>
      <c r="AF25" s="458">
        <v>268</v>
      </c>
      <c r="AG25" s="457">
        <v>1.4E-2</v>
      </c>
    </row>
    <row r="26" spans="1:33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3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142">
        <v>216</v>
      </c>
      <c r="P26" s="366">
        <v>5.0000000000000001E-3</v>
      </c>
      <c r="Q26" s="49">
        <v>196</v>
      </c>
      <c r="R26" s="51">
        <v>5.0000000000000001E-3</v>
      </c>
      <c r="S26" s="49">
        <v>84</v>
      </c>
      <c r="T26" s="51">
        <v>2E-3</v>
      </c>
      <c r="U26" s="49">
        <v>104</v>
      </c>
      <c r="V26" s="51">
        <v>3.0000000000000001E-3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457</v>
      </c>
      <c r="AD26" s="286">
        <v>40043</v>
      </c>
      <c r="AE26" s="287">
        <v>0.995</v>
      </c>
      <c r="AF26" s="458">
        <v>222</v>
      </c>
      <c r="AG26" s="457">
        <v>6.0000000000000001E-3</v>
      </c>
    </row>
    <row r="27" spans="1:33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3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142">
        <v>1547</v>
      </c>
      <c r="P27" s="366">
        <v>1.2999999999999999E-2</v>
      </c>
      <c r="Q27" s="49">
        <v>1128</v>
      </c>
      <c r="R27" s="51">
        <v>0.01</v>
      </c>
      <c r="S27" s="49">
        <v>680</v>
      </c>
      <c r="T27" s="51">
        <v>6.0000000000000001E-3</v>
      </c>
      <c r="U27" s="49">
        <v>958</v>
      </c>
      <c r="V27" s="51">
        <v>8.0000000000000002E-3</v>
      </c>
      <c r="W27" s="49">
        <v>459</v>
      </c>
      <c r="X27" s="53">
        <v>4.0000000000000001E-3</v>
      </c>
      <c r="Y27" s="52">
        <v>22</v>
      </c>
      <c r="Z27" s="53">
        <v>0</v>
      </c>
      <c r="AA27" s="52">
        <v>200</v>
      </c>
      <c r="AB27" s="201">
        <v>2E-3</v>
      </c>
      <c r="AC27" s="285">
        <v>3866</v>
      </c>
      <c r="AD27" s="286">
        <v>114780</v>
      </c>
      <c r="AE27" s="287">
        <v>0.97199999999999998</v>
      </c>
      <c r="AF27" s="458">
        <v>1910</v>
      </c>
      <c r="AG27" s="457">
        <v>1.6E-2</v>
      </c>
    </row>
    <row r="28" spans="1:33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3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142">
        <v>51</v>
      </c>
      <c r="P28" s="366">
        <v>5.0000000000000001E-3</v>
      </c>
      <c r="Q28" s="49">
        <v>21</v>
      </c>
      <c r="R28" s="51">
        <v>2E-3</v>
      </c>
      <c r="S28" s="49">
        <v>34</v>
      </c>
      <c r="T28" s="51">
        <v>3.0000000000000001E-3</v>
      </c>
      <c r="U28" s="49">
        <v>34</v>
      </c>
      <c r="V28" s="51">
        <v>3.0000000000000001E-3</v>
      </c>
      <c r="W28" s="49">
        <v>9</v>
      </c>
      <c r="X28" s="53">
        <v>1E-3</v>
      </c>
      <c r="Y28" s="52">
        <v>14</v>
      </c>
      <c r="Z28" s="53">
        <v>1E-3</v>
      </c>
      <c r="AA28" s="52">
        <v>18</v>
      </c>
      <c r="AB28" s="201">
        <v>2E-3</v>
      </c>
      <c r="AC28" s="285">
        <v>175</v>
      </c>
      <c r="AD28" s="286">
        <v>10018</v>
      </c>
      <c r="AE28" s="287">
        <v>0.95299999999999996</v>
      </c>
      <c r="AF28" s="458">
        <v>73</v>
      </c>
      <c r="AG28" s="457">
        <v>7.0000000000000001E-3</v>
      </c>
    </row>
    <row r="29" spans="1:33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3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142">
        <v>405</v>
      </c>
      <c r="P29" s="366">
        <v>3.4000000000000002E-2</v>
      </c>
      <c r="Q29" s="49">
        <v>26</v>
      </c>
      <c r="R29" s="51">
        <v>2E-3</v>
      </c>
      <c r="S29" s="49">
        <v>777</v>
      </c>
      <c r="T29" s="51">
        <v>6.6000000000000003E-2</v>
      </c>
      <c r="U29" s="49">
        <v>84</v>
      </c>
      <c r="V29" s="51">
        <v>7.0000000000000001E-3</v>
      </c>
      <c r="W29" s="49">
        <v>37</v>
      </c>
      <c r="X29" s="53">
        <v>3.0000000000000001E-3</v>
      </c>
      <c r="Y29" s="52">
        <v>0</v>
      </c>
      <c r="Z29" s="53">
        <v>0</v>
      </c>
      <c r="AA29" s="52">
        <v>65</v>
      </c>
      <c r="AB29" s="201">
        <v>6.0000000000000001E-3</v>
      </c>
      <c r="AC29" s="285">
        <v>1368</v>
      </c>
      <c r="AD29" s="286">
        <v>10858</v>
      </c>
      <c r="AE29" s="287">
        <v>0.88800000000000001</v>
      </c>
      <c r="AF29" s="458">
        <v>455</v>
      </c>
      <c r="AG29" s="457">
        <v>3.9E-2</v>
      </c>
    </row>
    <row r="30" spans="1:33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3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142">
        <v>904</v>
      </c>
      <c r="P30" s="366">
        <v>4.1000000000000002E-2</v>
      </c>
      <c r="Q30" s="49">
        <v>612</v>
      </c>
      <c r="R30" s="51">
        <v>2.8000000000000001E-2</v>
      </c>
      <c r="S30" s="49">
        <v>582</v>
      </c>
      <c r="T30" s="51">
        <v>2.5999999999999999E-2</v>
      </c>
      <c r="U30" s="49">
        <v>415</v>
      </c>
      <c r="V30" s="51">
        <v>1.9E-2</v>
      </c>
      <c r="W30" s="49">
        <v>18</v>
      </c>
      <c r="X30" s="53">
        <v>1E-3</v>
      </c>
      <c r="Y30" s="52">
        <v>8</v>
      </c>
      <c r="Z30" s="53">
        <v>0</v>
      </c>
      <c r="AA30" s="52">
        <v>59</v>
      </c>
      <c r="AB30" s="201">
        <v>3.0000000000000001E-3</v>
      </c>
      <c r="AC30" s="285">
        <v>1986</v>
      </c>
      <c r="AD30" s="286">
        <v>20137</v>
      </c>
      <c r="AE30" s="287">
        <v>0.81399999999999995</v>
      </c>
      <c r="AF30" s="458">
        <v>1853</v>
      </c>
      <c r="AG30" s="457">
        <v>8.4000000000000005E-2</v>
      </c>
    </row>
    <row r="31" spans="1:33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3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142">
        <v>1394</v>
      </c>
      <c r="P31" s="366">
        <v>3.9E-2</v>
      </c>
      <c r="Q31" s="49">
        <v>1070</v>
      </c>
      <c r="R31" s="51">
        <v>0.03</v>
      </c>
      <c r="S31" s="49">
        <v>556</v>
      </c>
      <c r="T31" s="51">
        <v>1.4999999999999999E-2</v>
      </c>
      <c r="U31" s="49">
        <v>872</v>
      </c>
      <c r="V31" s="51">
        <v>2.4E-2</v>
      </c>
      <c r="W31" s="49">
        <v>373</v>
      </c>
      <c r="X31" s="53">
        <v>0.01</v>
      </c>
      <c r="Y31" s="52">
        <v>60</v>
      </c>
      <c r="Z31" s="53">
        <v>2E-3</v>
      </c>
      <c r="AA31" s="52">
        <v>69</v>
      </c>
      <c r="AB31" s="201">
        <v>2E-3</v>
      </c>
      <c r="AC31" s="285">
        <v>3324</v>
      </c>
      <c r="AD31" s="286">
        <v>33710</v>
      </c>
      <c r="AE31" s="287">
        <v>0.88400000000000001</v>
      </c>
      <c r="AF31" s="458">
        <v>2215</v>
      </c>
      <c r="AG31" s="457">
        <v>6.2E-2</v>
      </c>
    </row>
    <row r="32" spans="1:33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3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142">
        <v>150</v>
      </c>
      <c r="P32" s="366">
        <v>8.0000000000000002E-3</v>
      </c>
      <c r="Q32" s="49">
        <v>92</v>
      </c>
      <c r="R32" s="51">
        <v>5.0000000000000001E-3</v>
      </c>
      <c r="S32" s="49">
        <v>169</v>
      </c>
      <c r="T32" s="51">
        <v>8.9999999999999993E-3</v>
      </c>
      <c r="U32" s="49">
        <v>65</v>
      </c>
      <c r="V32" s="51">
        <v>3.0000000000000001E-3</v>
      </c>
      <c r="W32" s="49">
        <v>146</v>
      </c>
      <c r="X32" s="53">
        <v>7.0000000000000001E-3</v>
      </c>
      <c r="Y32" s="52">
        <v>1</v>
      </c>
      <c r="Z32" s="53">
        <v>0</v>
      </c>
      <c r="AA32" s="52">
        <v>41</v>
      </c>
      <c r="AB32" s="201">
        <v>2E-3</v>
      </c>
      <c r="AC32" s="285">
        <v>573</v>
      </c>
      <c r="AD32" s="286">
        <v>19269</v>
      </c>
      <c r="AE32" s="287">
        <v>0.97799999999999998</v>
      </c>
      <c r="AF32" s="458">
        <v>172</v>
      </c>
      <c r="AG32" s="457">
        <v>8.9999999999999993E-3</v>
      </c>
    </row>
    <row r="33" spans="1:33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3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142">
        <v>85</v>
      </c>
      <c r="P33" s="366">
        <v>5.0000000000000001E-3</v>
      </c>
      <c r="Q33" s="49">
        <v>27</v>
      </c>
      <c r="R33" s="51">
        <v>2E-3</v>
      </c>
      <c r="S33" s="49">
        <v>38</v>
      </c>
      <c r="T33" s="51">
        <v>2E-3</v>
      </c>
      <c r="U33" s="49">
        <v>28</v>
      </c>
      <c r="V33" s="51">
        <v>2E-3</v>
      </c>
      <c r="W33" s="49">
        <v>5</v>
      </c>
      <c r="X33" s="53">
        <v>0</v>
      </c>
      <c r="Y33" s="52">
        <v>0</v>
      </c>
      <c r="Z33" s="53">
        <v>0</v>
      </c>
      <c r="AA33" s="52">
        <v>23</v>
      </c>
      <c r="AB33" s="201">
        <v>1E-3</v>
      </c>
      <c r="AC33" s="285">
        <v>179</v>
      </c>
      <c r="AD33" s="286">
        <v>15705</v>
      </c>
      <c r="AE33" s="287">
        <v>0.97199999999999998</v>
      </c>
      <c r="AF33" s="458">
        <v>107</v>
      </c>
      <c r="AG33" s="457">
        <v>7.0000000000000001E-3</v>
      </c>
    </row>
    <row r="34" spans="1:33" x14ac:dyDescent="0.25">
      <c r="A34" s="460" t="s">
        <v>54</v>
      </c>
      <c r="B34" s="37">
        <v>11543</v>
      </c>
      <c r="C34" s="38">
        <v>38</v>
      </c>
      <c r="D34" s="38">
        <v>0</v>
      </c>
      <c r="E34" s="38">
        <v>3</v>
      </c>
      <c r="F34" s="3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142">
        <v>3051</v>
      </c>
      <c r="P34" s="366">
        <v>0.26400000000000001</v>
      </c>
      <c r="Q34" s="49">
        <v>235</v>
      </c>
      <c r="R34" s="51">
        <v>0.02</v>
      </c>
      <c r="S34" s="49">
        <v>4473</v>
      </c>
      <c r="T34" s="51">
        <v>0.38800000000000001</v>
      </c>
      <c r="U34" s="49">
        <v>233</v>
      </c>
      <c r="V34" s="51">
        <v>0.02</v>
      </c>
      <c r="W34" s="49">
        <v>54</v>
      </c>
      <c r="X34" s="53">
        <v>5.0000000000000001E-3</v>
      </c>
      <c r="Y34" s="52">
        <v>25</v>
      </c>
      <c r="Z34" s="53">
        <v>2E-3</v>
      </c>
      <c r="AA34" s="52">
        <v>77</v>
      </c>
      <c r="AB34" s="201">
        <v>7.0000000000000001E-3</v>
      </c>
      <c r="AC34" s="285">
        <v>7913</v>
      </c>
      <c r="AD34" s="286">
        <v>4851</v>
      </c>
      <c r="AE34" s="287">
        <v>0.77300000000000002</v>
      </c>
      <c r="AF34" s="458">
        <v>3680</v>
      </c>
      <c r="AG34" s="459">
        <v>0.31900000000000001</v>
      </c>
    </row>
    <row r="35" spans="1:33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3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142">
        <v>597</v>
      </c>
      <c r="P35" s="366">
        <v>1.7000000000000001E-2</v>
      </c>
      <c r="Q35" s="49">
        <v>379</v>
      </c>
      <c r="R35" s="51">
        <v>1.0999999999999999E-2</v>
      </c>
      <c r="S35" s="49">
        <v>163</v>
      </c>
      <c r="T35" s="51">
        <v>5.0000000000000001E-3</v>
      </c>
      <c r="U35" s="49">
        <v>255</v>
      </c>
      <c r="V35" s="51">
        <v>7.0000000000000001E-3</v>
      </c>
      <c r="W35" s="49">
        <v>60</v>
      </c>
      <c r="X35" s="53">
        <v>2E-3</v>
      </c>
      <c r="Y35" s="52">
        <v>19</v>
      </c>
      <c r="Z35" s="53">
        <v>1E-3</v>
      </c>
      <c r="AA35" s="52">
        <v>78</v>
      </c>
      <c r="AB35" s="201">
        <v>2E-3</v>
      </c>
      <c r="AC35" s="285">
        <v>1172</v>
      </c>
      <c r="AD35" s="286">
        <v>34846</v>
      </c>
      <c r="AE35" s="287">
        <v>0.93500000000000005</v>
      </c>
      <c r="AF35" s="458">
        <v>900</v>
      </c>
      <c r="AG35" s="457">
        <v>2.5000000000000001E-2</v>
      </c>
    </row>
    <row r="36" spans="1:33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3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142">
        <v>235</v>
      </c>
      <c r="P36" s="366">
        <v>1.2999999999999999E-2</v>
      </c>
      <c r="Q36" s="49">
        <v>129</v>
      </c>
      <c r="R36" s="51">
        <v>7.0000000000000001E-3</v>
      </c>
      <c r="S36" s="49">
        <v>179</v>
      </c>
      <c r="T36" s="51">
        <v>0.01</v>
      </c>
      <c r="U36" s="49">
        <v>120</v>
      </c>
      <c r="V36" s="51">
        <v>7.0000000000000001E-3</v>
      </c>
      <c r="W36" s="49">
        <v>22</v>
      </c>
      <c r="X36" s="53">
        <v>1E-3</v>
      </c>
      <c r="Y36" s="52">
        <v>6</v>
      </c>
      <c r="Z36" s="53">
        <v>0</v>
      </c>
      <c r="AA36" s="52">
        <v>83</v>
      </c>
      <c r="AB36" s="201">
        <v>5.0000000000000001E-3</v>
      </c>
      <c r="AC36" s="285">
        <v>645</v>
      </c>
      <c r="AD36" s="286">
        <v>17077</v>
      </c>
      <c r="AE36" s="287">
        <v>0.93799999999999994</v>
      </c>
      <c r="AF36" s="458">
        <v>432</v>
      </c>
      <c r="AG36" s="457">
        <v>2.5000000000000001E-2</v>
      </c>
    </row>
    <row r="37" spans="1:33" x14ac:dyDescent="0.25">
      <c r="A37" s="460" t="s">
        <v>57</v>
      </c>
      <c r="B37" s="37">
        <v>16431</v>
      </c>
      <c r="C37" s="38">
        <v>28</v>
      </c>
      <c r="D37" s="38">
        <v>7</v>
      </c>
      <c r="E37" s="38">
        <v>4</v>
      </c>
      <c r="F37" s="3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142">
        <v>1326</v>
      </c>
      <c r="P37" s="366">
        <v>8.1000000000000003E-2</v>
      </c>
      <c r="Q37" s="49">
        <v>294</v>
      </c>
      <c r="R37" s="51">
        <v>1.7999999999999999E-2</v>
      </c>
      <c r="S37" s="49">
        <v>587</v>
      </c>
      <c r="T37" s="51">
        <v>3.5999999999999997E-2</v>
      </c>
      <c r="U37" s="49">
        <v>200</v>
      </c>
      <c r="V37" s="51">
        <v>1.2E-2</v>
      </c>
      <c r="W37" s="49">
        <v>81</v>
      </c>
      <c r="X37" s="53">
        <v>5.0000000000000001E-3</v>
      </c>
      <c r="Y37" s="52">
        <v>35</v>
      </c>
      <c r="Z37" s="53">
        <v>2E-3</v>
      </c>
      <c r="AA37" s="52">
        <v>193</v>
      </c>
      <c r="AB37" s="201">
        <v>1.2E-2</v>
      </c>
      <c r="AC37" s="285">
        <v>2422</v>
      </c>
      <c r="AD37" s="286">
        <v>13073</v>
      </c>
      <c r="AE37" s="287">
        <v>0.53</v>
      </c>
      <c r="AF37" s="458">
        <v>3352</v>
      </c>
      <c r="AG37" s="459">
        <v>0.20399999999999999</v>
      </c>
    </row>
    <row r="38" spans="1:33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3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142">
        <v>646</v>
      </c>
      <c r="P38" s="366">
        <v>1.0999999999999999E-2</v>
      </c>
      <c r="Q38" s="49">
        <v>570</v>
      </c>
      <c r="R38" s="51">
        <v>8.9999999999999993E-3</v>
      </c>
      <c r="S38" s="49">
        <v>423</v>
      </c>
      <c r="T38" s="51">
        <v>7.0000000000000001E-3</v>
      </c>
      <c r="U38" s="49">
        <v>536</v>
      </c>
      <c r="V38" s="51">
        <v>8.9999999999999993E-3</v>
      </c>
      <c r="W38" s="49">
        <v>278</v>
      </c>
      <c r="X38" s="53">
        <v>5.0000000000000001E-3</v>
      </c>
      <c r="Y38" s="52">
        <v>27</v>
      </c>
      <c r="Z38" s="53">
        <v>0</v>
      </c>
      <c r="AA38" s="52">
        <v>47</v>
      </c>
      <c r="AB38" s="201">
        <v>1E-3</v>
      </c>
      <c r="AC38" s="285">
        <v>1957</v>
      </c>
      <c r="AD38" s="286">
        <v>59473</v>
      </c>
      <c r="AE38" s="287">
        <v>0.95299999999999996</v>
      </c>
      <c r="AF38" s="458">
        <v>837</v>
      </c>
      <c r="AG38" s="457">
        <v>1.4E-2</v>
      </c>
    </row>
    <row r="39" spans="1:33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3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142">
        <v>76</v>
      </c>
      <c r="P39" s="366">
        <v>8.9999999999999993E-3</v>
      </c>
      <c r="Q39" s="49">
        <v>39</v>
      </c>
      <c r="R39" s="51">
        <v>4.0000000000000001E-3</v>
      </c>
      <c r="S39" s="49">
        <v>45</v>
      </c>
      <c r="T39" s="51">
        <v>5.0000000000000001E-3</v>
      </c>
      <c r="U39" s="49">
        <v>33</v>
      </c>
      <c r="V39" s="51">
        <v>4.0000000000000001E-3</v>
      </c>
      <c r="W39" s="49">
        <v>11</v>
      </c>
      <c r="X39" s="53">
        <v>1E-3</v>
      </c>
      <c r="Y39" s="52">
        <v>11</v>
      </c>
      <c r="Z39" s="53">
        <v>1E-3</v>
      </c>
      <c r="AA39" s="52">
        <v>29</v>
      </c>
      <c r="AB39" s="201">
        <v>3.0000000000000001E-3</v>
      </c>
      <c r="AC39" s="285">
        <v>205</v>
      </c>
      <c r="AD39" s="286">
        <v>8743</v>
      </c>
      <c r="AE39" s="287">
        <v>0.90200000000000002</v>
      </c>
      <c r="AF39" s="458">
        <v>186</v>
      </c>
      <c r="AG39" s="457">
        <v>2.1000000000000001E-2</v>
      </c>
    </row>
    <row r="40" spans="1:33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3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142">
        <v>767</v>
      </c>
      <c r="P40" s="366">
        <v>6.0999999999999999E-2</v>
      </c>
      <c r="Q40" s="49">
        <v>90</v>
      </c>
      <c r="R40" s="51">
        <v>7.0000000000000001E-3</v>
      </c>
      <c r="S40" s="49">
        <v>2742</v>
      </c>
      <c r="T40" s="51">
        <v>0.219</v>
      </c>
      <c r="U40" s="49">
        <v>75</v>
      </c>
      <c r="V40" s="51">
        <v>6.0000000000000001E-3</v>
      </c>
      <c r="W40" s="49">
        <v>40</v>
      </c>
      <c r="X40" s="53">
        <v>3.0000000000000001E-3</v>
      </c>
      <c r="Y40" s="52">
        <v>40</v>
      </c>
      <c r="Z40" s="53">
        <v>3.0000000000000001E-3</v>
      </c>
      <c r="AA40" s="52">
        <v>38</v>
      </c>
      <c r="AB40" s="201">
        <v>3.0000000000000001E-3</v>
      </c>
      <c r="AC40" s="285">
        <v>3704</v>
      </c>
      <c r="AD40" s="286">
        <v>9555</v>
      </c>
      <c r="AE40" s="287">
        <v>0.95499999999999996</v>
      </c>
      <c r="AF40" s="458">
        <v>799</v>
      </c>
      <c r="AG40" s="457">
        <v>6.4000000000000001E-2</v>
      </c>
    </row>
    <row r="41" spans="1:33" x14ac:dyDescent="0.25">
      <c r="A41" s="36" t="s">
        <v>61</v>
      </c>
      <c r="B41" s="37">
        <v>15475</v>
      </c>
      <c r="C41" s="38">
        <v>28</v>
      </c>
      <c r="D41" s="38">
        <v>2</v>
      </c>
      <c r="E41" s="38">
        <v>7</v>
      </c>
      <c r="F41" s="3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142">
        <v>194</v>
      </c>
      <c r="P41" s="366">
        <v>1.2999999999999999E-2</v>
      </c>
      <c r="Q41" s="49">
        <v>48</v>
      </c>
      <c r="R41" s="51">
        <v>3.0000000000000001E-3</v>
      </c>
      <c r="S41" s="49">
        <v>97</v>
      </c>
      <c r="T41" s="51">
        <v>6.0000000000000001E-3</v>
      </c>
      <c r="U41" s="49">
        <v>52</v>
      </c>
      <c r="V41" s="51">
        <v>3.0000000000000001E-3</v>
      </c>
      <c r="W41" s="49">
        <v>32</v>
      </c>
      <c r="X41" s="53">
        <v>2E-3</v>
      </c>
      <c r="Y41" s="52">
        <v>9</v>
      </c>
      <c r="Z41" s="53">
        <v>1E-3</v>
      </c>
      <c r="AA41" s="52">
        <v>32</v>
      </c>
      <c r="AB41" s="201">
        <v>2E-3</v>
      </c>
      <c r="AC41" s="285">
        <v>416</v>
      </c>
      <c r="AD41" s="286">
        <v>15161</v>
      </c>
      <c r="AE41" s="287">
        <v>0.627</v>
      </c>
      <c r="AF41" s="458">
        <v>310</v>
      </c>
      <c r="AG41" s="457">
        <v>0.02</v>
      </c>
    </row>
    <row r="42" spans="1:33" x14ac:dyDescent="0.25">
      <c r="A42" s="460" t="s">
        <v>62</v>
      </c>
      <c r="B42" s="37">
        <v>26690</v>
      </c>
      <c r="C42" s="38">
        <v>36</v>
      </c>
      <c r="D42" s="38">
        <v>6</v>
      </c>
      <c r="E42" s="38">
        <v>24</v>
      </c>
      <c r="F42" s="3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142">
        <v>2250</v>
      </c>
      <c r="P42" s="366">
        <v>8.4000000000000005E-2</v>
      </c>
      <c r="Q42" s="49">
        <v>1648</v>
      </c>
      <c r="R42" s="51">
        <v>6.2E-2</v>
      </c>
      <c r="S42" s="49">
        <v>186</v>
      </c>
      <c r="T42" s="51">
        <v>7.0000000000000001E-3</v>
      </c>
      <c r="U42" s="49">
        <v>342</v>
      </c>
      <c r="V42" s="51">
        <v>1.2999999999999999E-2</v>
      </c>
      <c r="W42" s="49">
        <v>32</v>
      </c>
      <c r="X42" s="53">
        <v>1E-3</v>
      </c>
      <c r="Y42" s="52">
        <v>0</v>
      </c>
      <c r="Z42" s="53">
        <v>0</v>
      </c>
      <c r="AA42" s="52">
        <v>43</v>
      </c>
      <c r="AB42" s="201">
        <v>2E-3</v>
      </c>
      <c r="AC42" s="285">
        <v>2855</v>
      </c>
      <c r="AD42" s="286">
        <v>24189</v>
      </c>
      <c r="AE42" s="287">
        <v>0.97399999999999998</v>
      </c>
      <c r="AF42" s="458">
        <v>2271</v>
      </c>
      <c r="AG42" s="459">
        <v>8.5000000000000006E-2</v>
      </c>
    </row>
    <row r="43" spans="1:33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3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142">
        <v>173</v>
      </c>
      <c r="P43" s="366">
        <v>3.5999999999999997E-2</v>
      </c>
      <c r="Q43" s="49">
        <v>26</v>
      </c>
      <c r="R43" s="51">
        <v>5.0000000000000001E-3</v>
      </c>
      <c r="S43" s="49">
        <v>37</v>
      </c>
      <c r="T43" s="51">
        <v>8.0000000000000002E-3</v>
      </c>
      <c r="U43" s="49">
        <v>9</v>
      </c>
      <c r="V43" s="51">
        <v>2E-3</v>
      </c>
      <c r="W43" s="49">
        <v>7</v>
      </c>
      <c r="X43" s="53">
        <v>1E-3</v>
      </c>
      <c r="Y43" s="52">
        <v>5</v>
      </c>
      <c r="Z43" s="53">
        <v>1E-3</v>
      </c>
      <c r="AA43" s="52">
        <v>8</v>
      </c>
      <c r="AB43" s="201">
        <v>2E-3</v>
      </c>
      <c r="AC43" s="285">
        <v>239</v>
      </c>
      <c r="AD43" s="286">
        <v>4659</v>
      </c>
      <c r="AE43" s="287">
        <v>0.94899999999999995</v>
      </c>
      <c r="AF43" s="458">
        <v>198</v>
      </c>
      <c r="AG43" s="457">
        <v>4.1000000000000002E-2</v>
      </c>
    </row>
    <row r="44" spans="1:33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3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142">
        <v>35</v>
      </c>
      <c r="P44" s="366">
        <v>7.0000000000000001E-3</v>
      </c>
      <c r="Q44" s="49">
        <v>2</v>
      </c>
      <c r="R44" s="51">
        <v>0</v>
      </c>
      <c r="S44" s="49">
        <v>34</v>
      </c>
      <c r="T44" s="51">
        <v>7.0000000000000001E-3</v>
      </c>
      <c r="U44" s="49">
        <v>47</v>
      </c>
      <c r="V44" s="51">
        <v>0.01</v>
      </c>
      <c r="W44" s="49">
        <v>2</v>
      </c>
      <c r="X44" s="53">
        <v>0</v>
      </c>
      <c r="Y44" s="52">
        <v>0</v>
      </c>
      <c r="Z44" s="53">
        <v>0</v>
      </c>
      <c r="AA44" s="52">
        <v>18</v>
      </c>
      <c r="AB44" s="201">
        <v>4.0000000000000001E-3</v>
      </c>
      <c r="AC44" s="285">
        <v>136</v>
      </c>
      <c r="AD44" s="286">
        <v>4648</v>
      </c>
      <c r="AE44" s="287">
        <v>0.96299999999999997</v>
      </c>
      <c r="AF44" s="458">
        <v>46</v>
      </c>
      <c r="AG44" s="457">
        <v>0.01</v>
      </c>
    </row>
    <row r="45" spans="1:33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3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142">
        <v>46</v>
      </c>
      <c r="P45" s="366">
        <v>8.9999999999999993E-3</v>
      </c>
      <c r="Q45" s="49">
        <v>17</v>
      </c>
      <c r="R45" s="51">
        <v>3.0000000000000001E-3</v>
      </c>
      <c r="S45" s="49">
        <v>224</v>
      </c>
      <c r="T45" s="51">
        <v>4.1000000000000002E-2</v>
      </c>
      <c r="U45" s="49">
        <v>22</v>
      </c>
      <c r="V45" s="51">
        <v>4.0000000000000001E-3</v>
      </c>
      <c r="W45" s="49">
        <v>17</v>
      </c>
      <c r="X45" s="53">
        <v>3.0000000000000001E-3</v>
      </c>
      <c r="Y45" s="52">
        <v>5</v>
      </c>
      <c r="Z45" s="53">
        <v>1E-3</v>
      </c>
      <c r="AA45" s="52">
        <v>20</v>
      </c>
      <c r="AB45" s="201">
        <v>4.0000000000000001E-3</v>
      </c>
      <c r="AC45" s="285">
        <v>340</v>
      </c>
      <c r="AD45" s="286">
        <v>5114</v>
      </c>
      <c r="AE45" s="287">
        <v>0.92400000000000004</v>
      </c>
      <c r="AF45" s="458">
        <v>90</v>
      </c>
      <c r="AG45" s="457">
        <v>1.7000000000000001E-2</v>
      </c>
    </row>
    <row r="46" spans="1:33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3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142">
        <v>71</v>
      </c>
      <c r="P46" s="366">
        <v>4.0000000000000001E-3</v>
      </c>
      <c r="Q46" s="49">
        <v>28</v>
      </c>
      <c r="R46" s="51">
        <v>1E-3</v>
      </c>
      <c r="S46" s="49">
        <v>491</v>
      </c>
      <c r="T46" s="51">
        <v>2.5999999999999999E-2</v>
      </c>
      <c r="U46" s="49">
        <v>583</v>
      </c>
      <c r="V46" s="51">
        <v>3.1E-2</v>
      </c>
      <c r="W46" s="49">
        <v>7</v>
      </c>
      <c r="X46" s="53">
        <v>0</v>
      </c>
      <c r="Y46" s="52">
        <v>0</v>
      </c>
      <c r="Z46" s="53">
        <v>0</v>
      </c>
      <c r="AA46" s="52">
        <v>9</v>
      </c>
      <c r="AB46" s="201">
        <v>0</v>
      </c>
      <c r="AC46" s="285">
        <v>1191</v>
      </c>
      <c r="AD46" s="286">
        <v>17890</v>
      </c>
      <c r="AE46" s="287">
        <v>0.98899999999999999</v>
      </c>
      <c r="AF46" s="458">
        <v>108</v>
      </c>
      <c r="AG46" s="457">
        <v>6.0000000000000001E-3</v>
      </c>
    </row>
    <row r="47" spans="1:33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3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142">
        <v>491</v>
      </c>
      <c r="P47" s="366">
        <v>1.2999999999999999E-2</v>
      </c>
      <c r="Q47" s="49">
        <v>277</v>
      </c>
      <c r="R47" s="51">
        <v>7.0000000000000001E-3</v>
      </c>
      <c r="S47" s="49">
        <v>231</v>
      </c>
      <c r="T47" s="51">
        <v>6.0000000000000001E-3</v>
      </c>
      <c r="U47" s="49">
        <v>219</v>
      </c>
      <c r="V47" s="51">
        <v>6.0000000000000001E-3</v>
      </c>
      <c r="W47" s="49">
        <v>43</v>
      </c>
      <c r="X47" s="53">
        <v>1E-3</v>
      </c>
      <c r="Y47" s="52">
        <v>0</v>
      </c>
      <c r="Z47" s="53">
        <v>0</v>
      </c>
      <c r="AA47" s="52">
        <v>98</v>
      </c>
      <c r="AB47" s="201">
        <v>3.0000000000000001E-3</v>
      </c>
      <c r="AC47" s="285">
        <v>1160</v>
      </c>
      <c r="AD47" s="286">
        <v>37685</v>
      </c>
      <c r="AE47" s="287">
        <v>0.93400000000000005</v>
      </c>
      <c r="AF47" s="458">
        <v>569</v>
      </c>
      <c r="AG47" s="457">
        <v>1.4999999999999999E-2</v>
      </c>
    </row>
    <row r="48" spans="1:33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3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142">
        <v>997</v>
      </c>
      <c r="P48" s="366">
        <v>2.1000000000000001E-2</v>
      </c>
      <c r="Q48" s="49">
        <v>842</v>
      </c>
      <c r="R48" s="51">
        <v>1.7999999999999999E-2</v>
      </c>
      <c r="S48" s="49">
        <v>713</v>
      </c>
      <c r="T48" s="51">
        <v>1.4999999999999999E-2</v>
      </c>
      <c r="U48" s="49">
        <v>600</v>
      </c>
      <c r="V48" s="51">
        <v>1.2999999999999999E-2</v>
      </c>
      <c r="W48" s="49">
        <v>117</v>
      </c>
      <c r="X48" s="53">
        <v>3.0000000000000001E-3</v>
      </c>
      <c r="Y48" s="52">
        <v>52</v>
      </c>
      <c r="Z48" s="53">
        <v>1E-3</v>
      </c>
      <c r="AA48" s="52">
        <v>72</v>
      </c>
      <c r="AB48" s="201">
        <v>2E-3</v>
      </c>
      <c r="AC48" s="285">
        <v>2656</v>
      </c>
      <c r="AD48" s="286">
        <v>44950</v>
      </c>
      <c r="AE48" s="287">
        <v>0.96699999999999997</v>
      </c>
      <c r="AF48" s="458">
        <v>1198</v>
      </c>
      <c r="AG48" s="457">
        <v>2.5999999999999999E-2</v>
      </c>
    </row>
    <row r="49" spans="1:33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3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142">
        <v>709</v>
      </c>
      <c r="P49" s="366">
        <v>4.1000000000000002E-2</v>
      </c>
      <c r="Q49" s="49">
        <v>438</v>
      </c>
      <c r="R49" s="51">
        <v>2.5000000000000001E-2</v>
      </c>
      <c r="S49" s="49">
        <v>364</v>
      </c>
      <c r="T49" s="51">
        <v>2.1000000000000001E-2</v>
      </c>
      <c r="U49" s="49">
        <v>286</v>
      </c>
      <c r="V49" s="51">
        <v>1.7000000000000001E-2</v>
      </c>
      <c r="W49" s="49">
        <v>33</v>
      </c>
      <c r="X49" s="53">
        <v>2E-3</v>
      </c>
      <c r="Y49" s="52">
        <v>10</v>
      </c>
      <c r="Z49" s="53">
        <v>1E-3</v>
      </c>
      <c r="AA49" s="52">
        <v>52</v>
      </c>
      <c r="AB49" s="201">
        <v>3.0000000000000001E-3</v>
      </c>
      <c r="AC49" s="285">
        <v>1454</v>
      </c>
      <c r="AD49" s="286">
        <v>15804</v>
      </c>
      <c r="AE49" s="287">
        <v>0.82199999999999995</v>
      </c>
      <c r="AF49" s="458">
        <v>1318</v>
      </c>
      <c r="AG49" s="457">
        <v>7.5999999999999998E-2</v>
      </c>
    </row>
    <row r="50" spans="1:33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3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142">
        <v>326</v>
      </c>
      <c r="P50" s="366">
        <v>5.7000000000000002E-2</v>
      </c>
      <c r="Q50" s="49">
        <v>7</v>
      </c>
      <c r="R50" s="51">
        <v>1E-3</v>
      </c>
      <c r="S50" s="49">
        <v>155</v>
      </c>
      <c r="T50" s="51">
        <v>2.7E-2</v>
      </c>
      <c r="U50" s="49">
        <v>25</v>
      </c>
      <c r="V50" s="51">
        <v>4.0000000000000001E-3</v>
      </c>
      <c r="W50" s="49">
        <v>26</v>
      </c>
      <c r="X50" s="53">
        <v>5.0000000000000001E-3</v>
      </c>
      <c r="Y50" s="52">
        <v>11</v>
      </c>
      <c r="Z50" s="53">
        <v>2E-3</v>
      </c>
      <c r="AA50" s="52">
        <v>42</v>
      </c>
      <c r="AB50" s="201">
        <v>7.0000000000000001E-3</v>
      </c>
      <c r="AC50" s="285">
        <v>585</v>
      </c>
      <c r="AD50" s="286">
        <v>5340</v>
      </c>
      <c r="AE50" s="287">
        <v>0.86499999999999999</v>
      </c>
      <c r="AF50" s="458">
        <v>380</v>
      </c>
      <c r="AG50" s="457">
        <v>6.6000000000000003E-2</v>
      </c>
    </row>
    <row r="51" spans="1:33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3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142">
        <v>463</v>
      </c>
      <c r="P51" s="366">
        <v>5.5E-2</v>
      </c>
      <c r="Q51" s="49">
        <v>11</v>
      </c>
      <c r="R51" s="51">
        <v>1E-3</v>
      </c>
      <c r="S51" s="49">
        <v>200</v>
      </c>
      <c r="T51" s="51">
        <v>2.4E-2</v>
      </c>
      <c r="U51" s="49">
        <v>38</v>
      </c>
      <c r="V51" s="51">
        <v>5.0000000000000001E-3</v>
      </c>
      <c r="W51" s="49">
        <v>31</v>
      </c>
      <c r="X51" s="53">
        <v>4.0000000000000001E-3</v>
      </c>
      <c r="Y51" s="52">
        <v>1</v>
      </c>
      <c r="Z51" s="53">
        <v>0</v>
      </c>
      <c r="AA51" s="52">
        <v>37</v>
      </c>
      <c r="AB51" s="201">
        <v>4.0000000000000001E-3</v>
      </c>
      <c r="AC51" s="285">
        <v>770</v>
      </c>
      <c r="AD51" s="286">
        <v>7918</v>
      </c>
      <c r="AE51" s="287">
        <v>0.70699999999999996</v>
      </c>
      <c r="AF51" s="458">
        <v>470</v>
      </c>
      <c r="AG51" s="457">
        <v>5.6000000000000001E-2</v>
      </c>
    </row>
    <row r="52" spans="1:33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3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142">
        <v>146</v>
      </c>
      <c r="P52" s="366">
        <v>1.7999999999999999E-2</v>
      </c>
      <c r="Q52" s="49">
        <v>124</v>
      </c>
      <c r="R52" s="51">
        <v>1.6E-2</v>
      </c>
      <c r="S52" s="49">
        <v>81</v>
      </c>
      <c r="T52" s="51">
        <v>0.01</v>
      </c>
      <c r="U52" s="49">
        <v>73</v>
      </c>
      <c r="V52" s="51">
        <v>8.9999999999999993E-3</v>
      </c>
      <c r="W52" s="49">
        <v>13</v>
      </c>
      <c r="X52" s="53">
        <v>2E-3</v>
      </c>
      <c r="Y52" s="52">
        <v>0</v>
      </c>
      <c r="Z52" s="53">
        <v>0</v>
      </c>
      <c r="AA52" s="52">
        <v>55</v>
      </c>
      <c r="AB52" s="201">
        <v>7.0000000000000001E-3</v>
      </c>
      <c r="AC52" s="285">
        <v>368</v>
      </c>
      <c r="AD52" s="286">
        <v>7709</v>
      </c>
      <c r="AE52" s="287">
        <v>0.92700000000000005</v>
      </c>
      <c r="AF52" s="458">
        <v>285</v>
      </c>
      <c r="AG52" s="457">
        <v>3.5999999999999997E-2</v>
      </c>
    </row>
    <row r="53" spans="1:33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3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142">
        <v>143</v>
      </c>
      <c r="P53" s="366">
        <v>1.4999999999999999E-2</v>
      </c>
      <c r="Q53" s="49">
        <v>64</v>
      </c>
      <c r="R53" s="51">
        <v>7.0000000000000001E-3</v>
      </c>
      <c r="S53" s="49">
        <v>201</v>
      </c>
      <c r="T53" s="51">
        <v>2.1000000000000001E-2</v>
      </c>
      <c r="U53" s="49">
        <v>41</v>
      </c>
      <c r="V53" s="51">
        <v>4.0000000000000001E-3</v>
      </c>
      <c r="W53" s="49">
        <v>1585</v>
      </c>
      <c r="X53" s="53">
        <v>0.16300000000000001</v>
      </c>
      <c r="Y53" s="52">
        <v>5434</v>
      </c>
      <c r="Z53" s="53">
        <v>0.55900000000000005</v>
      </c>
      <c r="AA53" s="52">
        <v>39</v>
      </c>
      <c r="AB53" s="201">
        <v>4.0000000000000001E-3</v>
      </c>
      <c r="AC53" s="285">
        <v>7450</v>
      </c>
      <c r="AD53" s="286">
        <v>4022</v>
      </c>
      <c r="AE53" s="287">
        <v>0.92900000000000005</v>
      </c>
      <c r="AF53" s="458">
        <v>307</v>
      </c>
      <c r="AG53" s="457">
        <v>3.2000000000000001E-2</v>
      </c>
    </row>
    <row r="54" spans="1:33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3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142">
        <v>12</v>
      </c>
      <c r="P54" s="366">
        <v>2E-3</v>
      </c>
      <c r="Q54" s="49">
        <v>1</v>
      </c>
      <c r="R54" s="51">
        <v>0</v>
      </c>
      <c r="S54" s="49">
        <v>96</v>
      </c>
      <c r="T54" s="51">
        <v>1.9E-2</v>
      </c>
      <c r="U54" s="49">
        <v>6</v>
      </c>
      <c r="V54" s="51">
        <v>1E-3</v>
      </c>
      <c r="W54" s="49">
        <v>5</v>
      </c>
      <c r="X54" s="53">
        <v>1E-3</v>
      </c>
      <c r="Y54" s="52">
        <v>0</v>
      </c>
      <c r="Z54" s="53">
        <v>0</v>
      </c>
      <c r="AA54" s="52">
        <v>2</v>
      </c>
      <c r="AB54" s="201">
        <v>0</v>
      </c>
      <c r="AC54" s="285">
        <v>146</v>
      </c>
      <c r="AD54" s="286">
        <v>4866</v>
      </c>
      <c r="AE54" s="287">
        <v>0.93600000000000005</v>
      </c>
      <c r="AF54" s="458">
        <v>26</v>
      </c>
      <c r="AG54" s="457">
        <v>5.0000000000000001E-3</v>
      </c>
    </row>
    <row r="55" spans="1:33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3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142">
        <v>151</v>
      </c>
      <c r="P55" s="366">
        <v>2.7E-2</v>
      </c>
      <c r="Q55" s="49">
        <v>82</v>
      </c>
      <c r="R55" s="51">
        <v>1.4999999999999999E-2</v>
      </c>
      <c r="S55" s="49">
        <v>114</v>
      </c>
      <c r="T55" s="51">
        <v>2.1000000000000001E-2</v>
      </c>
      <c r="U55" s="49">
        <v>60</v>
      </c>
      <c r="V55" s="51">
        <v>1.0999999999999999E-2</v>
      </c>
      <c r="W55" s="49">
        <v>20</v>
      </c>
      <c r="X55" s="53">
        <v>4.0000000000000001E-3</v>
      </c>
      <c r="Y55" s="52">
        <v>4</v>
      </c>
      <c r="Z55" s="53">
        <v>1E-3</v>
      </c>
      <c r="AA55" s="52">
        <v>43</v>
      </c>
      <c r="AB55" s="201">
        <v>8.0000000000000002E-3</v>
      </c>
      <c r="AC55" s="285">
        <v>392</v>
      </c>
      <c r="AD55" s="286">
        <v>5266</v>
      </c>
      <c r="AE55" s="287">
        <v>0.875</v>
      </c>
      <c r="AF55" s="458">
        <v>224</v>
      </c>
      <c r="AG55" s="457">
        <v>4.1000000000000002E-2</v>
      </c>
    </row>
    <row r="56" spans="1:33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3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142">
        <v>75</v>
      </c>
      <c r="P56" s="366">
        <v>5.0000000000000001E-3</v>
      </c>
      <c r="Q56" s="49">
        <v>15</v>
      </c>
      <c r="R56" s="51">
        <v>1E-3</v>
      </c>
      <c r="S56" s="49">
        <v>38</v>
      </c>
      <c r="T56" s="51">
        <v>3.0000000000000001E-3</v>
      </c>
      <c r="U56" s="49">
        <v>18</v>
      </c>
      <c r="V56" s="51">
        <v>1E-3</v>
      </c>
      <c r="W56" s="49">
        <v>5</v>
      </c>
      <c r="X56" s="53">
        <v>0</v>
      </c>
      <c r="Y56" s="52">
        <v>1</v>
      </c>
      <c r="Z56" s="53">
        <v>0</v>
      </c>
      <c r="AA56" s="52">
        <v>3</v>
      </c>
      <c r="AB56" s="201">
        <v>0</v>
      </c>
      <c r="AC56" s="285">
        <v>140</v>
      </c>
      <c r="AD56" s="286">
        <v>13868</v>
      </c>
      <c r="AE56" s="287">
        <v>0.96799999999999997</v>
      </c>
      <c r="AF56" s="458">
        <v>82</v>
      </c>
      <c r="AG56" s="457">
        <v>6.0000000000000001E-3</v>
      </c>
    </row>
    <row r="57" spans="1:33" x14ac:dyDescent="0.25">
      <c r="A57" s="460" t="s">
        <v>77</v>
      </c>
      <c r="B57" s="37">
        <v>24542</v>
      </c>
      <c r="C57" s="38">
        <v>38</v>
      </c>
      <c r="D57" s="38">
        <v>0</v>
      </c>
      <c r="E57" s="38">
        <v>22</v>
      </c>
      <c r="F57" s="3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142">
        <v>2106</v>
      </c>
      <c r="P57" s="366">
        <v>8.5999999999999993E-2</v>
      </c>
      <c r="Q57" s="49">
        <v>1044</v>
      </c>
      <c r="R57" s="51">
        <v>4.2999999999999997E-2</v>
      </c>
      <c r="S57" s="49">
        <v>6751</v>
      </c>
      <c r="T57" s="51">
        <v>0.27500000000000002</v>
      </c>
      <c r="U57" s="49">
        <v>289</v>
      </c>
      <c r="V57" s="51">
        <v>1.2E-2</v>
      </c>
      <c r="W57" s="49">
        <v>221</v>
      </c>
      <c r="X57" s="53">
        <v>8.9999999999999993E-3</v>
      </c>
      <c r="Y57" s="52">
        <v>2</v>
      </c>
      <c r="Z57" s="53">
        <v>0</v>
      </c>
      <c r="AA57" s="52">
        <v>99</v>
      </c>
      <c r="AB57" s="201">
        <v>4.0000000000000001E-3</v>
      </c>
      <c r="AC57" s="285">
        <v>9468</v>
      </c>
      <c r="AD57" s="286">
        <v>16156</v>
      </c>
      <c r="AE57" s="287">
        <v>0.90200000000000002</v>
      </c>
      <c r="AF57" s="458">
        <v>2361</v>
      </c>
      <c r="AG57" s="459">
        <v>9.6000000000000002E-2</v>
      </c>
    </row>
    <row r="58" spans="1:33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3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142">
        <v>267</v>
      </c>
      <c r="P58" s="366">
        <v>5.3999999999999999E-2</v>
      </c>
      <c r="Q58" s="49">
        <v>3</v>
      </c>
      <c r="R58" s="51">
        <v>1E-3</v>
      </c>
      <c r="S58" s="49">
        <v>788</v>
      </c>
      <c r="T58" s="51">
        <v>0.161</v>
      </c>
      <c r="U58" s="49">
        <v>4867</v>
      </c>
      <c r="V58" s="51">
        <v>0.99299999999999999</v>
      </c>
      <c r="W58" s="49">
        <v>19</v>
      </c>
      <c r="X58" s="53">
        <v>4.0000000000000001E-3</v>
      </c>
      <c r="Y58" s="52">
        <v>3</v>
      </c>
      <c r="Z58" s="53">
        <v>1E-3</v>
      </c>
      <c r="AA58" s="52">
        <v>19</v>
      </c>
      <c r="AB58" s="201">
        <v>4.0000000000000001E-3</v>
      </c>
      <c r="AC58" s="285">
        <v>5965</v>
      </c>
      <c r="AD58" s="286">
        <v>0</v>
      </c>
      <c r="AE58" s="287">
        <v>0.85199999999999998</v>
      </c>
      <c r="AF58" s="458">
        <v>300</v>
      </c>
      <c r="AG58" s="457">
        <v>6.0999999999999999E-2</v>
      </c>
    </row>
    <row r="59" spans="1:33" x14ac:dyDescent="0.25">
      <c r="A59" s="460" t="s">
        <v>79</v>
      </c>
      <c r="B59" s="37">
        <v>9632</v>
      </c>
      <c r="C59" s="38">
        <v>21</v>
      </c>
      <c r="D59" s="38">
        <v>0</v>
      </c>
      <c r="E59" s="38">
        <v>10</v>
      </c>
      <c r="F59" s="3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142">
        <v>748</v>
      </c>
      <c r="P59" s="366">
        <v>7.8E-2</v>
      </c>
      <c r="Q59" s="49">
        <v>242</v>
      </c>
      <c r="R59" s="51">
        <v>2.5000000000000001E-2</v>
      </c>
      <c r="S59" s="49">
        <v>249</v>
      </c>
      <c r="T59" s="51">
        <v>2.5999999999999999E-2</v>
      </c>
      <c r="U59" s="49">
        <v>123</v>
      </c>
      <c r="V59" s="51">
        <v>1.2999999999999999E-2</v>
      </c>
      <c r="W59" s="49">
        <v>0</v>
      </c>
      <c r="X59" s="53">
        <v>0</v>
      </c>
      <c r="Y59" s="52">
        <v>0</v>
      </c>
      <c r="Z59" s="53">
        <v>0</v>
      </c>
      <c r="AA59" s="52">
        <v>45</v>
      </c>
      <c r="AB59" s="201">
        <v>5.0000000000000001E-3</v>
      </c>
      <c r="AC59" s="285">
        <v>1165</v>
      </c>
      <c r="AD59" s="286">
        <v>8601</v>
      </c>
      <c r="AE59" s="287">
        <v>0.94899999999999995</v>
      </c>
      <c r="AF59" s="458">
        <v>865</v>
      </c>
      <c r="AG59" s="459">
        <v>0.09</v>
      </c>
    </row>
    <row r="60" spans="1:33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3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142">
        <v>257</v>
      </c>
      <c r="P60" s="366">
        <v>7.1999999999999995E-2</v>
      </c>
      <c r="Q60" s="49">
        <v>196</v>
      </c>
      <c r="R60" s="51">
        <v>5.5E-2</v>
      </c>
      <c r="S60" s="49">
        <v>211</v>
      </c>
      <c r="T60" s="51">
        <v>5.8999999999999997E-2</v>
      </c>
      <c r="U60" s="49">
        <v>94</v>
      </c>
      <c r="V60" s="51">
        <v>2.5999999999999999E-2</v>
      </c>
      <c r="W60" s="49">
        <v>24</v>
      </c>
      <c r="X60" s="53">
        <v>7.0000000000000001E-3</v>
      </c>
      <c r="Y60" s="52">
        <v>22</v>
      </c>
      <c r="Z60" s="53">
        <v>6.0000000000000001E-3</v>
      </c>
      <c r="AA60" s="52">
        <v>48</v>
      </c>
      <c r="AB60" s="201">
        <v>1.2999999999999999E-2</v>
      </c>
      <c r="AC60" s="285">
        <v>656</v>
      </c>
      <c r="AD60" s="286">
        <v>3297</v>
      </c>
      <c r="AE60" s="287">
        <v>0.49399999999999999</v>
      </c>
      <c r="AF60" s="458">
        <v>265</v>
      </c>
      <c r="AG60" s="457">
        <v>7.3999999999999996E-2</v>
      </c>
    </row>
    <row r="61" spans="1:33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3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142">
        <v>197</v>
      </c>
      <c r="P61" s="366">
        <v>4.0000000000000001E-3</v>
      </c>
      <c r="Q61" s="49">
        <v>177</v>
      </c>
      <c r="R61" s="51">
        <v>3.0000000000000001E-3</v>
      </c>
      <c r="S61" s="49">
        <v>404</v>
      </c>
      <c r="T61" s="51">
        <v>8.0000000000000002E-3</v>
      </c>
      <c r="U61" s="49">
        <v>177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807</v>
      </c>
      <c r="AD61" s="286">
        <v>52160</v>
      </c>
      <c r="AE61" s="287">
        <v>0.99099999999999999</v>
      </c>
      <c r="AF61" s="458">
        <v>229</v>
      </c>
      <c r="AG61" s="457">
        <v>4.0000000000000001E-3</v>
      </c>
    </row>
    <row r="62" spans="1:33" ht="15.75" thickBot="1" x14ac:dyDescent="0.3">
      <c r="A62" s="456" t="s">
        <v>82</v>
      </c>
      <c r="B62" s="74">
        <v>13700</v>
      </c>
      <c r="C62" s="75">
        <v>26</v>
      </c>
      <c r="D62" s="75">
        <v>0</v>
      </c>
      <c r="E62" s="75">
        <v>11</v>
      </c>
      <c r="F62" s="76">
        <v>3</v>
      </c>
      <c r="G62" s="289">
        <v>11222</v>
      </c>
      <c r="H62" s="290">
        <v>0.81899999999999995</v>
      </c>
      <c r="I62" s="194">
        <v>2295</v>
      </c>
      <c r="J62" s="193">
        <v>0.16800000000000001</v>
      </c>
      <c r="K62" s="192">
        <v>183</v>
      </c>
      <c r="L62" s="193">
        <v>1.2999999999999999E-2</v>
      </c>
      <c r="M62" s="192">
        <v>0</v>
      </c>
      <c r="N62" s="291">
        <v>0</v>
      </c>
      <c r="O62" s="141">
        <v>1092</v>
      </c>
      <c r="P62" s="434">
        <v>0.08</v>
      </c>
      <c r="Q62" s="54">
        <v>512</v>
      </c>
      <c r="R62" s="55">
        <v>3.6999999999999998E-2</v>
      </c>
      <c r="S62" s="54">
        <v>175</v>
      </c>
      <c r="T62" s="55">
        <v>1.2999999999999999E-2</v>
      </c>
      <c r="U62" s="54">
        <v>142</v>
      </c>
      <c r="V62" s="55">
        <v>0.01</v>
      </c>
      <c r="W62" s="54">
        <v>27</v>
      </c>
      <c r="X62" s="57">
        <v>2E-3</v>
      </c>
      <c r="Y62" s="56">
        <v>13</v>
      </c>
      <c r="Z62" s="57">
        <v>1E-3</v>
      </c>
      <c r="AA62" s="56">
        <v>25</v>
      </c>
      <c r="AB62" s="189">
        <v>2E-3</v>
      </c>
      <c r="AC62" s="293">
        <v>1474</v>
      </c>
      <c r="AD62" s="294">
        <v>12423</v>
      </c>
      <c r="AE62" s="295">
        <v>0.81899999999999995</v>
      </c>
      <c r="AF62" s="455">
        <v>1275</v>
      </c>
      <c r="AG62" s="454">
        <v>9.2999999999999999E-2</v>
      </c>
    </row>
    <row r="64" spans="1:33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3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1673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36053</v>
      </c>
      <c r="P65" s="67">
        <f xml:space="preserve"> O65 / ($G$65 + $I$65)</f>
        <v>3.2081131368642483E-2</v>
      </c>
      <c r="Q65" s="66">
        <f>SUM(Q8:Q62)</f>
        <v>18423</v>
      </c>
      <c r="R65" s="67">
        <f xml:space="preserve"> Q65 / ($G$65 + $I$65)</f>
        <v>1.6393384273278241E-2</v>
      </c>
      <c r="S65" s="66">
        <f>SUM(S8:S62)</f>
        <v>75477</v>
      </c>
      <c r="T65" s="67">
        <f xml:space="preserve"> S65 /  ($G$65 + $I$65)</f>
        <v>6.7161888117799592E-2</v>
      </c>
      <c r="U65" s="66">
        <f>SUM(U8:U62)</f>
        <v>49346</v>
      </c>
      <c r="V65" s="67">
        <f xml:space="preserve"> U65 /  ($G$65 + $I$65)</f>
        <v>4.3909674881896982E-2</v>
      </c>
      <c r="W65" s="66">
        <f>SUM(W8:W62)</f>
        <v>8791</v>
      </c>
      <c r="X65" s="67">
        <f xml:space="preserve"> W65 / ($G$65 + $I$65)</f>
        <v>7.8225175675182661E-3</v>
      </c>
      <c r="Y65" s="66">
        <f>SUM(Y8:Y62)</f>
        <v>6016</v>
      </c>
      <c r="Z65" s="67">
        <f xml:space="preserve"> Y65 /  ($G$65 + $I$65)</f>
        <v>5.3532323610726755E-3</v>
      </c>
      <c r="AA65" s="66">
        <f>SUM(AA8:AA62)</f>
        <v>2851</v>
      </c>
      <c r="AB65" s="67">
        <f xml:space="preserve"> AA65 /  ($G$65 + $I$65)</f>
        <v>2.5369124769644611E-3</v>
      </c>
      <c r="AC65" s="297">
        <f>SUM(AC8:AC62)</f>
        <v>178830</v>
      </c>
      <c r="AD65" s="297">
        <f>SUM(AD8:AD62)</f>
        <v>986544</v>
      </c>
      <c r="AE65" s="298">
        <f xml:space="preserve"> AD65 /  ($G$65 + $I$65)</f>
        <v>0.87785892061537252</v>
      </c>
      <c r="AF65" s="419">
        <f>SUM(AF8:AF62)</f>
        <v>47308</v>
      </c>
      <c r="AG65" s="424">
        <f xml:space="preserve"> AF65 / $B$65</f>
        <v>4.1664208042738661E-2</v>
      </c>
    </row>
    <row r="66" spans="1:33" s="7" customFormat="1" ht="12.75" x14ac:dyDescent="0.2">
      <c r="A66" s="69" t="s">
        <v>94</v>
      </c>
      <c r="B66" s="61">
        <f t="shared" ref="B66:AG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12</v>
      </c>
      <c r="P66" s="72">
        <f t="shared" si="1"/>
        <v>2E-3</v>
      </c>
      <c r="Q66" s="66">
        <f t="shared" si="1"/>
        <v>0</v>
      </c>
      <c r="R66" s="72">
        <f t="shared" si="1"/>
        <v>0</v>
      </c>
      <c r="S66" s="66">
        <f t="shared" si="1"/>
        <v>18</v>
      </c>
      <c r="T66" s="72">
        <f t="shared" si="1"/>
        <v>2E-3</v>
      </c>
      <c r="U66" s="66">
        <f t="shared" si="1"/>
        <v>3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2</v>
      </c>
      <c r="AB66" s="72">
        <f t="shared" si="1"/>
        <v>0</v>
      </c>
      <c r="AC66" s="297">
        <f t="shared" si="1"/>
        <v>58</v>
      </c>
      <c r="AD66" s="297">
        <f t="shared" si="1"/>
        <v>0</v>
      </c>
      <c r="AE66" s="300">
        <f t="shared" si="1"/>
        <v>0.49399999999999999</v>
      </c>
      <c r="AF66" s="419">
        <f t="shared" si="1"/>
        <v>26</v>
      </c>
      <c r="AG66" s="418">
        <f t="shared" si="1"/>
        <v>3.0000000000000001E-3</v>
      </c>
    </row>
    <row r="67" spans="1:33" s="7" customFormat="1" ht="12.75" x14ac:dyDescent="0.2">
      <c r="A67" s="69" t="s">
        <v>95</v>
      </c>
      <c r="B67" s="61">
        <f t="shared" ref="B67:AG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4535</v>
      </c>
      <c r="P67" s="72">
        <f t="shared" si="2"/>
        <v>0.30199999999999999</v>
      </c>
      <c r="Q67" s="66">
        <f t="shared" si="2"/>
        <v>4296</v>
      </c>
      <c r="R67" s="72">
        <f t="shared" si="2"/>
        <v>6.2E-2</v>
      </c>
      <c r="S67" s="66">
        <f t="shared" si="2"/>
        <v>43758</v>
      </c>
      <c r="T67" s="72">
        <f t="shared" si="2"/>
        <v>0.80400000000000005</v>
      </c>
      <c r="U67" s="66">
        <f t="shared" si="2"/>
        <v>12190</v>
      </c>
      <c r="V67" s="72">
        <f t="shared" si="2"/>
        <v>0.995</v>
      </c>
      <c r="W67" s="66">
        <f t="shared" si="2"/>
        <v>1944</v>
      </c>
      <c r="X67" s="299">
        <f t="shared" si="2"/>
        <v>0.16300000000000001</v>
      </c>
      <c r="Y67" s="66">
        <f t="shared" si="2"/>
        <v>5434</v>
      </c>
      <c r="Z67" s="72">
        <f t="shared" si="2"/>
        <v>0.55900000000000005</v>
      </c>
      <c r="AA67" s="66">
        <f t="shared" si="2"/>
        <v>200</v>
      </c>
      <c r="AB67" s="72">
        <f t="shared" si="2"/>
        <v>1.6E-2</v>
      </c>
      <c r="AC67" s="297">
        <f t="shared" si="2"/>
        <v>47489</v>
      </c>
      <c r="AD67" s="297">
        <f t="shared" si="2"/>
        <v>114780</v>
      </c>
      <c r="AE67" s="300">
        <f t="shared" si="2"/>
        <v>0.995</v>
      </c>
      <c r="AF67" s="419">
        <f t="shared" si="2"/>
        <v>4752</v>
      </c>
      <c r="AG67" s="418">
        <f t="shared" si="2"/>
        <v>0.32900000000000001</v>
      </c>
    </row>
  </sheetData>
  <autoFilter ref="A7:AG7">
    <sortState ref="A8:AG62">
      <sortCondition ref="A7"/>
    </sortState>
  </autoFilter>
  <mergeCells count="2">
    <mergeCell ref="G6:N6"/>
    <mergeCell ref="O6:A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0" sqref="A70"/>
    </sheetView>
  </sheetViews>
  <sheetFormatPr defaultRowHeight="15" x14ac:dyDescent="0.25"/>
  <cols>
    <col min="1" max="1" width="11.42578125" style="136" bestFit="1" customWidth="1"/>
    <col min="2" max="2" width="12.42578125" style="136" customWidth="1"/>
    <col min="3" max="3" width="10.42578125" style="136" bestFit="1" customWidth="1"/>
    <col min="4" max="4" width="11.28515625" style="136" customWidth="1"/>
    <col min="5" max="5" width="7.85546875" style="136" bestFit="1" customWidth="1"/>
    <col min="6" max="6" width="9.5703125" style="136" customWidth="1"/>
    <col min="7" max="7" width="13.140625" style="136" customWidth="1"/>
    <col min="8" max="8" width="11.42578125" style="1" customWidth="1"/>
    <col min="9" max="9" width="9.85546875" style="136" customWidth="1"/>
    <col min="10" max="10" width="10" style="1" customWidth="1"/>
    <col min="11" max="11" width="8.7109375" style="136" customWidth="1"/>
    <col min="12" max="12" width="11.5703125" style="1" customWidth="1"/>
    <col min="13" max="13" width="10.5703125" style="136" hidden="1" customWidth="1"/>
    <col min="14" max="14" width="12.7109375" style="1" hidden="1" customWidth="1"/>
    <col min="15" max="15" width="12.140625" style="136" customWidth="1"/>
    <col min="16" max="16" width="12.5703125" style="1" customWidth="1"/>
    <col min="17" max="17" width="12.7109375" style="136" customWidth="1"/>
    <col min="18" max="18" width="18.140625" style="1" customWidth="1"/>
    <col min="19" max="19" width="14.140625" style="136" customWidth="1"/>
    <col min="20" max="20" width="16.28515625" style="1" customWidth="1"/>
    <col min="21" max="21" width="17.140625" style="136" customWidth="1"/>
    <col min="22" max="22" width="15" style="1" customWidth="1"/>
    <col min="23" max="23" width="15.28515625" style="136" customWidth="1"/>
    <col min="24" max="24" width="16.7109375" style="1" customWidth="1"/>
    <col min="25" max="25" width="18.85546875" style="136" customWidth="1"/>
    <col min="26" max="26" width="14.28515625" style="1" customWidth="1"/>
    <col min="27" max="27" width="13" style="136" customWidth="1"/>
    <col min="28" max="28" width="16" style="1" customWidth="1"/>
    <col min="29" max="29" width="16.28515625" style="136" customWidth="1"/>
    <col min="30" max="30" width="15.42578125" style="136" customWidth="1"/>
    <col min="31" max="31" width="15.140625" style="1" customWidth="1"/>
    <col min="32" max="16384" width="9.140625" style="136"/>
  </cols>
  <sheetData>
    <row r="1" spans="1:31" s="7" customFormat="1" ht="12.75" x14ac:dyDescent="0.2">
      <c r="A1" s="259" t="s">
        <v>251</v>
      </c>
      <c r="H1" s="8"/>
      <c r="J1" s="8"/>
      <c r="L1" s="8"/>
      <c r="M1" s="19"/>
      <c r="N1" s="59"/>
      <c r="P1" s="260" t="s">
        <v>187</v>
      </c>
      <c r="R1" s="8"/>
      <c r="T1" s="8"/>
      <c r="V1" s="8"/>
      <c r="X1" s="8"/>
      <c r="Z1" s="8"/>
      <c r="AA1" s="68"/>
      <c r="AD1" s="68"/>
      <c r="AE1" s="59"/>
    </row>
    <row r="2" spans="1:31" s="7" customFormat="1" ht="12.75" x14ac:dyDescent="0.2">
      <c r="A2" s="4" t="s">
        <v>250</v>
      </c>
      <c r="H2" s="8"/>
      <c r="J2" s="8"/>
      <c r="L2" s="8"/>
      <c r="M2" s="19"/>
      <c r="N2" s="59"/>
      <c r="P2" s="8"/>
      <c r="R2" s="8"/>
      <c r="T2" s="8"/>
      <c r="V2" s="8"/>
      <c r="X2" s="8"/>
      <c r="Z2" s="8"/>
      <c r="AA2" s="68"/>
      <c r="AD2" s="68"/>
      <c r="AE2" s="59"/>
    </row>
    <row r="3" spans="1:31" s="7" customFormat="1" ht="12.75" x14ac:dyDescent="0.2">
      <c r="A3" s="4"/>
      <c r="H3" s="8"/>
      <c r="J3" s="8"/>
      <c r="L3" s="8"/>
      <c r="M3" s="19"/>
      <c r="N3" s="59"/>
      <c r="P3" s="8"/>
      <c r="R3" s="8"/>
      <c r="T3" s="8"/>
      <c r="V3" s="8"/>
      <c r="X3" s="8"/>
      <c r="Z3" s="8"/>
      <c r="AA3" s="68"/>
      <c r="AD3" s="68"/>
      <c r="AE3" s="59"/>
    </row>
    <row r="4" spans="1:31" s="7" customFormat="1" ht="12.75" x14ac:dyDescent="0.2">
      <c r="A4" s="4"/>
      <c r="E4" s="5" t="s">
        <v>83</v>
      </c>
      <c r="H4" s="6" t="s">
        <v>84</v>
      </c>
      <c r="J4" s="8"/>
      <c r="L4" s="8"/>
      <c r="M4" s="19"/>
      <c r="N4" s="59"/>
      <c r="P4" s="6" t="s">
        <v>246</v>
      </c>
      <c r="R4" s="8"/>
      <c r="T4" s="8"/>
      <c r="V4" s="8"/>
      <c r="X4" s="8"/>
      <c r="Z4" s="8"/>
      <c r="AB4" s="8"/>
      <c r="AC4" s="68"/>
      <c r="AD4" s="68"/>
      <c r="AE4" s="59"/>
    </row>
    <row r="5" spans="1:31" s="7" customFormat="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s="7" customFormat="1" ht="15.75" customHeight="1" thickBot="1" x14ac:dyDescent="0.25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69"/>
      <c r="AE6" s="570"/>
    </row>
    <row r="7" spans="1:31" s="7" customFormat="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5">
      <c r="A8" s="36" t="s">
        <v>28</v>
      </c>
      <c r="B8" s="37">
        <v>9442</v>
      </c>
      <c r="C8" s="38">
        <v>13</v>
      </c>
      <c r="D8" s="38">
        <v>0</v>
      </c>
      <c r="E8" s="38">
        <v>3</v>
      </c>
      <c r="F8" s="269">
        <v>3</v>
      </c>
      <c r="G8" s="281">
        <v>8844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8107</v>
      </c>
      <c r="AE8" s="287">
        <v>0.91700000000000004</v>
      </c>
    </row>
    <row r="9" spans="1:31" x14ac:dyDescent="0.25">
      <c r="A9" s="36" t="s">
        <v>29</v>
      </c>
      <c r="B9" s="37">
        <v>81339</v>
      </c>
      <c r="C9" s="38">
        <v>80</v>
      </c>
      <c r="D9" s="38">
        <v>0</v>
      </c>
      <c r="E9" s="38">
        <v>74</v>
      </c>
      <c r="F9" s="269">
        <v>6</v>
      </c>
      <c r="G9" s="281">
        <v>80258</v>
      </c>
      <c r="H9" s="282">
        <v>0.98699999999999999</v>
      </c>
      <c r="I9" s="146">
        <v>864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4389</v>
      </c>
      <c r="P9" s="117">
        <v>5.5E-2</v>
      </c>
      <c r="Q9" s="49">
        <v>4173</v>
      </c>
      <c r="R9" s="51">
        <v>5.1999999999999998E-2</v>
      </c>
      <c r="S9" s="49">
        <v>1650</v>
      </c>
      <c r="T9" s="51">
        <v>2.1000000000000001E-2</v>
      </c>
      <c r="U9" s="49">
        <v>4016</v>
      </c>
      <c r="V9" s="51">
        <v>0.05</v>
      </c>
      <c r="W9" s="49">
        <v>1123</v>
      </c>
      <c r="X9" s="53">
        <v>1.4E-2</v>
      </c>
      <c r="Y9" s="52">
        <v>47</v>
      </c>
      <c r="Z9" s="53">
        <v>1E-3</v>
      </c>
      <c r="AA9" s="52">
        <v>15</v>
      </c>
      <c r="AB9" s="201">
        <v>0</v>
      </c>
      <c r="AC9" s="285">
        <v>11240</v>
      </c>
      <c r="AD9" s="286">
        <v>74748</v>
      </c>
      <c r="AE9" s="287">
        <v>0.93100000000000005</v>
      </c>
    </row>
    <row r="10" spans="1:31" x14ac:dyDescent="0.25">
      <c r="A10" s="36" t="s">
        <v>30</v>
      </c>
      <c r="B10" s="37">
        <v>14169</v>
      </c>
      <c r="C10" s="38">
        <v>26</v>
      </c>
      <c r="D10" s="38">
        <v>0</v>
      </c>
      <c r="E10" s="38">
        <v>5</v>
      </c>
      <c r="F10" s="269">
        <v>3</v>
      </c>
      <c r="G10" s="281">
        <v>13434</v>
      </c>
      <c r="H10" s="282">
        <v>0.94799999999999995</v>
      </c>
      <c r="I10" s="146">
        <v>559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55</v>
      </c>
      <c r="R10" s="51">
        <v>4.0000000000000001E-3</v>
      </c>
      <c r="S10" s="49">
        <v>143</v>
      </c>
      <c r="T10" s="51">
        <v>1.0999999999999999E-2</v>
      </c>
      <c r="U10" s="49">
        <v>11665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12043</v>
      </c>
      <c r="AD10" s="286">
        <v>1769</v>
      </c>
      <c r="AE10" s="287">
        <v>0.13200000000000001</v>
      </c>
    </row>
    <row r="11" spans="1:31" x14ac:dyDescent="0.25">
      <c r="A11" s="36" t="s">
        <v>31</v>
      </c>
      <c r="B11" s="37">
        <v>7986</v>
      </c>
      <c r="C11" s="38">
        <v>18</v>
      </c>
      <c r="D11" s="38">
        <v>0</v>
      </c>
      <c r="E11" s="38">
        <v>0</v>
      </c>
      <c r="F11" s="269">
        <v>4</v>
      </c>
      <c r="G11" s="281">
        <v>6538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4557</v>
      </c>
      <c r="AE11" s="287">
        <v>0.69699999999999995</v>
      </c>
    </row>
    <row r="12" spans="1:31" x14ac:dyDescent="0.25">
      <c r="A12" s="36" t="s">
        <v>32</v>
      </c>
      <c r="B12" s="37">
        <v>14437</v>
      </c>
      <c r="C12" s="38">
        <v>19</v>
      </c>
      <c r="D12" s="38">
        <v>0</v>
      </c>
      <c r="E12" s="38">
        <v>11</v>
      </c>
      <c r="F12" s="269">
        <v>3</v>
      </c>
      <c r="G12" s="281">
        <v>14151</v>
      </c>
      <c r="H12" s="282">
        <v>0.98</v>
      </c>
      <c r="I12" s="146">
        <v>252</v>
      </c>
      <c r="J12" s="205">
        <v>1.7000000000000001E-2</v>
      </c>
      <c r="K12" s="204">
        <v>34</v>
      </c>
      <c r="L12" s="205">
        <v>2E-3</v>
      </c>
      <c r="M12" s="204">
        <v>0</v>
      </c>
      <c r="N12" s="283">
        <v>0</v>
      </c>
      <c r="O12" s="284">
        <v>179</v>
      </c>
      <c r="P12" s="366">
        <v>1.2999999999999999E-2</v>
      </c>
      <c r="Q12" s="49">
        <v>102</v>
      </c>
      <c r="R12" s="51">
        <v>7.0000000000000001E-3</v>
      </c>
      <c r="S12" s="49">
        <v>109</v>
      </c>
      <c r="T12" s="51">
        <v>8.0000000000000002E-3</v>
      </c>
      <c r="U12" s="49">
        <v>83</v>
      </c>
      <c r="V12" s="51">
        <v>6.0000000000000001E-3</v>
      </c>
      <c r="W12" s="49">
        <v>8</v>
      </c>
      <c r="X12" s="53">
        <v>1E-3</v>
      </c>
      <c r="Y12" s="52">
        <v>8</v>
      </c>
      <c r="Z12" s="53">
        <v>1E-3</v>
      </c>
      <c r="AA12" s="52">
        <v>12</v>
      </c>
      <c r="AB12" s="201">
        <v>1E-3</v>
      </c>
      <c r="AC12" s="285">
        <v>399</v>
      </c>
      <c r="AD12" s="286">
        <v>13972</v>
      </c>
      <c r="AE12" s="287">
        <v>0.98699999999999999</v>
      </c>
    </row>
    <row r="13" spans="1:31" x14ac:dyDescent="0.25">
      <c r="A13" s="36" t="s">
        <v>33</v>
      </c>
      <c r="B13" s="37">
        <v>54394</v>
      </c>
      <c r="C13" s="38">
        <v>69</v>
      </c>
      <c r="D13" s="38">
        <v>5</v>
      </c>
      <c r="E13" s="38">
        <v>54</v>
      </c>
      <c r="F13" s="269">
        <v>3</v>
      </c>
      <c r="G13" s="281">
        <v>51700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41371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44100</v>
      </c>
      <c r="AD13" s="286">
        <v>8607</v>
      </c>
      <c r="AE13" s="287">
        <v>0.16600000000000001</v>
      </c>
    </row>
    <row r="14" spans="1:31" x14ac:dyDescent="0.25">
      <c r="A14" s="36" t="s">
        <v>34</v>
      </c>
      <c r="B14" s="37">
        <v>4182</v>
      </c>
      <c r="C14" s="38">
        <v>10</v>
      </c>
      <c r="D14" s="38">
        <v>0</v>
      </c>
      <c r="E14" s="38">
        <v>0</v>
      </c>
      <c r="F14" s="269">
        <v>5</v>
      </c>
      <c r="G14" s="281">
        <v>3626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3478</v>
      </c>
      <c r="AE14" s="287">
        <v>0.95899999999999996</v>
      </c>
    </row>
    <row r="15" spans="1:31" x14ac:dyDescent="0.25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5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5">
      <c r="A17" s="36" t="s">
        <v>37</v>
      </c>
      <c r="B17" s="37">
        <v>24988</v>
      </c>
      <c r="C17" s="38">
        <v>39</v>
      </c>
      <c r="D17" s="38">
        <v>0</v>
      </c>
      <c r="E17" s="38">
        <v>29</v>
      </c>
      <c r="F17" s="269">
        <v>3</v>
      </c>
      <c r="G17" s="281">
        <v>22064</v>
      </c>
      <c r="H17" s="282">
        <v>0.88300000000000001</v>
      </c>
      <c r="I17" s="146">
        <v>2450</v>
      </c>
      <c r="J17" s="205">
        <v>9.8000000000000004E-2</v>
      </c>
      <c r="K17" s="204">
        <v>447</v>
      </c>
      <c r="L17" s="205">
        <v>1.7999999999999999E-2</v>
      </c>
      <c r="M17" s="204">
        <v>27</v>
      </c>
      <c r="N17" s="283">
        <v>1E-3</v>
      </c>
      <c r="O17" s="284">
        <v>180</v>
      </c>
      <c r="P17" s="366">
        <v>8.0000000000000002E-3</v>
      </c>
      <c r="Q17" s="49">
        <v>97</v>
      </c>
      <c r="R17" s="51">
        <v>4.0000000000000001E-3</v>
      </c>
      <c r="S17" s="49">
        <v>2650</v>
      </c>
      <c r="T17" s="51">
        <v>0.12</v>
      </c>
      <c r="U17" s="49">
        <v>5664</v>
      </c>
      <c r="V17" s="51">
        <v>0.25700000000000001</v>
      </c>
      <c r="W17" s="49">
        <v>1204</v>
      </c>
      <c r="X17" s="53">
        <v>5.5E-2</v>
      </c>
      <c r="Y17" s="52">
        <v>5</v>
      </c>
      <c r="Z17" s="53">
        <v>0</v>
      </c>
      <c r="AA17" s="52">
        <v>21</v>
      </c>
      <c r="AB17" s="201">
        <v>1E-3</v>
      </c>
      <c r="AC17" s="285">
        <v>9739</v>
      </c>
      <c r="AD17" s="286">
        <v>16322</v>
      </c>
      <c r="AE17" s="287">
        <v>0.74</v>
      </c>
    </row>
    <row r="18" spans="1:31" x14ac:dyDescent="0.25">
      <c r="A18" s="36" t="s">
        <v>38</v>
      </c>
      <c r="B18" s="37">
        <v>3641</v>
      </c>
      <c r="C18" s="38">
        <v>10</v>
      </c>
      <c r="D18" s="38">
        <v>0</v>
      </c>
      <c r="E18" s="38">
        <v>7</v>
      </c>
      <c r="F18" s="269">
        <v>4</v>
      </c>
      <c r="G18" s="281">
        <v>2769</v>
      </c>
      <c r="H18" s="282">
        <v>0.76100000000000001</v>
      </c>
      <c r="I18" s="146">
        <v>575</v>
      </c>
      <c r="J18" s="205">
        <v>0.158</v>
      </c>
      <c r="K18" s="204">
        <v>297</v>
      </c>
      <c r="L18" s="205">
        <v>8.2000000000000003E-2</v>
      </c>
      <c r="M18" s="204">
        <v>0</v>
      </c>
      <c r="N18" s="283">
        <v>0</v>
      </c>
      <c r="O18" s="284">
        <v>88</v>
      </c>
      <c r="P18" s="366">
        <v>3.2000000000000001E-2</v>
      </c>
      <c r="Q18" s="49">
        <v>51</v>
      </c>
      <c r="R18" s="51">
        <v>1.7999999999999999E-2</v>
      </c>
      <c r="S18" s="49">
        <v>40</v>
      </c>
      <c r="T18" s="51">
        <v>1.4E-2</v>
      </c>
      <c r="U18" s="49">
        <v>34</v>
      </c>
      <c r="V18" s="51">
        <v>1.2E-2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184</v>
      </c>
      <c r="AD18" s="286">
        <v>2678</v>
      </c>
      <c r="AE18" s="287">
        <v>0.96699999999999997</v>
      </c>
    </row>
    <row r="19" spans="1:31" x14ac:dyDescent="0.25">
      <c r="A19" s="36" t="s">
        <v>39</v>
      </c>
      <c r="B19" s="37">
        <v>7299</v>
      </c>
      <c r="C19" s="38">
        <v>14</v>
      </c>
      <c r="D19" s="38">
        <v>0</v>
      </c>
      <c r="E19" s="38">
        <v>0</v>
      </c>
      <c r="F19" s="269">
        <v>3</v>
      </c>
      <c r="G19" s="281">
        <v>7241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7217</v>
      </c>
      <c r="AE19" s="287">
        <v>0.997</v>
      </c>
    </row>
    <row r="20" spans="1:31" x14ac:dyDescent="0.25">
      <c r="A20" s="36" t="s">
        <v>40</v>
      </c>
      <c r="B20" s="37">
        <v>21770</v>
      </c>
      <c r="C20" s="38">
        <v>28</v>
      </c>
      <c r="D20" s="38">
        <v>0</v>
      </c>
      <c r="E20" s="38">
        <v>18</v>
      </c>
      <c r="F20" s="269">
        <v>3</v>
      </c>
      <c r="G20" s="281">
        <v>18612</v>
      </c>
      <c r="H20" s="282">
        <v>0.85499999999999998</v>
      </c>
      <c r="I20" s="146">
        <v>2203</v>
      </c>
      <c r="J20" s="205">
        <v>0.10100000000000001</v>
      </c>
      <c r="K20" s="204">
        <v>955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256</v>
      </c>
      <c r="T20" s="51">
        <v>1.4E-2</v>
      </c>
      <c r="U20" s="49">
        <v>287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1303</v>
      </c>
      <c r="AD20" s="286">
        <v>17924</v>
      </c>
      <c r="AE20" s="287">
        <v>0.96299999999999997</v>
      </c>
    </row>
    <row r="21" spans="1:31" x14ac:dyDescent="0.25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13186</v>
      </c>
      <c r="H21" s="282">
        <v>0.95399999999999996</v>
      </c>
      <c r="I21" s="146">
        <v>468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33</v>
      </c>
      <c r="P21" s="366">
        <v>3.0000000000000001E-3</v>
      </c>
      <c r="Q21" s="49">
        <v>10</v>
      </c>
      <c r="R21" s="51">
        <v>1E-3</v>
      </c>
      <c r="S21" s="49">
        <v>37</v>
      </c>
      <c r="T21" s="51">
        <v>3.0000000000000001E-3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166</v>
      </c>
      <c r="AD21" s="286">
        <v>13150</v>
      </c>
      <c r="AE21" s="287">
        <v>0.997</v>
      </c>
    </row>
    <row r="22" spans="1:31" x14ac:dyDescent="0.25">
      <c r="A22" s="36" t="s">
        <v>42</v>
      </c>
      <c r="B22" s="37">
        <v>18488</v>
      </c>
      <c r="C22" s="38">
        <v>24</v>
      </c>
      <c r="D22" s="38">
        <v>0</v>
      </c>
      <c r="E22" s="38">
        <v>9</v>
      </c>
      <c r="F22" s="269">
        <v>3</v>
      </c>
      <c r="G22" s="281">
        <v>18220</v>
      </c>
      <c r="H22" s="282">
        <v>0.98599999999999999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28</v>
      </c>
      <c r="P22" s="366">
        <v>2E-3</v>
      </c>
      <c r="Q22" s="49">
        <v>5</v>
      </c>
      <c r="R22" s="51">
        <v>0</v>
      </c>
      <c r="S22" s="49">
        <v>282</v>
      </c>
      <c r="T22" s="51">
        <v>1.4999999999999999E-2</v>
      </c>
      <c r="U22" s="49">
        <v>2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335</v>
      </c>
      <c r="AD22" s="286">
        <v>17935</v>
      </c>
      <c r="AE22" s="287">
        <v>0.98399999999999999</v>
      </c>
    </row>
    <row r="23" spans="1:31" x14ac:dyDescent="0.25">
      <c r="A23" s="36" t="s">
        <v>43</v>
      </c>
      <c r="B23" s="37">
        <v>8617</v>
      </c>
      <c r="C23" s="38">
        <v>14</v>
      </c>
      <c r="D23" s="38">
        <v>5</v>
      </c>
      <c r="E23" s="38">
        <v>0</v>
      </c>
      <c r="F23" s="269">
        <v>5</v>
      </c>
      <c r="G23" s="281">
        <v>8163</v>
      </c>
      <c r="H23" s="282">
        <v>0.94699999999999995</v>
      </c>
      <c r="I23" s="146">
        <v>412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37</v>
      </c>
      <c r="P23" s="366">
        <v>5.0000000000000001E-3</v>
      </c>
      <c r="Q23" s="49">
        <v>0</v>
      </c>
      <c r="R23" s="51">
        <v>0</v>
      </c>
      <c r="S23" s="49">
        <v>70</v>
      </c>
      <c r="T23" s="51">
        <v>8.9999999999999993E-3</v>
      </c>
      <c r="U23" s="49">
        <v>8163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25</v>
      </c>
      <c r="AB23" s="201">
        <v>3.0000000000000001E-3</v>
      </c>
      <c r="AC23" s="285">
        <v>8318</v>
      </c>
      <c r="AD23" s="286">
        <v>0</v>
      </c>
      <c r="AE23" s="287">
        <v>0</v>
      </c>
    </row>
    <row r="24" spans="1:31" x14ac:dyDescent="0.25">
      <c r="A24" s="36" t="s">
        <v>44</v>
      </c>
      <c r="B24" s="37">
        <v>43419</v>
      </c>
      <c r="C24" s="38">
        <v>64</v>
      </c>
      <c r="D24" s="38">
        <v>0</v>
      </c>
      <c r="E24" s="38">
        <v>32</v>
      </c>
      <c r="F24" s="269">
        <v>6</v>
      </c>
      <c r="G24" s="281">
        <v>40464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615</v>
      </c>
      <c r="P24" s="366">
        <v>1.4999999999999999E-2</v>
      </c>
      <c r="Q24" s="49">
        <v>276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1229</v>
      </c>
      <c r="AD24" s="286">
        <v>39831</v>
      </c>
      <c r="AE24" s="287">
        <v>0.98399999999999999</v>
      </c>
    </row>
    <row r="25" spans="1:31" x14ac:dyDescent="0.25">
      <c r="A25" s="36" t="s">
        <v>45</v>
      </c>
      <c r="B25" s="37">
        <v>18565</v>
      </c>
      <c r="C25" s="38">
        <v>30</v>
      </c>
      <c r="D25" s="38">
        <v>0</v>
      </c>
      <c r="E25" s="38">
        <v>13</v>
      </c>
      <c r="F25" s="269">
        <v>3</v>
      </c>
      <c r="G25" s="281">
        <v>18033</v>
      </c>
      <c r="H25" s="282">
        <v>0.97099999999999997</v>
      </c>
      <c r="I25" s="146">
        <v>392</v>
      </c>
      <c r="J25" s="205">
        <v>2.1000000000000001E-2</v>
      </c>
      <c r="K25" s="204">
        <v>106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17983</v>
      </c>
      <c r="AE25" s="287">
        <v>0.997</v>
      </c>
    </row>
    <row r="26" spans="1:31" x14ac:dyDescent="0.25">
      <c r="A26" s="36" t="s">
        <v>46</v>
      </c>
      <c r="B26" s="37">
        <v>40295</v>
      </c>
      <c r="C26" s="38">
        <v>28</v>
      </c>
      <c r="D26" s="38">
        <v>4</v>
      </c>
      <c r="E26" s="38">
        <v>23</v>
      </c>
      <c r="F26" s="269">
        <v>5</v>
      </c>
      <c r="G26" s="281">
        <v>40078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39875</v>
      </c>
      <c r="AE26" s="287">
        <v>0.995</v>
      </c>
    </row>
    <row r="27" spans="1:31" x14ac:dyDescent="0.25">
      <c r="A27" s="36" t="s">
        <v>47</v>
      </c>
      <c r="B27" s="37">
        <v>116833</v>
      </c>
      <c r="C27" s="38">
        <v>189</v>
      </c>
      <c r="D27" s="38">
        <v>0</v>
      </c>
      <c r="E27" s="38">
        <v>165</v>
      </c>
      <c r="F27" s="269">
        <v>4</v>
      </c>
      <c r="G27" s="281">
        <v>113525</v>
      </c>
      <c r="H27" s="282">
        <v>0.97199999999999998</v>
      </c>
      <c r="I27" s="146">
        <v>2944</v>
      </c>
      <c r="J27" s="205">
        <v>2.5000000000000001E-2</v>
      </c>
      <c r="K27" s="204">
        <v>363</v>
      </c>
      <c r="L27" s="205">
        <v>3.0000000000000001E-3</v>
      </c>
      <c r="M27" s="204">
        <v>1</v>
      </c>
      <c r="N27" s="283">
        <v>0</v>
      </c>
      <c r="O27" s="284">
        <v>897</v>
      </c>
      <c r="P27" s="366">
        <v>8.0000000000000002E-3</v>
      </c>
      <c r="Q27" s="49">
        <v>700</v>
      </c>
      <c r="R27" s="51">
        <v>6.0000000000000001E-3</v>
      </c>
      <c r="S27" s="49">
        <v>416</v>
      </c>
      <c r="T27" s="51">
        <v>4.0000000000000001E-3</v>
      </c>
      <c r="U27" s="49">
        <v>534</v>
      </c>
      <c r="V27" s="51">
        <v>5.0000000000000001E-3</v>
      </c>
      <c r="W27" s="49">
        <v>197</v>
      </c>
      <c r="X27" s="53">
        <v>2E-3</v>
      </c>
      <c r="Y27" s="52">
        <v>11</v>
      </c>
      <c r="Z27" s="53">
        <v>0</v>
      </c>
      <c r="AA27" s="52">
        <v>125</v>
      </c>
      <c r="AB27" s="201">
        <v>1E-3</v>
      </c>
      <c r="AC27" s="285">
        <v>2180</v>
      </c>
      <c r="AD27" s="286">
        <v>112486</v>
      </c>
      <c r="AE27" s="287">
        <v>0.99099999999999999</v>
      </c>
    </row>
    <row r="28" spans="1:31" x14ac:dyDescent="0.25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9621</v>
      </c>
      <c r="H28" s="282">
        <v>0.95299999999999996</v>
      </c>
      <c r="I28" s="146">
        <v>441</v>
      </c>
      <c r="J28" s="205">
        <v>4.3999999999999997E-2</v>
      </c>
      <c r="K28" s="204">
        <v>22</v>
      </c>
      <c r="L28" s="205">
        <v>2E-3</v>
      </c>
      <c r="M28" s="204">
        <v>16</v>
      </c>
      <c r="N28" s="283">
        <v>2E-3</v>
      </c>
      <c r="O28" s="284">
        <v>20</v>
      </c>
      <c r="P28" s="366">
        <v>2E-3</v>
      </c>
      <c r="Q28" s="49">
        <v>8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13</v>
      </c>
      <c r="AB28" s="201">
        <v>1E-3</v>
      </c>
      <c r="AC28" s="285">
        <v>110</v>
      </c>
      <c r="AD28" s="286">
        <v>9608</v>
      </c>
      <c r="AE28" s="287">
        <v>0.999</v>
      </c>
    </row>
    <row r="29" spans="1:31" x14ac:dyDescent="0.25">
      <c r="A29" s="36" t="s">
        <v>49</v>
      </c>
      <c r="B29" s="37">
        <v>11793</v>
      </c>
      <c r="C29" s="38">
        <v>14</v>
      </c>
      <c r="D29" s="38">
        <v>0</v>
      </c>
      <c r="E29" s="38">
        <v>0</v>
      </c>
      <c r="F29" s="269">
        <v>3</v>
      </c>
      <c r="G29" s="281">
        <v>10468</v>
      </c>
      <c r="H29" s="282">
        <v>0.88800000000000001</v>
      </c>
      <c r="I29" s="146">
        <v>1275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248</v>
      </c>
      <c r="P29" s="366">
        <v>2.4E-2</v>
      </c>
      <c r="Q29" s="49">
        <v>16</v>
      </c>
      <c r="R29" s="51">
        <v>2E-3</v>
      </c>
      <c r="S29" s="49">
        <v>602</v>
      </c>
      <c r="T29" s="51">
        <v>5.8000000000000003E-2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959</v>
      </c>
      <c r="AD29" s="286">
        <v>9809</v>
      </c>
      <c r="AE29" s="287">
        <v>0.93700000000000006</v>
      </c>
    </row>
    <row r="30" spans="1:31" x14ac:dyDescent="0.25">
      <c r="A30" s="36" t="s">
        <v>50</v>
      </c>
      <c r="B30" s="37">
        <v>22036</v>
      </c>
      <c r="C30" s="38">
        <v>35</v>
      </c>
      <c r="D30" s="38">
        <v>0</v>
      </c>
      <c r="E30" s="38">
        <v>21</v>
      </c>
      <c r="F30" s="269">
        <v>4</v>
      </c>
      <c r="G30" s="281">
        <v>17938</v>
      </c>
      <c r="H30" s="282">
        <v>0.81399999999999995</v>
      </c>
      <c r="I30" s="146">
        <v>3149</v>
      </c>
      <c r="J30" s="205">
        <v>0.14299999999999999</v>
      </c>
      <c r="K30" s="204">
        <v>949</v>
      </c>
      <c r="L30" s="205">
        <v>4.2999999999999997E-2</v>
      </c>
      <c r="M30" s="204">
        <v>0</v>
      </c>
      <c r="N30" s="283">
        <v>0</v>
      </c>
      <c r="O30" s="284">
        <v>394</v>
      </c>
      <c r="P30" s="366">
        <v>2.1999999999999999E-2</v>
      </c>
      <c r="Q30" s="49">
        <v>298</v>
      </c>
      <c r="R30" s="51">
        <v>1.7000000000000001E-2</v>
      </c>
      <c r="S30" s="49">
        <v>256</v>
      </c>
      <c r="T30" s="51">
        <v>1.4E-2</v>
      </c>
      <c r="U30" s="49">
        <v>234</v>
      </c>
      <c r="V30" s="51">
        <v>1.2999999999999999E-2</v>
      </c>
      <c r="W30" s="49">
        <v>2</v>
      </c>
      <c r="X30" s="53">
        <v>0</v>
      </c>
      <c r="Y30" s="52">
        <v>0</v>
      </c>
      <c r="Z30" s="53">
        <v>0</v>
      </c>
      <c r="AA30" s="52">
        <v>30</v>
      </c>
      <c r="AB30" s="201">
        <v>2E-3</v>
      </c>
      <c r="AC30" s="285">
        <v>916</v>
      </c>
      <c r="AD30" s="286">
        <v>17500</v>
      </c>
      <c r="AE30" s="287">
        <v>0.97599999999999998</v>
      </c>
    </row>
    <row r="31" spans="1:31" x14ac:dyDescent="0.25">
      <c r="A31" s="36" t="s">
        <v>51</v>
      </c>
      <c r="B31" s="37">
        <v>36006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3372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5">
      <c r="A32" s="36" t="s">
        <v>52</v>
      </c>
      <c r="B32" s="37">
        <v>19558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400</v>
      </c>
      <c r="J32" s="205">
        <v>0.02</v>
      </c>
      <c r="K32" s="204">
        <v>22</v>
      </c>
      <c r="L32" s="205">
        <v>1E-3</v>
      </c>
      <c r="M32" s="204">
        <v>1</v>
      </c>
      <c r="N32" s="283">
        <v>0</v>
      </c>
      <c r="O32" s="284">
        <v>60</v>
      </c>
      <c r="P32" s="366">
        <v>3.0000000000000001E-3</v>
      </c>
      <c r="Q32" s="49">
        <v>40</v>
      </c>
      <c r="R32" s="51">
        <v>2E-3</v>
      </c>
      <c r="S32" s="49">
        <v>119</v>
      </c>
      <c r="T32" s="51">
        <v>6.0000000000000001E-3</v>
      </c>
      <c r="U32" s="49">
        <v>20</v>
      </c>
      <c r="V32" s="51">
        <v>1E-3</v>
      </c>
      <c r="W32" s="49">
        <v>119</v>
      </c>
      <c r="X32" s="53">
        <v>6.0000000000000001E-3</v>
      </c>
      <c r="Y32" s="52">
        <v>1</v>
      </c>
      <c r="Z32" s="53">
        <v>0</v>
      </c>
      <c r="AA32" s="52">
        <v>17</v>
      </c>
      <c r="AB32" s="201">
        <v>1E-3</v>
      </c>
      <c r="AC32" s="285">
        <v>337</v>
      </c>
      <c r="AD32" s="286">
        <v>18961</v>
      </c>
      <c r="AE32" s="287">
        <v>0.99099999999999999</v>
      </c>
    </row>
    <row r="33" spans="1:31" x14ac:dyDescent="0.25">
      <c r="A33" s="36" t="s">
        <v>53</v>
      </c>
      <c r="B33" s="37">
        <v>15814</v>
      </c>
      <c r="C33" s="38">
        <v>31</v>
      </c>
      <c r="D33" s="38">
        <v>0</v>
      </c>
      <c r="E33" s="38">
        <v>10</v>
      </c>
      <c r="F33" s="269">
        <v>4</v>
      </c>
      <c r="G33" s="281">
        <v>15371</v>
      </c>
      <c r="H33" s="282">
        <v>0.97199999999999998</v>
      </c>
      <c r="I33" s="146">
        <v>421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15328</v>
      </c>
      <c r="AE33" s="287">
        <v>0.997</v>
      </c>
    </row>
    <row r="34" spans="1:31" x14ac:dyDescent="0.25">
      <c r="A34" s="36" t="s">
        <v>54</v>
      </c>
      <c r="B34" s="37">
        <v>11543</v>
      </c>
      <c r="C34" s="38">
        <v>38</v>
      </c>
      <c r="D34" s="38">
        <v>0</v>
      </c>
      <c r="E34" s="38">
        <v>3</v>
      </c>
      <c r="F34" s="269">
        <v>4</v>
      </c>
      <c r="G34" s="281">
        <v>8923</v>
      </c>
      <c r="H34" s="282">
        <v>0.77300000000000002</v>
      </c>
      <c r="I34" s="146">
        <v>1991</v>
      </c>
      <c r="J34" s="205">
        <v>0.17199999999999999</v>
      </c>
      <c r="K34" s="204">
        <v>629</v>
      </c>
      <c r="L34" s="205">
        <v>5.3999999999999999E-2</v>
      </c>
      <c r="M34" s="204">
        <v>0</v>
      </c>
      <c r="N34" s="283">
        <v>0</v>
      </c>
      <c r="O34" s="284">
        <v>2345</v>
      </c>
      <c r="P34" s="117">
        <v>0.26300000000000001</v>
      </c>
      <c r="Q34" s="49">
        <v>184</v>
      </c>
      <c r="R34" s="51">
        <v>2.1000000000000001E-2</v>
      </c>
      <c r="S34" s="49">
        <v>3582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6176</v>
      </c>
      <c r="AD34" s="286">
        <v>4114</v>
      </c>
      <c r="AE34" s="287">
        <v>0.46100000000000002</v>
      </c>
    </row>
    <row r="35" spans="1:31" x14ac:dyDescent="0.25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5">
      <c r="A36" s="36" t="s">
        <v>56</v>
      </c>
      <c r="B36" s="37">
        <v>17509</v>
      </c>
      <c r="C36" s="38">
        <v>24</v>
      </c>
      <c r="D36" s="38">
        <v>0</v>
      </c>
      <c r="E36" s="38">
        <v>19</v>
      </c>
      <c r="F36" s="269">
        <v>3</v>
      </c>
      <c r="G36" s="281">
        <v>16431</v>
      </c>
      <c r="H36" s="282">
        <v>0.93799999999999994</v>
      </c>
      <c r="I36" s="146">
        <v>881</v>
      </c>
      <c r="J36" s="205">
        <v>0.05</v>
      </c>
      <c r="K36" s="204">
        <v>197</v>
      </c>
      <c r="L36" s="205">
        <v>1.0999999999999999E-2</v>
      </c>
      <c r="M36" s="204">
        <v>0</v>
      </c>
      <c r="N36" s="283">
        <v>0</v>
      </c>
      <c r="O36" s="284">
        <v>28</v>
      </c>
      <c r="P36" s="366">
        <v>2E-3</v>
      </c>
      <c r="Q36" s="49">
        <v>13</v>
      </c>
      <c r="R36" s="51">
        <v>1E-3</v>
      </c>
      <c r="S36" s="49">
        <v>22</v>
      </c>
      <c r="T36" s="51">
        <v>1E-3</v>
      </c>
      <c r="U36" s="49">
        <v>11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95</v>
      </c>
      <c r="AD36" s="286">
        <v>16403</v>
      </c>
      <c r="AE36" s="287">
        <v>0.998</v>
      </c>
    </row>
    <row r="37" spans="1:31" x14ac:dyDescent="0.25">
      <c r="A37" s="36" t="s">
        <v>57</v>
      </c>
      <c r="B37" s="37">
        <v>16431</v>
      </c>
      <c r="C37" s="38">
        <v>28</v>
      </c>
      <c r="D37" s="38">
        <v>7</v>
      </c>
      <c r="E37" s="38">
        <v>4</v>
      </c>
      <c r="F37" s="269">
        <v>5</v>
      </c>
      <c r="G37" s="281">
        <v>8709</v>
      </c>
      <c r="H37" s="282">
        <v>0.53</v>
      </c>
      <c r="I37" s="146">
        <v>5696</v>
      </c>
      <c r="J37" s="205">
        <v>0.34699999999999998</v>
      </c>
      <c r="K37" s="204">
        <v>2026</v>
      </c>
      <c r="L37" s="205">
        <v>0.123</v>
      </c>
      <c r="M37" s="204">
        <v>0</v>
      </c>
      <c r="N37" s="283">
        <v>0</v>
      </c>
      <c r="O37" s="284">
        <v>273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493</v>
      </c>
      <c r="AD37" s="286">
        <v>8436</v>
      </c>
      <c r="AE37" s="287">
        <v>0.96899999999999997</v>
      </c>
    </row>
    <row r="38" spans="1:31" x14ac:dyDescent="0.25">
      <c r="A38" s="36" t="s">
        <v>58</v>
      </c>
      <c r="B38" s="37">
        <v>60387</v>
      </c>
      <c r="C38" s="38">
        <v>45</v>
      </c>
      <c r="D38" s="38">
        <v>1</v>
      </c>
      <c r="E38" s="38">
        <v>33</v>
      </c>
      <c r="F38" s="269">
        <v>3</v>
      </c>
      <c r="G38" s="281">
        <v>57523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57314</v>
      </c>
      <c r="AE38" s="287">
        <v>0.996</v>
      </c>
    </row>
    <row r="39" spans="1:31" x14ac:dyDescent="0.25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5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117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5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5">
      <c r="A42" s="36" t="s">
        <v>62</v>
      </c>
      <c r="B42" s="37">
        <v>26690</v>
      </c>
      <c r="C42" s="38">
        <v>36</v>
      </c>
      <c r="D42" s="38">
        <v>6</v>
      </c>
      <c r="E42" s="38">
        <v>24</v>
      </c>
      <c r="F42" s="269">
        <v>3</v>
      </c>
      <c r="G42" s="281">
        <v>25990</v>
      </c>
      <c r="H42" s="282">
        <v>0.97399999999999998</v>
      </c>
      <c r="I42" s="146">
        <v>667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2140</v>
      </c>
      <c r="P42" s="117">
        <v>8.2000000000000003E-2</v>
      </c>
      <c r="Q42" s="49">
        <v>1571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2608</v>
      </c>
      <c r="AD42" s="286">
        <v>23640</v>
      </c>
      <c r="AE42" s="287">
        <v>0.91</v>
      </c>
    </row>
    <row r="43" spans="1:31" x14ac:dyDescent="0.25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5">
      <c r="A44" s="36" t="s">
        <v>64</v>
      </c>
      <c r="B44" s="37">
        <v>4740</v>
      </c>
      <c r="C44" s="38">
        <v>10</v>
      </c>
      <c r="D44" s="38">
        <v>0</v>
      </c>
      <c r="E44" s="38">
        <v>0</v>
      </c>
      <c r="F44" s="269">
        <v>3</v>
      </c>
      <c r="G44" s="281">
        <v>4564</v>
      </c>
      <c r="H44" s="282">
        <v>0.96299999999999997</v>
      </c>
      <c r="I44" s="146">
        <v>165</v>
      </c>
      <c r="J44" s="205">
        <v>3.5000000000000003E-2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4496</v>
      </c>
      <c r="AE44" s="287">
        <v>0.98499999999999999</v>
      </c>
    </row>
    <row r="45" spans="1:31" x14ac:dyDescent="0.25">
      <c r="A45" s="36" t="s">
        <v>65</v>
      </c>
      <c r="B45" s="37">
        <v>5411</v>
      </c>
      <c r="C45" s="38">
        <v>16</v>
      </c>
      <c r="D45" s="38">
        <v>0</v>
      </c>
      <c r="E45" s="38">
        <v>7</v>
      </c>
      <c r="F45" s="269">
        <v>3</v>
      </c>
      <c r="G45" s="281">
        <v>5000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4799</v>
      </c>
      <c r="AE45" s="287">
        <v>0.96</v>
      </c>
    </row>
    <row r="46" spans="1:31" x14ac:dyDescent="0.25">
      <c r="A46" s="36" t="s">
        <v>66</v>
      </c>
      <c r="B46" s="37">
        <v>19065</v>
      </c>
      <c r="C46" s="38">
        <v>28</v>
      </c>
      <c r="D46" s="38">
        <v>9</v>
      </c>
      <c r="E46" s="38">
        <v>11</v>
      </c>
      <c r="F46" s="269">
        <v>3</v>
      </c>
      <c r="G46" s="281">
        <v>18853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569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1148</v>
      </c>
      <c r="AD46" s="286">
        <v>17764</v>
      </c>
      <c r="AE46" s="287">
        <v>0.94199999999999995</v>
      </c>
    </row>
    <row r="47" spans="1:31" x14ac:dyDescent="0.25">
      <c r="A47" s="36" t="s">
        <v>67</v>
      </c>
      <c r="B47" s="37">
        <v>38338</v>
      </c>
      <c r="C47" s="38">
        <v>39</v>
      </c>
      <c r="D47" s="38">
        <v>7</v>
      </c>
      <c r="E47" s="38">
        <v>27</v>
      </c>
      <c r="F47" s="269">
        <v>3</v>
      </c>
      <c r="G47" s="281">
        <v>35789</v>
      </c>
      <c r="H47" s="282">
        <v>0.93400000000000005</v>
      </c>
      <c r="I47" s="146">
        <v>2358</v>
      </c>
      <c r="J47" s="205">
        <v>6.2E-2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35767</v>
      </c>
      <c r="AE47" s="287">
        <v>0.999</v>
      </c>
    </row>
    <row r="48" spans="1:31" x14ac:dyDescent="0.25">
      <c r="A48" s="36" t="s">
        <v>68</v>
      </c>
      <c r="B48" s="37">
        <v>46641</v>
      </c>
      <c r="C48" s="38">
        <v>60</v>
      </c>
      <c r="D48" s="38">
        <v>0</v>
      </c>
      <c r="E48" s="38">
        <v>44</v>
      </c>
      <c r="F48" s="269">
        <v>3</v>
      </c>
      <c r="G48" s="281">
        <v>45119</v>
      </c>
      <c r="H48" s="282">
        <v>0.96699999999999997</v>
      </c>
      <c r="I48" s="146">
        <v>1219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833</v>
      </c>
      <c r="P48" s="366">
        <v>1.7999999999999999E-2</v>
      </c>
      <c r="Q48" s="49">
        <v>699</v>
      </c>
      <c r="R48" s="51">
        <v>1.4999999999999999E-2</v>
      </c>
      <c r="S48" s="49">
        <v>659</v>
      </c>
      <c r="T48" s="51">
        <v>1.4999999999999999E-2</v>
      </c>
      <c r="U48" s="49">
        <v>550</v>
      </c>
      <c r="V48" s="51">
        <v>1.2E-2</v>
      </c>
      <c r="W48" s="49">
        <v>101</v>
      </c>
      <c r="X48" s="53">
        <v>2E-3</v>
      </c>
      <c r="Y48" s="52">
        <v>41</v>
      </c>
      <c r="Z48" s="53">
        <v>1E-3</v>
      </c>
      <c r="AA48" s="52">
        <v>58</v>
      </c>
      <c r="AB48" s="201">
        <v>1E-3</v>
      </c>
      <c r="AC48" s="285">
        <v>2347</v>
      </c>
      <c r="AD48" s="286">
        <v>43906</v>
      </c>
      <c r="AE48" s="287">
        <v>0.97299999999999998</v>
      </c>
    </row>
    <row r="49" spans="1:31" x14ac:dyDescent="0.25">
      <c r="A49" s="36" t="s">
        <v>69</v>
      </c>
      <c r="B49" s="37">
        <v>17234</v>
      </c>
      <c r="C49" s="38">
        <v>27</v>
      </c>
      <c r="D49" s="38">
        <v>0</v>
      </c>
      <c r="E49" s="38">
        <v>16</v>
      </c>
      <c r="F49" s="269">
        <v>3</v>
      </c>
      <c r="G49" s="281">
        <v>14171</v>
      </c>
      <c r="H49" s="282">
        <v>0.82199999999999995</v>
      </c>
      <c r="I49" s="146">
        <v>2454</v>
      </c>
      <c r="J49" s="205">
        <v>0.14199999999999999</v>
      </c>
      <c r="K49" s="204">
        <v>609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135</v>
      </c>
      <c r="T49" s="51">
        <v>0.01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306</v>
      </c>
      <c r="AD49" s="286">
        <v>13972</v>
      </c>
      <c r="AE49" s="287">
        <v>0.98599999999999999</v>
      </c>
    </row>
    <row r="50" spans="1:31" x14ac:dyDescent="0.25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4981</v>
      </c>
      <c r="H50" s="282">
        <v>0.86499999999999999</v>
      </c>
      <c r="I50" s="146">
        <v>722</v>
      </c>
      <c r="J50" s="205">
        <v>0.125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117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4688</v>
      </c>
      <c r="AE50" s="287">
        <v>0.94099999999999995</v>
      </c>
    </row>
    <row r="51" spans="1:31" x14ac:dyDescent="0.25">
      <c r="A51" s="36" t="s">
        <v>71</v>
      </c>
      <c r="B51" s="37">
        <v>8398</v>
      </c>
      <c r="C51" s="38">
        <v>18</v>
      </c>
      <c r="D51" s="38">
        <v>0</v>
      </c>
      <c r="E51" s="38">
        <v>0</v>
      </c>
      <c r="F51" s="269">
        <v>3</v>
      </c>
      <c r="G51" s="281">
        <v>5938</v>
      </c>
      <c r="H51" s="282">
        <v>0.70699999999999996</v>
      </c>
      <c r="I51" s="146">
        <v>2453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5683</v>
      </c>
      <c r="AE51" s="287">
        <v>0.95699999999999996</v>
      </c>
    </row>
    <row r="52" spans="1:31" x14ac:dyDescent="0.25">
      <c r="A52" s="36" t="s">
        <v>72</v>
      </c>
      <c r="B52" s="37">
        <v>7996</v>
      </c>
      <c r="C52" s="38">
        <v>15</v>
      </c>
      <c r="D52" s="38">
        <v>0</v>
      </c>
      <c r="E52" s="38">
        <v>13</v>
      </c>
      <c r="F52" s="269">
        <v>3</v>
      </c>
      <c r="G52" s="281">
        <v>7410</v>
      </c>
      <c r="H52" s="282">
        <v>0.92700000000000005</v>
      </c>
      <c r="I52" s="146">
        <v>447</v>
      </c>
      <c r="J52" s="205">
        <v>5.6000000000000001E-2</v>
      </c>
      <c r="K52" s="204">
        <v>139</v>
      </c>
      <c r="L52" s="205">
        <v>1.7000000000000001E-2</v>
      </c>
      <c r="M52" s="204">
        <v>0</v>
      </c>
      <c r="N52" s="283">
        <v>0</v>
      </c>
      <c r="O52" s="284">
        <v>32</v>
      </c>
      <c r="P52" s="366">
        <v>4.0000000000000001E-3</v>
      </c>
      <c r="Q52" s="49">
        <v>24</v>
      </c>
      <c r="R52" s="51">
        <v>3.0000000000000001E-3</v>
      </c>
      <c r="S52" s="49">
        <v>30</v>
      </c>
      <c r="T52" s="51">
        <v>4.0000000000000001E-3</v>
      </c>
      <c r="U52" s="49">
        <v>17</v>
      </c>
      <c r="V52" s="51">
        <v>2E-3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116</v>
      </c>
      <c r="AD52" s="286">
        <v>7378</v>
      </c>
      <c r="AE52" s="287">
        <v>0.996</v>
      </c>
    </row>
    <row r="53" spans="1:31" x14ac:dyDescent="0.25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9033</v>
      </c>
      <c r="H53" s="282">
        <v>0.92900000000000005</v>
      </c>
      <c r="I53" s="146">
        <v>521</v>
      </c>
      <c r="J53" s="205">
        <v>5.3999999999999999E-2</v>
      </c>
      <c r="K53" s="204">
        <v>164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3826</v>
      </c>
      <c r="AE53" s="287">
        <v>0.42399999999999999</v>
      </c>
    </row>
    <row r="54" spans="1:31" x14ac:dyDescent="0.25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5">
      <c r="A55" s="36" t="s">
        <v>75</v>
      </c>
      <c r="B55" s="37">
        <v>5492</v>
      </c>
      <c r="C55" s="38">
        <v>10</v>
      </c>
      <c r="D55" s="38">
        <v>0</v>
      </c>
      <c r="E55" s="38">
        <v>7</v>
      </c>
      <c r="F55" s="269">
        <v>4</v>
      </c>
      <c r="G55" s="281">
        <v>4805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88</v>
      </c>
      <c r="P55" s="366">
        <v>1.7999999999999999E-2</v>
      </c>
      <c r="Q55" s="49">
        <v>48</v>
      </c>
      <c r="R55" s="51">
        <v>0.01</v>
      </c>
      <c r="S55" s="49">
        <v>63</v>
      </c>
      <c r="T55" s="51">
        <v>1.2999999999999999E-2</v>
      </c>
      <c r="U55" s="49">
        <v>15</v>
      </c>
      <c r="V55" s="51">
        <v>3.0000000000000001E-3</v>
      </c>
      <c r="W55" s="49">
        <v>10</v>
      </c>
      <c r="X55" s="53">
        <v>2E-3</v>
      </c>
      <c r="Y55" s="52">
        <v>4</v>
      </c>
      <c r="Z55" s="53">
        <v>1E-3</v>
      </c>
      <c r="AA55" s="52">
        <v>27</v>
      </c>
      <c r="AB55" s="201">
        <v>6.0000000000000001E-3</v>
      </c>
      <c r="AC55" s="285">
        <v>207</v>
      </c>
      <c r="AD55" s="286">
        <v>4717</v>
      </c>
      <c r="AE55" s="287">
        <v>0.98199999999999998</v>
      </c>
    </row>
    <row r="56" spans="1:31" x14ac:dyDescent="0.25">
      <c r="A56" s="36" t="s">
        <v>76</v>
      </c>
      <c r="B56" s="37">
        <v>13950</v>
      </c>
      <c r="C56" s="38">
        <v>20</v>
      </c>
      <c r="D56" s="38">
        <v>0</v>
      </c>
      <c r="E56" s="38">
        <v>14</v>
      </c>
      <c r="F56" s="269">
        <v>3</v>
      </c>
      <c r="G56" s="281">
        <v>13506</v>
      </c>
      <c r="H56" s="282">
        <v>0.96799999999999997</v>
      </c>
      <c r="I56" s="146">
        <v>437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13481</v>
      </c>
      <c r="AE56" s="287">
        <v>0.998</v>
      </c>
    </row>
    <row r="57" spans="1:31" x14ac:dyDescent="0.25">
      <c r="A57" s="36" t="s">
        <v>77</v>
      </c>
      <c r="B57" s="37">
        <v>24542</v>
      </c>
      <c r="C57" s="38">
        <v>38</v>
      </c>
      <c r="D57" s="38">
        <v>0</v>
      </c>
      <c r="E57" s="38">
        <v>22</v>
      </c>
      <c r="F57" s="269">
        <v>4</v>
      </c>
      <c r="G57" s="281">
        <v>22128</v>
      </c>
      <c r="H57" s="282">
        <v>0.90200000000000002</v>
      </c>
      <c r="I57" s="146">
        <v>2159</v>
      </c>
      <c r="J57" s="205">
        <v>8.7999999999999995E-2</v>
      </c>
      <c r="K57" s="204">
        <v>255</v>
      </c>
      <c r="L57" s="205">
        <v>0.01</v>
      </c>
      <c r="M57" s="204">
        <v>0</v>
      </c>
      <c r="N57" s="283">
        <v>0</v>
      </c>
      <c r="O57" s="284">
        <v>1341</v>
      </c>
      <c r="P57" s="117">
        <v>6.0999999999999999E-2</v>
      </c>
      <c r="Q57" s="49">
        <v>551</v>
      </c>
      <c r="R57" s="51">
        <v>2.5000000000000001E-2</v>
      </c>
      <c r="S57" s="49">
        <v>5875</v>
      </c>
      <c r="T57" s="51">
        <v>0.26600000000000001</v>
      </c>
      <c r="U57" s="49">
        <v>139</v>
      </c>
      <c r="V57" s="51">
        <v>6.0000000000000001E-3</v>
      </c>
      <c r="W57" s="49">
        <v>61</v>
      </c>
      <c r="X57" s="53">
        <v>3.0000000000000001E-3</v>
      </c>
      <c r="Y57" s="52">
        <v>1</v>
      </c>
      <c r="Z57" s="53">
        <v>0</v>
      </c>
      <c r="AA57" s="52">
        <v>43</v>
      </c>
      <c r="AB57" s="201">
        <v>2E-3</v>
      </c>
      <c r="AC57" s="285">
        <v>7460</v>
      </c>
      <c r="AD57" s="286">
        <v>15250</v>
      </c>
      <c r="AE57" s="287">
        <v>0.68899999999999995</v>
      </c>
    </row>
    <row r="58" spans="1:31" x14ac:dyDescent="0.25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4173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1</v>
      </c>
      <c r="N58" s="283">
        <v>0</v>
      </c>
      <c r="O58" s="284">
        <v>186</v>
      </c>
      <c r="P58" s="366">
        <v>4.4999999999999998E-2</v>
      </c>
      <c r="Q58" s="49">
        <v>0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9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5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9140</v>
      </c>
      <c r="H59" s="282">
        <v>0.94899999999999995</v>
      </c>
      <c r="I59" s="146">
        <v>375</v>
      </c>
      <c r="J59" s="205">
        <v>3.9E-2</v>
      </c>
      <c r="K59" s="204">
        <v>117</v>
      </c>
      <c r="L59" s="205">
        <v>1.2E-2</v>
      </c>
      <c r="M59" s="204">
        <v>0</v>
      </c>
      <c r="N59" s="283">
        <v>0</v>
      </c>
      <c r="O59" s="284">
        <v>694</v>
      </c>
      <c r="P59" s="117">
        <v>7.5999999999999998E-2</v>
      </c>
      <c r="Q59" s="49">
        <v>213</v>
      </c>
      <c r="R59" s="51">
        <v>2.3E-2</v>
      </c>
      <c r="S59" s="49">
        <v>226</v>
      </c>
      <c r="T59" s="51">
        <v>2.5000000000000001E-2</v>
      </c>
      <c r="U59" s="49">
        <v>110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1070</v>
      </c>
      <c r="AD59" s="286">
        <v>8288</v>
      </c>
      <c r="AE59" s="287">
        <v>0.90700000000000003</v>
      </c>
    </row>
    <row r="60" spans="1:31" x14ac:dyDescent="0.25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1763</v>
      </c>
      <c r="H60" s="282">
        <v>0.49399999999999999</v>
      </c>
      <c r="I60" s="146">
        <v>1796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1683</v>
      </c>
      <c r="AE60" s="287">
        <v>0.95499999999999996</v>
      </c>
    </row>
    <row r="61" spans="1:31" x14ac:dyDescent="0.25">
      <c r="A61" s="36" t="s">
        <v>81</v>
      </c>
      <c r="B61" s="37">
        <v>52871</v>
      </c>
      <c r="C61" s="38">
        <v>70</v>
      </c>
      <c r="D61" s="38">
        <v>0</v>
      </c>
      <c r="E61" s="38">
        <v>46</v>
      </c>
      <c r="F61" s="269">
        <v>3</v>
      </c>
      <c r="G61" s="281">
        <v>52394</v>
      </c>
      <c r="H61" s="282">
        <v>0.99099999999999999</v>
      </c>
      <c r="I61" s="146">
        <v>445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141</v>
      </c>
      <c r="P61" s="366">
        <v>3.0000000000000001E-3</v>
      </c>
      <c r="Q61" s="49">
        <v>133</v>
      </c>
      <c r="R61" s="51">
        <v>3.0000000000000001E-3</v>
      </c>
      <c r="S61" s="49">
        <v>383</v>
      </c>
      <c r="T61" s="51">
        <v>7.0000000000000001E-3</v>
      </c>
      <c r="U61" s="49">
        <v>164</v>
      </c>
      <c r="V61" s="51">
        <v>3.0000000000000001E-3</v>
      </c>
      <c r="W61" s="49">
        <v>10</v>
      </c>
      <c r="X61" s="53">
        <v>0</v>
      </c>
      <c r="Y61" s="52">
        <v>11</v>
      </c>
      <c r="Z61" s="53">
        <v>0</v>
      </c>
      <c r="AA61" s="52">
        <v>8</v>
      </c>
      <c r="AB61" s="201">
        <v>0</v>
      </c>
      <c r="AC61" s="285">
        <v>717</v>
      </c>
      <c r="AD61" s="286">
        <v>51775</v>
      </c>
      <c r="AE61" s="287">
        <v>0.98799999999999999</v>
      </c>
    </row>
    <row r="62" spans="1:31" x14ac:dyDescent="0.25">
      <c r="A62" s="36" t="s">
        <v>82</v>
      </c>
      <c r="B62" s="37">
        <v>13700</v>
      </c>
      <c r="C62" s="38">
        <v>26</v>
      </c>
      <c r="D62" s="38">
        <v>0</v>
      </c>
      <c r="E62" s="38">
        <v>11</v>
      </c>
      <c r="F62" s="269">
        <v>3</v>
      </c>
      <c r="G62" s="281">
        <v>11222</v>
      </c>
      <c r="H62" s="282">
        <v>0.81899999999999995</v>
      </c>
      <c r="I62" s="146">
        <v>2295</v>
      </c>
      <c r="J62" s="205">
        <v>0.16800000000000001</v>
      </c>
      <c r="K62" s="204">
        <v>183</v>
      </c>
      <c r="L62" s="205">
        <v>1.2999999999999999E-2</v>
      </c>
      <c r="M62" s="204">
        <v>0</v>
      </c>
      <c r="N62" s="283">
        <v>0</v>
      </c>
      <c r="O62" s="284">
        <v>778</v>
      </c>
      <c r="P62" s="117">
        <v>6.9000000000000006E-2</v>
      </c>
      <c r="Q62" s="49">
        <v>375</v>
      </c>
      <c r="R62" s="51">
        <v>3.3000000000000002E-2</v>
      </c>
      <c r="S62" s="49">
        <v>129</v>
      </c>
      <c r="T62" s="51">
        <v>1.0999999999999999E-2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1031</v>
      </c>
      <c r="AD62" s="286">
        <v>10444</v>
      </c>
      <c r="AE62" s="287">
        <v>0.93100000000000005</v>
      </c>
    </row>
    <row r="64" spans="1:31" s="7" customFormat="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E64" s="296"/>
    </row>
    <row r="65" spans="1:31" s="68" customFormat="1" ht="12.75" x14ac:dyDescent="0.2">
      <c r="A65" s="60" t="s">
        <v>93</v>
      </c>
      <c r="B65" s="61">
        <f t="shared" ref="B65:G65" si="0">SUM(B8:B62)</f>
        <v>1135459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1053911</v>
      </c>
      <c r="H65" s="64">
        <f xml:space="preserve"> G65 / B65</f>
        <v>0.92818058600090358</v>
      </c>
      <c r="I65" s="63">
        <f>SUM(I8:I62)</f>
        <v>69896</v>
      </c>
      <c r="J65" s="65">
        <f xml:space="preserve"> I65 / B65</f>
        <v>6.1557484682405968E-2</v>
      </c>
      <c r="K65" s="63">
        <f>SUM(K8:K62)</f>
        <v>11255</v>
      </c>
      <c r="L65" s="65">
        <f xml:space="preserve"> K65 / B65</f>
        <v>9.9122909766006517E-3</v>
      </c>
      <c r="M65" s="63">
        <f>SUM(M8:M62)</f>
        <v>397</v>
      </c>
      <c r="N65" s="64">
        <f xml:space="preserve"> M65 / B65</f>
        <v>3.4963834008977865E-4</v>
      </c>
      <c r="O65" s="66">
        <f>SUM(O8:O62)</f>
        <v>23297</v>
      </c>
      <c r="P65" s="67">
        <f xml:space="preserve"> O65 / $G$65</f>
        <v>2.2105282134829221E-2</v>
      </c>
      <c r="Q65" s="66">
        <f>SUM(Q8:Q62)</f>
        <v>11606</v>
      </c>
      <c r="R65" s="67">
        <f xml:space="preserve"> Q65 / $G$65</f>
        <v>1.1012315081634028E-2</v>
      </c>
      <c r="S65" s="66">
        <f>SUM(S8:S62)</f>
        <v>65986</v>
      </c>
      <c r="T65" s="67">
        <f xml:space="preserve"> S65 / $G$65</f>
        <v>6.2610599946295281E-2</v>
      </c>
      <c r="U65" s="66">
        <f>SUM(U8:U62)</f>
        <v>42252</v>
      </c>
      <c r="V65" s="67">
        <f xml:space="preserve"> U65 / $G$65</f>
        <v>4.0090671792969233E-2</v>
      </c>
      <c r="W65" s="66">
        <f>SUM(W8:W62)</f>
        <v>6599</v>
      </c>
      <c r="X65" s="67">
        <f xml:space="preserve"> W65 / $G$65</f>
        <v>6.261439533319227E-3</v>
      </c>
      <c r="Y65" s="66">
        <f>SUM(Y8:Y62)</f>
        <v>5498</v>
      </c>
      <c r="Z65" s="67">
        <f xml:space="preserve"> Y65 / $G$65</f>
        <v>5.2167592899210651E-3</v>
      </c>
      <c r="AA65" s="66">
        <f>SUM(AA8:AA62)</f>
        <v>1457</v>
      </c>
      <c r="AB65" s="67">
        <f xml:space="preserve"> AA65 / $G$65</f>
        <v>1.3824696772308097E-3</v>
      </c>
      <c r="AC65" s="297">
        <f>SUM(AC8:AC62)</f>
        <v>145386</v>
      </c>
      <c r="AD65" s="297">
        <f>SUM(AD8:AD62)</f>
        <v>935189</v>
      </c>
      <c r="AE65" s="298">
        <f xml:space="preserve"> AD65 / $G$65</f>
        <v>0.88735101920370885</v>
      </c>
    </row>
    <row r="66" spans="1:31" s="7" customFormat="1" ht="12.75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1763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s="7" customFormat="1" ht="12.75" x14ac:dyDescent="0.2">
      <c r="A67" s="69" t="s">
        <v>95</v>
      </c>
      <c r="B67" s="61">
        <f t="shared" ref="B67:AE67" si="2">MAX(B8:B62)</f>
        <v>116833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113525</v>
      </c>
      <c r="H67" s="70">
        <f t="shared" si="2"/>
        <v>0.995</v>
      </c>
      <c r="I67" s="63">
        <f t="shared" si="2"/>
        <v>5696</v>
      </c>
      <c r="J67" s="71">
        <f t="shared" si="2"/>
        <v>0.504</v>
      </c>
      <c r="K67" s="63">
        <f t="shared" si="2"/>
        <v>2026</v>
      </c>
      <c r="L67" s="71">
        <f t="shared" si="2"/>
        <v>0.123</v>
      </c>
      <c r="M67" s="63">
        <f t="shared" si="2"/>
        <v>113</v>
      </c>
      <c r="N67" s="71">
        <f t="shared" si="2"/>
        <v>4.0000000000000001E-3</v>
      </c>
      <c r="O67" s="66">
        <f t="shared" si="2"/>
        <v>4389</v>
      </c>
      <c r="P67" s="72">
        <f t="shared" si="2"/>
        <v>0.30299999999999999</v>
      </c>
      <c r="Q67" s="66">
        <f t="shared" si="2"/>
        <v>4173</v>
      </c>
      <c r="R67" s="72">
        <f t="shared" si="2"/>
        <v>0.06</v>
      </c>
      <c r="S67" s="66">
        <f t="shared" si="2"/>
        <v>41371</v>
      </c>
      <c r="T67" s="72">
        <f t="shared" si="2"/>
        <v>0.8</v>
      </c>
      <c r="U67" s="66">
        <f t="shared" si="2"/>
        <v>11665</v>
      </c>
      <c r="V67" s="72">
        <f t="shared" si="2"/>
        <v>1</v>
      </c>
      <c r="W67" s="66">
        <f t="shared" si="2"/>
        <v>1719</v>
      </c>
      <c r="X67" s="299">
        <f t="shared" si="2"/>
        <v>0.156</v>
      </c>
      <c r="Y67" s="66">
        <f t="shared" si="2"/>
        <v>5136</v>
      </c>
      <c r="Z67" s="72">
        <f t="shared" si="2"/>
        <v>0.56899999999999995</v>
      </c>
      <c r="AA67" s="66">
        <f t="shared" si="2"/>
        <v>125</v>
      </c>
      <c r="AB67" s="72">
        <f t="shared" si="2"/>
        <v>1.0999999999999999E-2</v>
      </c>
      <c r="AC67" s="297">
        <f t="shared" si="2"/>
        <v>44100</v>
      </c>
      <c r="AD67" s="297">
        <f t="shared" si="2"/>
        <v>112486</v>
      </c>
      <c r="AE67" s="300">
        <f t="shared" si="2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"/>
    </sheetView>
  </sheetViews>
  <sheetFormatPr defaultRowHeight="12.75" x14ac:dyDescent="0.2"/>
  <cols>
    <col min="1" max="1" width="11.42578125" style="7" bestFit="1" customWidth="1"/>
    <col min="2" max="2" width="15.7109375" style="7" customWidth="1"/>
    <col min="3" max="3" width="10.42578125" style="7" bestFit="1" customWidth="1"/>
    <col min="4" max="4" width="8.28515625" style="7" customWidth="1"/>
    <col min="5" max="5" width="7.85546875" style="7" bestFit="1" customWidth="1"/>
    <col min="6" max="6" width="10.140625" style="7" customWidth="1"/>
    <col min="7" max="7" width="14.140625" style="7" customWidth="1"/>
    <col min="8" max="8" width="11.28515625" style="8" customWidth="1"/>
    <col min="9" max="9" width="11.140625" style="7" customWidth="1"/>
    <col min="10" max="10" width="12.28515625" style="8" customWidth="1"/>
    <col min="11" max="11" width="11.28515625" style="7" customWidth="1"/>
    <col min="12" max="12" width="11.5703125" style="8" customWidth="1"/>
    <col min="13" max="13" width="11.28515625" style="7" hidden="1" customWidth="1"/>
    <col min="14" max="14" width="11.28515625" style="8" hidden="1" customWidth="1"/>
    <col min="15" max="15" width="13.7109375" style="7" customWidth="1"/>
    <col min="16" max="16" width="13.7109375" style="8" customWidth="1"/>
    <col min="17" max="17" width="15.85546875" style="7" hidden="1" customWidth="1"/>
    <col min="18" max="18" width="14.7109375" style="8" hidden="1" customWidth="1"/>
    <col min="19" max="19" width="12.85546875" style="7" customWidth="1"/>
    <col min="20" max="20" width="15" style="8" customWidth="1"/>
    <col min="21" max="21" width="13.28515625" style="7" customWidth="1"/>
    <col min="22" max="22" width="13" style="8" customWidth="1"/>
    <col min="23" max="23" width="12.140625" style="7" customWidth="1"/>
    <col min="24" max="24" width="13.85546875" style="8" customWidth="1"/>
    <col min="25" max="25" width="13.5703125" style="7" customWidth="1"/>
    <col min="26" max="26" width="13.7109375" style="8" customWidth="1"/>
    <col min="27" max="27" width="10.42578125" style="7" customWidth="1"/>
    <col min="28" max="28" width="13.5703125" style="8" customWidth="1"/>
    <col min="29" max="29" width="12.85546875" style="7" customWidth="1"/>
    <col min="30" max="30" width="15.85546875" style="7" customWidth="1"/>
    <col min="31" max="31" width="11.7109375" style="8" customWidth="1"/>
    <col min="32" max="16384" width="9.140625" style="7"/>
  </cols>
  <sheetData>
    <row r="1" spans="1:31" x14ac:dyDescent="0.2">
      <c r="A1" s="259" t="s">
        <v>249</v>
      </c>
      <c r="M1" s="19"/>
      <c r="N1" s="59"/>
      <c r="P1" s="260" t="s">
        <v>187</v>
      </c>
      <c r="AA1" s="68"/>
      <c r="AB1" s="7"/>
      <c r="AD1" s="68"/>
      <c r="AE1" s="59"/>
    </row>
    <row r="2" spans="1:31" x14ac:dyDescent="0.2">
      <c r="A2" s="4" t="s">
        <v>248</v>
      </c>
      <c r="M2" s="19"/>
      <c r="N2" s="59"/>
      <c r="AA2" s="68"/>
      <c r="AB2" s="7"/>
      <c r="AD2" s="68"/>
      <c r="AE2" s="59"/>
    </row>
    <row r="3" spans="1:31" x14ac:dyDescent="0.2">
      <c r="A3" s="4" t="s">
        <v>247</v>
      </c>
      <c r="M3" s="19"/>
      <c r="N3" s="59"/>
      <c r="AA3" s="68"/>
      <c r="AB3" s="7"/>
      <c r="AD3" s="68"/>
      <c r="AE3" s="59"/>
    </row>
    <row r="4" spans="1:31" x14ac:dyDescent="0.2">
      <c r="A4" s="4"/>
      <c r="E4" s="5" t="s">
        <v>83</v>
      </c>
      <c r="H4" s="6" t="s">
        <v>84</v>
      </c>
      <c r="M4" s="19"/>
      <c r="N4" s="59"/>
      <c r="P4" s="6" t="s">
        <v>246</v>
      </c>
      <c r="AC4" s="68"/>
      <c r="AD4" s="68"/>
      <c r="AE4" s="59"/>
    </row>
    <row r="5" spans="1:31" ht="13.5" thickBot="1" x14ac:dyDescent="0.25">
      <c r="A5" s="9"/>
      <c r="B5" s="10"/>
      <c r="E5" s="11" t="s">
        <v>85</v>
      </c>
      <c r="F5" s="12"/>
      <c r="G5" s="13"/>
      <c r="H5" s="14" t="s">
        <v>86</v>
      </c>
      <c r="I5" s="15"/>
      <c r="J5" s="16"/>
      <c r="K5" s="12"/>
      <c r="L5" s="16"/>
      <c r="M5" s="19"/>
      <c r="N5" s="59"/>
      <c r="O5" s="16"/>
      <c r="P5" s="14" t="s">
        <v>87</v>
      </c>
      <c r="Q5" s="16"/>
      <c r="R5" s="16" t="s">
        <v>88</v>
      </c>
      <c r="S5" s="17"/>
      <c r="T5" s="17"/>
      <c r="U5" s="17"/>
      <c r="V5" s="17"/>
      <c r="W5" s="17"/>
      <c r="X5" s="59"/>
      <c r="Y5" s="17"/>
      <c r="Z5" s="17"/>
      <c r="AA5" s="17"/>
      <c r="AB5" s="17"/>
      <c r="AC5" s="18"/>
      <c r="AD5" s="68"/>
      <c r="AE5" s="59"/>
    </row>
    <row r="6" spans="1:31" ht="15.75" customHeight="1" thickBot="1" x14ac:dyDescent="0.25">
      <c r="A6" s="9"/>
      <c r="B6" s="10"/>
      <c r="C6" s="19"/>
      <c r="D6" s="19"/>
      <c r="E6" s="19"/>
      <c r="F6" s="19"/>
      <c r="G6" s="563" t="s">
        <v>89</v>
      </c>
      <c r="H6" s="564"/>
      <c r="I6" s="564"/>
      <c r="J6" s="564"/>
      <c r="K6" s="564"/>
      <c r="L6" s="564"/>
      <c r="M6" s="564"/>
      <c r="N6" s="565"/>
      <c r="O6" s="261" t="s">
        <v>90</v>
      </c>
      <c r="P6" s="261"/>
      <c r="Q6" s="262"/>
      <c r="R6" s="262"/>
      <c r="S6" s="262"/>
      <c r="T6" s="262"/>
      <c r="U6" s="262"/>
      <c r="V6" s="262"/>
      <c r="W6" s="262"/>
      <c r="X6" s="263"/>
      <c r="Y6" s="262"/>
      <c r="Z6" s="262"/>
      <c r="AA6" s="262"/>
      <c r="AB6" s="262"/>
      <c r="AC6" s="262"/>
      <c r="AD6" s="569"/>
      <c r="AE6" s="570"/>
    </row>
    <row r="7" spans="1:31" ht="54" customHeight="1" thickBot="1" x14ac:dyDescent="0.25">
      <c r="A7" s="241" t="s">
        <v>0</v>
      </c>
      <c r="B7" s="242" t="s">
        <v>1</v>
      </c>
      <c r="C7" s="242" t="s">
        <v>2</v>
      </c>
      <c r="D7" s="242" t="s">
        <v>91</v>
      </c>
      <c r="E7" s="242" t="s">
        <v>3</v>
      </c>
      <c r="F7" s="264" t="s">
        <v>4</v>
      </c>
      <c r="G7" s="243" t="s">
        <v>5</v>
      </c>
      <c r="H7" s="244" t="s">
        <v>6</v>
      </c>
      <c r="I7" s="245" t="s">
        <v>7</v>
      </c>
      <c r="J7" s="246" t="s">
        <v>8</v>
      </c>
      <c r="K7" s="245" t="s">
        <v>9</v>
      </c>
      <c r="L7" s="246" t="s">
        <v>10</v>
      </c>
      <c r="M7" s="245" t="s">
        <v>11</v>
      </c>
      <c r="N7" s="265" t="s">
        <v>12</v>
      </c>
      <c r="O7" s="266" t="s">
        <v>13</v>
      </c>
      <c r="P7" s="247" t="s">
        <v>14</v>
      </c>
      <c r="Q7" s="248" t="s">
        <v>15</v>
      </c>
      <c r="R7" s="249" t="s">
        <v>16</v>
      </c>
      <c r="S7" s="248" t="s">
        <v>17</v>
      </c>
      <c r="T7" s="249" t="s">
        <v>18</v>
      </c>
      <c r="U7" s="248" t="s">
        <v>19</v>
      </c>
      <c r="V7" s="249" t="s">
        <v>20</v>
      </c>
      <c r="W7" s="248" t="s">
        <v>21</v>
      </c>
      <c r="X7" s="249" t="s">
        <v>22</v>
      </c>
      <c r="Y7" s="248" t="s">
        <v>23</v>
      </c>
      <c r="Z7" s="249" t="s">
        <v>24</v>
      </c>
      <c r="AA7" s="248" t="s">
        <v>25</v>
      </c>
      <c r="AB7" s="267" t="s">
        <v>26</v>
      </c>
      <c r="AC7" s="251" t="s">
        <v>27</v>
      </c>
      <c r="AD7" s="268" t="s">
        <v>199</v>
      </c>
      <c r="AE7" s="250" t="s">
        <v>200</v>
      </c>
    </row>
    <row r="8" spans="1:31" x14ac:dyDescent="0.2">
      <c r="A8" s="36" t="s">
        <v>28</v>
      </c>
      <c r="B8" s="37">
        <v>9441</v>
      </c>
      <c r="C8" s="38">
        <v>13</v>
      </c>
      <c r="D8" s="38">
        <v>0</v>
      </c>
      <c r="E8" s="38">
        <v>3</v>
      </c>
      <c r="F8" s="269">
        <v>3</v>
      </c>
      <c r="G8" s="281">
        <v>8843</v>
      </c>
      <c r="H8" s="282">
        <v>0.93700000000000006</v>
      </c>
      <c r="I8" s="146">
        <v>559</v>
      </c>
      <c r="J8" s="205">
        <v>5.8999999999999997E-2</v>
      </c>
      <c r="K8" s="204">
        <v>39</v>
      </c>
      <c r="L8" s="205">
        <v>4.0000000000000001E-3</v>
      </c>
      <c r="M8" s="204">
        <v>0</v>
      </c>
      <c r="N8" s="283">
        <v>0</v>
      </c>
      <c r="O8" s="284">
        <v>337</v>
      </c>
      <c r="P8" s="366">
        <v>3.7999999999999999E-2</v>
      </c>
      <c r="Q8" s="49">
        <v>40</v>
      </c>
      <c r="R8" s="51">
        <v>5.0000000000000001E-3</v>
      </c>
      <c r="S8" s="49">
        <v>495</v>
      </c>
      <c r="T8" s="51">
        <v>5.6000000000000001E-2</v>
      </c>
      <c r="U8" s="49">
        <v>4</v>
      </c>
      <c r="V8" s="51">
        <v>0</v>
      </c>
      <c r="W8" s="49">
        <v>4</v>
      </c>
      <c r="X8" s="53">
        <v>0</v>
      </c>
      <c r="Y8" s="52">
        <v>1</v>
      </c>
      <c r="Z8" s="53">
        <v>0</v>
      </c>
      <c r="AA8" s="52">
        <v>7</v>
      </c>
      <c r="AB8" s="201">
        <v>1E-3</v>
      </c>
      <c r="AC8" s="285">
        <v>848</v>
      </c>
      <c r="AD8" s="286">
        <v>8106</v>
      </c>
      <c r="AE8" s="287">
        <v>0.91700000000000004</v>
      </c>
    </row>
    <row r="9" spans="1:31" x14ac:dyDescent="0.2">
      <c r="A9" s="36" t="s">
        <v>29</v>
      </c>
      <c r="B9" s="37">
        <v>81402</v>
      </c>
      <c r="C9" s="38">
        <v>80</v>
      </c>
      <c r="D9" s="38">
        <v>0</v>
      </c>
      <c r="E9" s="38">
        <v>74</v>
      </c>
      <c r="F9" s="269">
        <v>6</v>
      </c>
      <c r="G9" s="281">
        <v>80320</v>
      </c>
      <c r="H9" s="282">
        <v>0.98699999999999999</v>
      </c>
      <c r="I9" s="146">
        <v>865</v>
      </c>
      <c r="J9" s="205">
        <v>1.0999999999999999E-2</v>
      </c>
      <c r="K9" s="204">
        <v>217</v>
      </c>
      <c r="L9" s="205">
        <v>3.0000000000000001E-3</v>
      </c>
      <c r="M9" s="204">
        <v>0</v>
      </c>
      <c r="N9" s="283">
        <v>0</v>
      </c>
      <c r="O9" s="284">
        <v>4765</v>
      </c>
      <c r="P9" s="117">
        <v>5.8999999999999997E-2</v>
      </c>
      <c r="Q9" s="49">
        <v>4490</v>
      </c>
      <c r="R9" s="51">
        <v>5.6000000000000001E-2</v>
      </c>
      <c r="S9" s="49">
        <v>1711</v>
      </c>
      <c r="T9" s="51">
        <v>2.1000000000000001E-2</v>
      </c>
      <c r="U9" s="49">
        <v>4495</v>
      </c>
      <c r="V9" s="51">
        <v>5.6000000000000001E-2</v>
      </c>
      <c r="W9" s="49">
        <v>1390</v>
      </c>
      <c r="X9" s="53">
        <v>1.7000000000000001E-2</v>
      </c>
      <c r="Y9" s="52">
        <v>49</v>
      </c>
      <c r="Z9" s="53">
        <v>1E-3</v>
      </c>
      <c r="AA9" s="52">
        <v>15</v>
      </c>
      <c r="AB9" s="201">
        <v>0</v>
      </c>
      <c r="AC9" s="285">
        <v>12425</v>
      </c>
      <c r="AD9" s="286">
        <v>74381</v>
      </c>
      <c r="AE9" s="287">
        <v>0.92600000000000005</v>
      </c>
    </row>
    <row r="10" spans="1:31" x14ac:dyDescent="0.2">
      <c r="A10" s="36" t="s">
        <v>30</v>
      </c>
      <c r="B10" s="37">
        <v>14157</v>
      </c>
      <c r="C10" s="38">
        <v>26</v>
      </c>
      <c r="D10" s="38">
        <v>0</v>
      </c>
      <c r="E10" s="38">
        <v>5</v>
      </c>
      <c r="F10" s="269">
        <v>3</v>
      </c>
      <c r="G10" s="281">
        <v>13423</v>
      </c>
      <c r="H10" s="282">
        <v>0.94799999999999995</v>
      </c>
      <c r="I10" s="146">
        <v>558</v>
      </c>
      <c r="J10" s="205">
        <v>3.9E-2</v>
      </c>
      <c r="K10" s="204">
        <v>165</v>
      </c>
      <c r="L10" s="205">
        <v>1.2E-2</v>
      </c>
      <c r="M10" s="204">
        <v>11</v>
      </c>
      <c r="N10" s="283">
        <v>1E-3</v>
      </c>
      <c r="O10" s="284">
        <v>122</v>
      </c>
      <c r="P10" s="366">
        <v>8.9999999999999993E-3</v>
      </c>
      <c r="Q10" s="49">
        <v>54</v>
      </c>
      <c r="R10" s="51">
        <v>4.0000000000000001E-3</v>
      </c>
      <c r="S10" s="49">
        <v>143</v>
      </c>
      <c r="T10" s="51">
        <v>1.0999999999999999E-2</v>
      </c>
      <c r="U10" s="49">
        <v>11655</v>
      </c>
      <c r="V10" s="51">
        <v>0.86799999999999999</v>
      </c>
      <c r="W10" s="49">
        <v>1</v>
      </c>
      <c r="X10" s="53">
        <v>0</v>
      </c>
      <c r="Y10" s="52">
        <v>0</v>
      </c>
      <c r="Z10" s="53">
        <v>0</v>
      </c>
      <c r="AA10" s="52">
        <v>111</v>
      </c>
      <c r="AB10" s="201">
        <v>8.0000000000000002E-3</v>
      </c>
      <c r="AC10" s="285">
        <v>12033</v>
      </c>
      <c r="AD10" s="286">
        <v>1768</v>
      </c>
      <c r="AE10" s="287">
        <v>0.13200000000000001</v>
      </c>
    </row>
    <row r="11" spans="1:31" x14ac:dyDescent="0.2">
      <c r="A11" s="36" t="s">
        <v>31</v>
      </c>
      <c r="B11" s="37">
        <v>7988</v>
      </c>
      <c r="C11" s="38">
        <v>18</v>
      </c>
      <c r="D11" s="38">
        <v>0</v>
      </c>
      <c r="E11" s="38">
        <v>0</v>
      </c>
      <c r="F11" s="269">
        <v>4</v>
      </c>
      <c r="G11" s="281">
        <v>6540</v>
      </c>
      <c r="H11" s="282">
        <v>0.81899999999999995</v>
      </c>
      <c r="I11" s="146">
        <v>1237</v>
      </c>
      <c r="J11" s="205">
        <v>0.155</v>
      </c>
      <c r="K11" s="204">
        <v>211</v>
      </c>
      <c r="L11" s="205">
        <v>2.5999999999999999E-2</v>
      </c>
      <c r="M11" s="204">
        <v>0</v>
      </c>
      <c r="N11" s="283">
        <v>0</v>
      </c>
      <c r="O11" s="284">
        <v>1979</v>
      </c>
      <c r="P11" s="117">
        <v>0.30299999999999999</v>
      </c>
      <c r="Q11" s="49">
        <v>5</v>
      </c>
      <c r="R11" s="51">
        <v>1E-3</v>
      </c>
      <c r="S11" s="49">
        <v>430</v>
      </c>
      <c r="T11" s="51">
        <v>6.6000000000000003E-2</v>
      </c>
      <c r="U11" s="49">
        <v>21</v>
      </c>
      <c r="V11" s="51">
        <v>3.0000000000000001E-3</v>
      </c>
      <c r="W11" s="49">
        <v>24</v>
      </c>
      <c r="X11" s="53">
        <v>4.0000000000000001E-3</v>
      </c>
      <c r="Y11" s="52">
        <v>7</v>
      </c>
      <c r="Z11" s="53">
        <v>1E-3</v>
      </c>
      <c r="AA11" s="52">
        <v>22</v>
      </c>
      <c r="AB11" s="201">
        <v>3.0000000000000001E-3</v>
      </c>
      <c r="AC11" s="285">
        <v>2483</v>
      </c>
      <c r="AD11" s="286">
        <v>4559</v>
      </c>
      <c r="AE11" s="287">
        <v>0.69699999999999995</v>
      </c>
    </row>
    <row r="12" spans="1:31" x14ac:dyDescent="0.2">
      <c r="A12" s="36" t="s">
        <v>32</v>
      </c>
      <c r="B12" s="37">
        <v>14446</v>
      </c>
      <c r="C12" s="38">
        <v>19</v>
      </c>
      <c r="D12" s="38">
        <v>0</v>
      </c>
      <c r="E12" s="38">
        <v>11</v>
      </c>
      <c r="F12" s="269">
        <v>3</v>
      </c>
      <c r="G12" s="281">
        <v>14156</v>
      </c>
      <c r="H12" s="282">
        <v>0.98</v>
      </c>
      <c r="I12" s="146">
        <v>256</v>
      </c>
      <c r="J12" s="205">
        <v>1.7999999999999999E-2</v>
      </c>
      <c r="K12" s="204">
        <v>34</v>
      </c>
      <c r="L12" s="205">
        <v>2E-3</v>
      </c>
      <c r="M12" s="204">
        <v>0</v>
      </c>
      <c r="N12" s="283">
        <v>0</v>
      </c>
      <c r="O12" s="284">
        <v>183</v>
      </c>
      <c r="P12" s="366">
        <v>1.2999999999999999E-2</v>
      </c>
      <c r="Q12" s="49">
        <v>107</v>
      </c>
      <c r="R12" s="51">
        <v>8.0000000000000002E-3</v>
      </c>
      <c r="S12" s="49">
        <v>113</v>
      </c>
      <c r="T12" s="51">
        <v>8.0000000000000002E-3</v>
      </c>
      <c r="U12" s="49">
        <v>87</v>
      </c>
      <c r="V12" s="51">
        <v>6.0000000000000001E-3</v>
      </c>
      <c r="W12" s="49">
        <v>7</v>
      </c>
      <c r="X12" s="53">
        <v>0</v>
      </c>
      <c r="Y12" s="52">
        <v>7</v>
      </c>
      <c r="Z12" s="53">
        <v>0</v>
      </c>
      <c r="AA12" s="52">
        <v>12</v>
      </c>
      <c r="AB12" s="201">
        <v>1E-3</v>
      </c>
      <c r="AC12" s="285">
        <v>409</v>
      </c>
      <c r="AD12" s="286">
        <v>13973</v>
      </c>
      <c r="AE12" s="287">
        <v>0.98699999999999999</v>
      </c>
    </row>
    <row r="13" spans="1:31" x14ac:dyDescent="0.2">
      <c r="A13" s="36" t="s">
        <v>33</v>
      </c>
      <c r="B13" s="37">
        <v>54399</v>
      </c>
      <c r="C13" s="38">
        <v>69</v>
      </c>
      <c r="D13" s="38">
        <v>5</v>
      </c>
      <c r="E13" s="38">
        <v>54</v>
      </c>
      <c r="F13" s="269">
        <v>3</v>
      </c>
      <c r="G13" s="281">
        <v>51705</v>
      </c>
      <c r="H13" s="282">
        <v>0.95</v>
      </c>
      <c r="I13" s="146">
        <v>2575</v>
      </c>
      <c r="J13" s="205">
        <v>4.7E-2</v>
      </c>
      <c r="K13" s="204">
        <v>119</v>
      </c>
      <c r="L13" s="205">
        <v>2E-3</v>
      </c>
      <c r="M13" s="204">
        <v>0</v>
      </c>
      <c r="N13" s="283">
        <v>0</v>
      </c>
      <c r="O13" s="284">
        <v>827</v>
      </c>
      <c r="P13" s="366">
        <v>1.6E-2</v>
      </c>
      <c r="Q13" s="49">
        <v>480</v>
      </c>
      <c r="R13" s="51">
        <v>8.9999999999999993E-3</v>
      </c>
      <c r="S13" s="49">
        <v>41376</v>
      </c>
      <c r="T13" s="51">
        <v>0.8</v>
      </c>
      <c r="U13" s="49">
        <v>152</v>
      </c>
      <c r="V13" s="51">
        <v>3.0000000000000001E-3</v>
      </c>
      <c r="W13" s="49">
        <v>1719</v>
      </c>
      <c r="X13" s="53">
        <v>3.3000000000000002E-2</v>
      </c>
      <c r="Y13" s="52">
        <v>14</v>
      </c>
      <c r="Z13" s="53">
        <v>0</v>
      </c>
      <c r="AA13" s="52">
        <v>17</v>
      </c>
      <c r="AB13" s="201">
        <v>0</v>
      </c>
      <c r="AC13" s="285">
        <v>44105</v>
      </c>
      <c r="AD13" s="286">
        <v>8607</v>
      </c>
      <c r="AE13" s="287">
        <v>0.16600000000000001</v>
      </c>
    </row>
    <row r="14" spans="1:31" x14ac:dyDescent="0.2">
      <c r="A14" s="36" t="s">
        <v>34</v>
      </c>
      <c r="B14" s="37">
        <v>4183</v>
      </c>
      <c r="C14" s="38">
        <v>10</v>
      </c>
      <c r="D14" s="38">
        <v>0</v>
      </c>
      <c r="E14" s="38">
        <v>0</v>
      </c>
      <c r="F14" s="269">
        <v>5</v>
      </c>
      <c r="G14" s="281">
        <v>3627</v>
      </c>
      <c r="H14" s="282">
        <v>0.86699999999999999</v>
      </c>
      <c r="I14" s="146">
        <v>540</v>
      </c>
      <c r="J14" s="205">
        <v>0.129</v>
      </c>
      <c r="K14" s="204">
        <v>16</v>
      </c>
      <c r="L14" s="205">
        <v>4.0000000000000001E-3</v>
      </c>
      <c r="M14" s="204">
        <v>0</v>
      </c>
      <c r="N14" s="283">
        <v>0</v>
      </c>
      <c r="O14" s="284">
        <v>145</v>
      </c>
      <c r="P14" s="366">
        <v>0.04</v>
      </c>
      <c r="Q14" s="49">
        <v>4</v>
      </c>
      <c r="R14" s="51">
        <v>1E-3</v>
      </c>
      <c r="S14" s="49">
        <v>106</v>
      </c>
      <c r="T14" s="51">
        <v>2.9000000000000001E-2</v>
      </c>
      <c r="U14" s="49">
        <v>4</v>
      </c>
      <c r="V14" s="51">
        <v>1E-3</v>
      </c>
      <c r="W14" s="49">
        <v>5</v>
      </c>
      <c r="X14" s="53">
        <v>1E-3</v>
      </c>
      <c r="Y14" s="52">
        <v>4</v>
      </c>
      <c r="Z14" s="53">
        <v>1E-3</v>
      </c>
      <c r="AA14" s="52">
        <v>10</v>
      </c>
      <c r="AB14" s="201">
        <v>3.0000000000000001E-3</v>
      </c>
      <c r="AC14" s="285">
        <v>274</v>
      </c>
      <c r="AD14" s="286">
        <v>3479</v>
      </c>
      <c r="AE14" s="287">
        <v>0.95899999999999996</v>
      </c>
    </row>
    <row r="15" spans="1:31" x14ac:dyDescent="0.2">
      <c r="A15" s="36" t="s">
        <v>35</v>
      </c>
      <c r="B15" s="37">
        <v>5072</v>
      </c>
      <c r="C15" s="38">
        <v>11</v>
      </c>
      <c r="D15" s="38">
        <v>0</v>
      </c>
      <c r="E15" s="38">
        <v>0</v>
      </c>
      <c r="F15" s="269">
        <v>3</v>
      </c>
      <c r="G15" s="281">
        <v>4715</v>
      </c>
      <c r="H15" s="282">
        <v>0.93</v>
      </c>
      <c r="I15" s="146">
        <v>336</v>
      </c>
      <c r="J15" s="205">
        <v>6.6000000000000003E-2</v>
      </c>
      <c r="K15" s="204">
        <v>21</v>
      </c>
      <c r="L15" s="205">
        <v>4.0000000000000001E-3</v>
      </c>
      <c r="M15" s="204">
        <v>0</v>
      </c>
      <c r="N15" s="283">
        <v>0</v>
      </c>
      <c r="O15" s="284">
        <v>30</v>
      </c>
      <c r="P15" s="366">
        <v>6.0000000000000001E-3</v>
      </c>
      <c r="Q15" s="49">
        <v>0</v>
      </c>
      <c r="R15" s="51">
        <v>0</v>
      </c>
      <c r="S15" s="49">
        <v>24</v>
      </c>
      <c r="T15" s="51">
        <v>5.0000000000000001E-3</v>
      </c>
      <c r="U15" s="49">
        <v>16</v>
      </c>
      <c r="V15" s="51">
        <v>3.0000000000000001E-3</v>
      </c>
      <c r="W15" s="49">
        <v>20</v>
      </c>
      <c r="X15" s="53">
        <v>4.0000000000000001E-3</v>
      </c>
      <c r="Y15" s="52">
        <v>0</v>
      </c>
      <c r="Z15" s="53">
        <v>0</v>
      </c>
      <c r="AA15" s="52">
        <v>22</v>
      </c>
      <c r="AB15" s="201">
        <v>5.0000000000000001E-3</v>
      </c>
      <c r="AC15" s="285">
        <v>112</v>
      </c>
      <c r="AD15" s="286">
        <v>4685</v>
      </c>
      <c r="AE15" s="287">
        <v>0.99399999999999999</v>
      </c>
    </row>
    <row r="16" spans="1:31" x14ac:dyDescent="0.2">
      <c r="A16" s="36" t="s">
        <v>36</v>
      </c>
      <c r="B16" s="37">
        <v>4319</v>
      </c>
      <c r="C16" s="38">
        <v>12</v>
      </c>
      <c r="D16" s="38">
        <v>0</v>
      </c>
      <c r="E16" s="38">
        <v>0</v>
      </c>
      <c r="F16" s="269">
        <v>4</v>
      </c>
      <c r="G16" s="281">
        <v>3935</v>
      </c>
      <c r="H16" s="282">
        <v>0.91100000000000003</v>
      </c>
      <c r="I16" s="146">
        <v>317</v>
      </c>
      <c r="J16" s="205">
        <v>7.2999999999999995E-2</v>
      </c>
      <c r="K16" s="204">
        <v>67</v>
      </c>
      <c r="L16" s="205">
        <v>1.6E-2</v>
      </c>
      <c r="M16" s="204">
        <v>0</v>
      </c>
      <c r="N16" s="283">
        <v>0</v>
      </c>
      <c r="O16" s="284">
        <v>577</v>
      </c>
      <c r="P16" s="117">
        <v>0.14699999999999999</v>
      </c>
      <c r="Q16" s="49">
        <v>11</v>
      </c>
      <c r="R16" s="51">
        <v>3.0000000000000001E-3</v>
      </c>
      <c r="S16" s="49">
        <v>276</v>
      </c>
      <c r="T16" s="51">
        <v>7.0000000000000007E-2</v>
      </c>
      <c r="U16" s="49">
        <v>3935</v>
      </c>
      <c r="V16" s="51">
        <v>1</v>
      </c>
      <c r="W16" s="49">
        <v>17</v>
      </c>
      <c r="X16" s="53">
        <v>4.0000000000000001E-3</v>
      </c>
      <c r="Y16" s="52">
        <v>9</v>
      </c>
      <c r="Z16" s="53">
        <v>2E-3</v>
      </c>
      <c r="AA16" s="52">
        <v>12</v>
      </c>
      <c r="AB16" s="201">
        <v>3.0000000000000001E-3</v>
      </c>
      <c r="AC16" s="285">
        <v>4826</v>
      </c>
      <c r="AD16" s="286">
        <v>0</v>
      </c>
      <c r="AE16" s="287">
        <v>0</v>
      </c>
    </row>
    <row r="17" spans="1:31" x14ac:dyDescent="0.2">
      <c r="A17" s="36" t="s">
        <v>37</v>
      </c>
      <c r="B17" s="37">
        <v>24986</v>
      </c>
      <c r="C17" s="38">
        <v>39</v>
      </c>
      <c r="D17" s="38">
        <v>0</v>
      </c>
      <c r="E17" s="38">
        <v>29</v>
      </c>
      <c r="F17" s="269">
        <v>3</v>
      </c>
      <c r="G17" s="281">
        <v>22073</v>
      </c>
      <c r="H17" s="282">
        <v>0.88300000000000001</v>
      </c>
      <c r="I17" s="146">
        <v>2453</v>
      </c>
      <c r="J17" s="205">
        <v>9.8000000000000004E-2</v>
      </c>
      <c r="K17" s="204">
        <v>449</v>
      </c>
      <c r="L17" s="205">
        <v>1.7999999999999999E-2</v>
      </c>
      <c r="M17" s="204">
        <v>11</v>
      </c>
      <c r="N17" s="283">
        <v>0</v>
      </c>
      <c r="O17" s="284">
        <v>329</v>
      </c>
      <c r="P17" s="366">
        <v>1.4999999999999999E-2</v>
      </c>
      <c r="Q17" s="49">
        <v>201</v>
      </c>
      <c r="R17" s="51">
        <v>8.9999999999999993E-3</v>
      </c>
      <c r="S17" s="49">
        <v>2646</v>
      </c>
      <c r="T17" s="51">
        <v>0.12</v>
      </c>
      <c r="U17" s="49">
        <v>5698</v>
      </c>
      <c r="V17" s="51">
        <v>0.25800000000000001</v>
      </c>
      <c r="W17" s="49">
        <v>1210</v>
      </c>
      <c r="X17" s="53">
        <v>5.5E-2</v>
      </c>
      <c r="Y17" s="52">
        <v>6</v>
      </c>
      <c r="Z17" s="53">
        <v>0</v>
      </c>
      <c r="AA17" s="52">
        <v>21</v>
      </c>
      <c r="AB17" s="201">
        <v>1E-3</v>
      </c>
      <c r="AC17" s="285">
        <v>9916</v>
      </c>
      <c r="AD17" s="286">
        <v>16228</v>
      </c>
      <c r="AE17" s="287">
        <v>0.73499999999999999</v>
      </c>
    </row>
    <row r="18" spans="1:31" x14ac:dyDescent="0.2">
      <c r="A18" s="36" t="s">
        <v>38</v>
      </c>
      <c r="B18" s="37">
        <v>3644</v>
      </c>
      <c r="C18" s="38">
        <v>10</v>
      </c>
      <c r="D18" s="38">
        <v>0</v>
      </c>
      <c r="E18" s="38">
        <v>7</v>
      </c>
      <c r="F18" s="269">
        <v>4</v>
      </c>
      <c r="G18" s="281">
        <v>2768</v>
      </c>
      <c r="H18" s="282">
        <v>0.76</v>
      </c>
      <c r="I18" s="146">
        <v>574</v>
      </c>
      <c r="J18" s="205">
        <v>0.158</v>
      </c>
      <c r="K18" s="204">
        <v>302</v>
      </c>
      <c r="L18" s="205">
        <v>8.3000000000000004E-2</v>
      </c>
      <c r="M18" s="204">
        <v>0</v>
      </c>
      <c r="N18" s="283">
        <v>0</v>
      </c>
      <c r="O18" s="284">
        <v>99</v>
      </c>
      <c r="P18" s="366">
        <v>3.5999999999999997E-2</v>
      </c>
      <c r="Q18" s="49">
        <v>62</v>
      </c>
      <c r="R18" s="51">
        <v>2.1999999999999999E-2</v>
      </c>
      <c r="S18" s="49">
        <v>50</v>
      </c>
      <c r="T18" s="51">
        <v>1.7999999999999999E-2</v>
      </c>
      <c r="U18" s="49">
        <v>45</v>
      </c>
      <c r="V18" s="51">
        <v>1.6E-2</v>
      </c>
      <c r="W18" s="49">
        <v>9</v>
      </c>
      <c r="X18" s="53">
        <v>3.0000000000000001E-3</v>
      </c>
      <c r="Y18" s="52">
        <v>0</v>
      </c>
      <c r="Z18" s="53">
        <v>0</v>
      </c>
      <c r="AA18" s="52">
        <v>13</v>
      </c>
      <c r="AB18" s="201">
        <v>5.0000000000000001E-3</v>
      </c>
      <c r="AC18" s="285">
        <v>216</v>
      </c>
      <c r="AD18" s="286">
        <v>2666</v>
      </c>
      <c r="AE18" s="287">
        <v>0.96299999999999997</v>
      </c>
    </row>
    <row r="19" spans="1:31" x14ac:dyDescent="0.2">
      <c r="A19" s="36" t="s">
        <v>39</v>
      </c>
      <c r="B19" s="37">
        <v>7293</v>
      </c>
      <c r="C19" s="38">
        <v>14</v>
      </c>
      <c r="D19" s="38">
        <v>0</v>
      </c>
      <c r="E19" s="38">
        <v>0</v>
      </c>
      <c r="F19" s="269">
        <v>3</v>
      </c>
      <c r="G19" s="281">
        <v>7235</v>
      </c>
      <c r="H19" s="282">
        <v>0.99199999999999999</v>
      </c>
      <c r="I19" s="146">
        <v>45</v>
      </c>
      <c r="J19" s="205">
        <v>6.0000000000000001E-3</v>
      </c>
      <c r="K19" s="204">
        <v>13</v>
      </c>
      <c r="L19" s="205">
        <v>2E-3</v>
      </c>
      <c r="M19" s="204">
        <v>0</v>
      </c>
      <c r="N19" s="283">
        <v>0</v>
      </c>
      <c r="O19" s="284">
        <v>24</v>
      </c>
      <c r="P19" s="366">
        <v>3.0000000000000001E-3</v>
      </c>
      <c r="Q19" s="49">
        <v>0</v>
      </c>
      <c r="R19" s="51">
        <v>0</v>
      </c>
      <c r="S19" s="49">
        <v>16</v>
      </c>
      <c r="T19" s="51">
        <v>2E-3</v>
      </c>
      <c r="U19" s="49">
        <v>1</v>
      </c>
      <c r="V19" s="51">
        <v>0</v>
      </c>
      <c r="W19" s="49">
        <v>1</v>
      </c>
      <c r="X19" s="53">
        <v>0</v>
      </c>
      <c r="Y19" s="52">
        <v>1</v>
      </c>
      <c r="Z19" s="53">
        <v>0</v>
      </c>
      <c r="AA19" s="52">
        <v>0</v>
      </c>
      <c r="AB19" s="201">
        <v>0</v>
      </c>
      <c r="AC19" s="285">
        <v>43</v>
      </c>
      <c r="AD19" s="286">
        <v>7211</v>
      </c>
      <c r="AE19" s="287">
        <v>0.997</v>
      </c>
    </row>
    <row r="20" spans="1:31" x14ac:dyDescent="0.2">
      <c r="A20" s="36" t="s">
        <v>40</v>
      </c>
      <c r="B20" s="37">
        <v>21771</v>
      </c>
      <c r="C20" s="38">
        <v>28</v>
      </c>
      <c r="D20" s="38">
        <v>0</v>
      </c>
      <c r="E20" s="38">
        <v>18</v>
      </c>
      <c r="F20" s="269">
        <v>3</v>
      </c>
      <c r="G20" s="281">
        <v>18610</v>
      </c>
      <c r="H20" s="282">
        <v>0.85499999999999998</v>
      </c>
      <c r="I20" s="146">
        <v>2203</v>
      </c>
      <c r="J20" s="205">
        <v>0.10100000000000001</v>
      </c>
      <c r="K20" s="204">
        <v>958</v>
      </c>
      <c r="L20" s="205">
        <v>4.3999999999999997E-2</v>
      </c>
      <c r="M20" s="204">
        <v>0</v>
      </c>
      <c r="N20" s="283">
        <v>0</v>
      </c>
      <c r="O20" s="284">
        <v>682</v>
      </c>
      <c r="P20" s="366">
        <v>3.6999999999999998E-2</v>
      </c>
      <c r="Q20" s="49">
        <v>556</v>
      </c>
      <c r="R20" s="51">
        <v>0.03</v>
      </c>
      <c r="S20" s="49">
        <v>257</v>
      </c>
      <c r="T20" s="51">
        <v>1.4E-2</v>
      </c>
      <c r="U20" s="49">
        <v>288</v>
      </c>
      <c r="V20" s="51">
        <v>1.4999999999999999E-2</v>
      </c>
      <c r="W20" s="49">
        <v>4</v>
      </c>
      <c r="X20" s="53">
        <v>0</v>
      </c>
      <c r="Y20" s="52">
        <v>4</v>
      </c>
      <c r="Z20" s="53">
        <v>0</v>
      </c>
      <c r="AA20" s="52">
        <v>70</v>
      </c>
      <c r="AB20" s="201">
        <v>4.0000000000000001E-3</v>
      </c>
      <c r="AC20" s="285">
        <v>1305</v>
      </c>
      <c r="AD20" s="286">
        <v>17922</v>
      </c>
      <c r="AE20" s="287">
        <v>0.96299999999999997</v>
      </c>
    </row>
    <row r="21" spans="1:31" x14ac:dyDescent="0.2">
      <c r="A21" s="36" t="s">
        <v>41</v>
      </c>
      <c r="B21" s="37">
        <v>13823</v>
      </c>
      <c r="C21" s="38">
        <v>25</v>
      </c>
      <c r="D21" s="38">
        <v>0</v>
      </c>
      <c r="E21" s="38">
        <v>16</v>
      </c>
      <c r="F21" s="269">
        <v>8</v>
      </c>
      <c r="G21" s="281">
        <v>13187</v>
      </c>
      <c r="H21" s="282">
        <v>0.95399999999999996</v>
      </c>
      <c r="I21" s="146">
        <v>467</v>
      </c>
      <c r="J21" s="205">
        <v>3.4000000000000002E-2</v>
      </c>
      <c r="K21" s="204">
        <v>161</v>
      </c>
      <c r="L21" s="205">
        <v>1.2E-2</v>
      </c>
      <c r="M21" s="204">
        <v>8</v>
      </c>
      <c r="N21" s="283">
        <v>1E-3</v>
      </c>
      <c r="O21" s="284">
        <v>257</v>
      </c>
      <c r="P21" s="366">
        <v>1.9E-2</v>
      </c>
      <c r="Q21" s="49">
        <v>11</v>
      </c>
      <c r="R21" s="51">
        <v>1E-3</v>
      </c>
      <c r="S21" s="49">
        <v>135</v>
      </c>
      <c r="T21" s="51">
        <v>0.01</v>
      </c>
      <c r="U21" s="49">
        <v>27</v>
      </c>
      <c r="V21" s="51">
        <v>2E-3</v>
      </c>
      <c r="W21" s="49">
        <v>28</v>
      </c>
      <c r="X21" s="53">
        <v>2E-3</v>
      </c>
      <c r="Y21" s="52">
        <v>10</v>
      </c>
      <c r="Z21" s="53">
        <v>1E-3</v>
      </c>
      <c r="AA21" s="52">
        <v>23</v>
      </c>
      <c r="AB21" s="201">
        <v>2E-3</v>
      </c>
      <c r="AC21" s="285">
        <v>488</v>
      </c>
      <c r="AD21" s="286">
        <v>12927</v>
      </c>
      <c r="AE21" s="287">
        <v>0.98</v>
      </c>
    </row>
    <row r="22" spans="1:31" x14ac:dyDescent="0.2">
      <c r="A22" s="36" t="s">
        <v>42</v>
      </c>
      <c r="B22" s="37">
        <v>18472</v>
      </c>
      <c r="C22" s="38">
        <v>24</v>
      </c>
      <c r="D22" s="38">
        <v>0</v>
      </c>
      <c r="E22" s="38">
        <v>9</v>
      </c>
      <c r="F22" s="269">
        <v>3</v>
      </c>
      <c r="G22" s="281">
        <v>18204</v>
      </c>
      <c r="H22" s="282">
        <v>0.98499999999999999</v>
      </c>
      <c r="I22" s="146">
        <v>254</v>
      </c>
      <c r="J22" s="205">
        <v>1.4E-2</v>
      </c>
      <c r="K22" s="204">
        <v>14</v>
      </c>
      <c r="L22" s="205">
        <v>1E-3</v>
      </c>
      <c r="M22" s="204">
        <v>0</v>
      </c>
      <c r="N22" s="283">
        <v>0</v>
      </c>
      <c r="O22" s="284">
        <v>85</v>
      </c>
      <c r="P22" s="366">
        <v>5.0000000000000001E-3</v>
      </c>
      <c r="Q22" s="49">
        <v>41</v>
      </c>
      <c r="R22" s="51">
        <v>2E-3</v>
      </c>
      <c r="S22" s="49">
        <v>283</v>
      </c>
      <c r="T22" s="51">
        <v>1.6E-2</v>
      </c>
      <c r="U22" s="49">
        <v>6</v>
      </c>
      <c r="V22" s="51">
        <v>0</v>
      </c>
      <c r="W22" s="49">
        <v>0</v>
      </c>
      <c r="X22" s="53">
        <v>0</v>
      </c>
      <c r="Y22" s="52">
        <v>0</v>
      </c>
      <c r="Z22" s="53">
        <v>0</v>
      </c>
      <c r="AA22" s="52">
        <v>23</v>
      </c>
      <c r="AB22" s="201">
        <v>1E-3</v>
      </c>
      <c r="AC22" s="285">
        <v>397</v>
      </c>
      <c r="AD22" s="286">
        <v>17866</v>
      </c>
      <c r="AE22" s="287">
        <v>0.98099999999999998</v>
      </c>
    </row>
    <row r="23" spans="1:31" x14ac:dyDescent="0.2">
      <c r="A23" s="36" t="s">
        <v>43</v>
      </c>
      <c r="B23" s="37">
        <v>8611</v>
      </c>
      <c r="C23" s="38">
        <v>14</v>
      </c>
      <c r="D23" s="38">
        <v>5</v>
      </c>
      <c r="E23" s="38">
        <v>0</v>
      </c>
      <c r="F23" s="269">
        <v>5</v>
      </c>
      <c r="G23" s="281">
        <v>8159</v>
      </c>
      <c r="H23" s="282">
        <v>0.94799999999999995</v>
      </c>
      <c r="I23" s="146">
        <v>410</v>
      </c>
      <c r="J23" s="205">
        <v>4.8000000000000001E-2</v>
      </c>
      <c r="K23" s="204">
        <v>42</v>
      </c>
      <c r="L23" s="205">
        <v>5.0000000000000001E-3</v>
      </c>
      <c r="M23" s="204">
        <v>0</v>
      </c>
      <c r="N23" s="283">
        <v>0</v>
      </c>
      <c r="O23" s="284">
        <v>36</v>
      </c>
      <c r="P23" s="366">
        <v>4.0000000000000001E-3</v>
      </c>
      <c r="Q23" s="49">
        <v>0</v>
      </c>
      <c r="R23" s="51">
        <v>0</v>
      </c>
      <c r="S23" s="49">
        <v>69</v>
      </c>
      <c r="T23" s="51">
        <v>8.0000000000000002E-3</v>
      </c>
      <c r="U23" s="49">
        <v>8159</v>
      </c>
      <c r="V23" s="51">
        <v>1</v>
      </c>
      <c r="W23" s="49">
        <v>22</v>
      </c>
      <c r="X23" s="53">
        <v>3.0000000000000001E-3</v>
      </c>
      <c r="Y23" s="52">
        <v>1</v>
      </c>
      <c r="Z23" s="53">
        <v>0</v>
      </c>
      <c r="AA23" s="52">
        <v>24</v>
      </c>
      <c r="AB23" s="201">
        <v>3.0000000000000001E-3</v>
      </c>
      <c r="AC23" s="285">
        <v>8311</v>
      </c>
      <c r="AD23" s="286">
        <v>0</v>
      </c>
      <c r="AE23" s="287">
        <v>0</v>
      </c>
    </row>
    <row r="24" spans="1:31" x14ac:dyDescent="0.2">
      <c r="A24" s="36" t="s">
        <v>44</v>
      </c>
      <c r="B24" s="37">
        <v>43414</v>
      </c>
      <c r="C24" s="38">
        <v>64</v>
      </c>
      <c r="D24" s="38">
        <v>0</v>
      </c>
      <c r="E24" s="38">
        <v>32</v>
      </c>
      <c r="F24" s="269">
        <v>6</v>
      </c>
      <c r="G24" s="281">
        <v>40459</v>
      </c>
      <c r="H24" s="282">
        <v>0.93200000000000005</v>
      </c>
      <c r="I24" s="146">
        <v>2594</v>
      </c>
      <c r="J24" s="205">
        <v>0.06</v>
      </c>
      <c r="K24" s="204">
        <v>360</v>
      </c>
      <c r="L24" s="205">
        <v>8.0000000000000002E-3</v>
      </c>
      <c r="M24" s="204">
        <v>1</v>
      </c>
      <c r="N24" s="283">
        <v>0</v>
      </c>
      <c r="O24" s="284">
        <v>614</v>
      </c>
      <c r="P24" s="366">
        <v>1.4999999999999999E-2</v>
      </c>
      <c r="Q24" s="49">
        <v>275</v>
      </c>
      <c r="R24" s="51">
        <v>7.0000000000000001E-3</v>
      </c>
      <c r="S24" s="49">
        <v>260</v>
      </c>
      <c r="T24" s="51">
        <v>6.0000000000000001E-3</v>
      </c>
      <c r="U24" s="49">
        <v>212</v>
      </c>
      <c r="V24" s="51">
        <v>5.0000000000000001E-3</v>
      </c>
      <c r="W24" s="49">
        <v>33</v>
      </c>
      <c r="X24" s="53">
        <v>1E-3</v>
      </c>
      <c r="Y24" s="52">
        <v>0</v>
      </c>
      <c r="Z24" s="53">
        <v>0</v>
      </c>
      <c r="AA24" s="52">
        <v>109</v>
      </c>
      <c r="AB24" s="201">
        <v>3.0000000000000001E-3</v>
      </c>
      <c r="AC24" s="285">
        <v>1228</v>
      </c>
      <c r="AD24" s="286">
        <v>39827</v>
      </c>
      <c r="AE24" s="287">
        <v>0.98399999999999999</v>
      </c>
    </row>
    <row r="25" spans="1:31" x14ac:dyDescent="0.2">
      <c r="A25" s="36" t="s">
        <v>45</v>
      </c>
      <c r="B25" s="37">
        <v>18568</v>
      </c>
      <c r="C25" s="38">
        <v>30</v>
      </c>
      <c r="D25" s="38">
        <v>0</v>
      </c>
      <c r="E25" s="38">
        <v>13</v>
      </c>
      <c r="F25" s="269">
        <v>3</v>
      </c>
      <c r="G25" s="281">
        <v>18035</v>
      </c>
      <c r="H25" s="282">
        <v>0.97099999999999997</v>
      </c>
      <c r="I25" s="146">
        <v>392</v>
      </c>
      <c r="J25" s="205">
        <v>2.1000000000000001E-2</v>
      </c>
      <c r="K25" s="204">
        <v>107</v>
      </c>
      <c r="L25" s="205">
        <v>6.0000000000000001E-3</v>
      </c>
      <c r="M25" s="204">
        <v>34</v>
      </c>
      <c r="N25" s="283">
        <v>2E-3</v>
      </c>
      <c r="O25" s="284">
        <v>78</v>
      </c>
      <c r="P25" s="366">
        <v>4.0000000000000001E-3</v>
      </c>
      <c r="Q25" s="49">
        <v>23</v>
      </c>
      <c r="R25" s="51">
        <v>1E-3</v>
      </c>
      <c r="S25" s="49">
        <v>47</v>
      </c>
      <c r="T25" s="51">
        <v>3.0000000000000001E-3</v>
      </c>
      <c r="U25" s="49">
        <v>30</v>
      </c>
      <c r="V25" s="51">
        <v>2E-3</v>
      </c>
      <c r="W25" s="49">
        <v>6</v>
      </c>
      <c r="X25" s="53">
        <v>0</v>
      </c>
      <c r="Y25" s="52">
        <v>2</v>
      </c>
      <c r="Z25" s="53">
        <v>0</v>
      </c>
      <c r="AA25" s="52">
        <v>33</v>
      </c>
      <c r="AB25" s="201">
        <v>2E-3</v>
      </c>
      <c r="AC25" s="285">
        <v>196</v>
      </c>
      <c r="AD25" s="286">
        <v>17985</v>
      </c>
      <c r="AE25" s="287">
        <v>0.997</v>
      </c>
    </row>
    <row r="26" spans="1:31" x14ac:dyDescent="0.2">
      <c r="A26" s="36" t="s">
        <v>46</v>
      </c>
      <c r="B26" s="37">
        <v>40296</v>
      </c>
      <c r="C26" s="38">
        <v>28</v>
      </c>
      <c r="D26" s="38">
        <v>4</v>
      </c>
      <c r="E26" s="38">
        <v>23</v>
      </c>
      <c r="F26" s="269">
        <v>5</v>
      </c>
      <c r="G26" s="281">
        <v>40079</v>
      </c>
      <c r="H26" s="282">
        <v>0.995</v>
      </c>
      <c r="I26" s="146">
        <v>211</v>
      </c>
      <c r="J26" s="205">
        <v>5.0000000000000001E-3</v>
      </c>
      <c r="K26" s="204">
        <v>6</v>
      </c>
      <c r="L26" s="205">
        <v>0</v>
      </c>
      <c r="M26" s="204">
        <v>0</v>
      </c>
      <c r="N26" s="283">
        <v>0</v>
      </c>
      <c r="O26" s="284">
        <v>173</v>
      </c>
      <c r="P26" s="366">
        <v>4.0000000000000001E-3</v>
      </c>
      <c r="Q26" s="49">
        <v>154</v>
      </c>
      <c r="R26" s="51">
        <v>4.0000000000000001E-3</v>
      </c>
      <c r="S26" s="49">
        <v>61</v>
      </c>
      <c r="T26" s="51">
        <v>2E-3</v>
      </c>
      <c r="U26" s="49">
        <v>75</v>
      </c>
      <c r="V26" s="51">
        <v>2E-3</v>
      </c>
      <c r="W26" s="49">
        <v>6</v>
      </c>
      <c r="X26" s="53">
        <v>0</v>
      </c>
      <c r="Y26" s="52">
        <v>3</v>
      </c>
      <c r="Z26" s="53">
        <v>0</v>
      </c>
      <c r="AA26" s="52">
        <v>44</v>
      </c>
      <c r="AB26" s="201">
        <v>1E-3</v>
      </c>
      <c r="AC26" s="285">
        <v>362</v>
      </c>
      <c r="AD26" s="286">
        <v>39876</v>
      </c>
      <c r="AE26" s="287">
        <v>0.995</v>
      </c>
    </row>
    <row r="27" spans="1:31" x14ac:dyDescent="0.2">
      <c r="A27" s="36" t="s">
        <v>47</v>
      </c>
      <c r="B27" s="37">
        <v>116829</v>
      </c>
      <c r="C27" s="38">
        <v>189</v>
      </c>
      <c r="D27" s="38">
        <v>0</v>
      </c>
      <c r="E27" s="38">
        <v>165</v>
      </c>
      <c r="F27" s="269">
        <v>4</v>
      </c>
      <c r="G27" s="281">
        <v>113518</v>
      </c>
      <c r="H27" s="282">
        <v>0.97199999999999998</v>
      </c>
      <c r="I27" s="146">
        <v>2945</v>
      </c>
      <c r="J27" s="205">
        <v>2.5000000000000001E-2</v>
      </c>
      <c r="K27" s="204">
        <v>365</v>
      </c>
      <c r="L27" s="205">
        <v>3.0000000000000001E-3</v>
      </c>
      <c r="M27" s="204">
        <v>1</v>
      </c>
      <c r="N27" s="283">
        <v>0</v>
      </c>
      <c r="O27" s="284">
        <v>998</v>
      </c>
      <c r="P27" s="366">
        <v>8.9999999999999993E-3</v>
      </c>
      <c r="Q27" s="49">
        <v>801</v>
      </c>
      <c r="R27" s="51">
        <v>7.0000000000000001E-3</v>
      </c>
      <c r="S27" s="49">
        <v>419</v>
      </c>
      <c r="T27" s="51">
        <v>4.0000000000000001E-3</v>
      </c>
      <c r="U27" s="49">
        <v>634</v>
      </c>
      <c r="V27" s="51">
        <v>6.0000000000000001E-3</v>
      </c>
      <c r="W27" s="49">
        <v>199</v>
      </c>
      <c r="X27" s="53">
        <v>2E-3</v>
      </c>
      <c r="Y27" s="52">
        <v>12</v>
      </c>
      <c r="Z27" s="53">
        <v>0</v>
      </c>
      <c r="AA27" s="52">
        <v>125</v>
      </c>
      <c r="AB27" s="201">
        <v>1E-3</v>
      </c>
      <c r="AC27" s="285">
        <v>2387</v>
      </c>
      <c r="AD27" s="286">
        <v>112378</v>
      </c>
      <c r="AE27" s="287">
        <v>0.99</v>
      </c>
    </row>
    <row r="28" spans="1:31" x14ac:dyDescent="0.2">
      <c r="A28" s="36" t="s">
        <v>48</v>
      </c>
      <c r="B28" s="37">
        <v>10100</v>
      </c>
      <c r="C28" s="38">
        <v>24</v>
      </c>
      <c r="D28" s="38">
        <v>0</v>
      </c>
      <c r="E28" s="38">
        <v>7</v>
      </c>
      <c r="F28" s="269">
        <v>3</v>
      </c>
      <c r="G28" s="281">
        <v>9633</v>
      </c>
      <c r="H28" s="282">
        <v>0.95399999999999996</v>
      </c>
      <c r="I28" s="146">
        <v>439</v>
      </c>
      <c r="J28" s="205">
        <v>4.2999999999999997E-2</v>
      </c>
      <c r="K28" s="204">
        <v>22</v>
      </c>
      <c r="L28" s="205">
        <v>2E-3</v>
      </c>
      <c r="M28" s="204">
        <v>6</v>
      </c>
      <c r="N28" s="283">
        <v>1E-3</v>
      </c>
      <c r="O28" s="284">
        <v>25</v>
      </c>
      <c r="P28" s="366">
        <v>3.0000000000000001E-3</v>
      </c>
      <c r="Q28" s="49">
        <v>10</v>
      </c>
      <c r="R28" s="51">
        <v>1E-3</v>
      </c>
      <c r="S28" s="49">
        <v>23</v>
      </c>
      <c r="T28" s="51">
        <v>2E-3</v>
      </c>
      <c r="U28" s="49">
        <v>22</v>
      </c>
      <c r="V28" s="51">
        <v>2E-3</v>
      </c>
      <c r="W28" s="49">
        <v>8</v>
      </c>
      <c r="X28" s="53">
        <v>1E-3</v>
      </c>
      <c r="Y28" s="52">
        <v>9</v>
      </c>
      <c r="Z28" s="53">
        <v>1E-3</v>
      </c>
      <c r="AA28" s="52">
        <v>16</v>
      </c>
      <c r="AB28" s="201">
        <v>2E-3</v>
      </c>
      <c r="AC28" s="285">
        <v>111</v>
      </c>
      <c r="AD28" s="286">
        <v>9609</v>
      </c>
      <c r="AE28" s="287">
        <v>0.998</v>
      </c>
    </row>
    <row r="29" spans="1:31" x14ac:dyDescent="0.2">
      <c r="A29" s="36" t="s">
        <v>49</v>
      </c>
      <c r="B29" s="37">
        <v>11764</v>
      </c>
      <c r="C29" s="38">
        <v>14</v>
      </c>
      <c r="D29" s="38">
        <v>0</v>
      </c>
      <c r="E29" s="38">
        <v>0</v>
      </c>
      <c r="F29" s="269">
        <v>3</v>
      </c>
      <c r="G29" s="281">
        <v>10444</v>
      </c>
      <c r="H29" s="282">
        <v>0.88800000000000001</v>
      </c>
      <c r="I29" s="146">
        <v>1270</v>
      </c>
      <c r="J29" s="205">
        <v>0.108</v>
      </c>
      <c r="K29" s="204">
        <v>50</v>
      </c>
      <c r="L29" s="205">
        <v>4.0000000000000001E-3</v>
      </c>
      <c r="M29" s="204">
        <v>0</v>
      </c>
      <c r="N29" s="283">
        <v>0</v>
      </c>
      <c r="O29" s="284">
        <v>246</v>
      </c>
      <c r="P29" s="366">
        <v>2.4E-2</v>
      </c>
      <c r="Q29" s="49">
        <v>16</v>
      </c>
      <c r="R29" s="51">
        <v>2E-3</v>
      </c>
      <c r="S29" s="49">
        <v>597</v>
      </c>
      <c r="T29" s="51">
        <v>5.7000000000000002E-2</v>
      </c>
      <c r="U29" s="49">
        <v>42</v>
      </c>
      <c r="V29" s="51">
        <v>4.0000000000000001E-3</v>
      </c>
      <c r="W29" s="49">
        <v>30</v>
      </c>
      <c r="X29" s="53">
        <v>3.0000000000000001E-3</v>
      </c>
      <c r="Y29" s="52">
        <v>0</v>
      </c>
      <c r="Z29" s="53">
        <v>0</v>
      </c>
      <c r="AA29" s="52">
        <v>37</v>
      </c>
      <c r="AB29" s="201">
        <v>4.0000000000000001E-3</v>
      </c>
      <c r="AC29" s="285">
        <v>952</v>
      </c>
      <c r="AD29" s="286">
        <v>9790</v>
      </c>
      <c r="AE29" s="287">
        <v>0.93700000000000006</v>
      </c>
    </row>
    <row r="30" spans="1:31" x14ac:dyDescent="0.2">
      <c r="A30" s="36" t="s">
        <v>50</v>
      </c>
      <c r="B30" s="37">
        <v>22027</v>
      </c>
      <c r="C30" s="38">
        <v>35</v>
      </c>
      <c r="D30" s="38">
        <v>0</v>
      </c>
      <c r="E30" s="38">
        <v>21</v>
      </c>
      <c r="F30" s="269">
        <v>4</v>
      </c>
      <c r="G30" s="281">
        <v>17931</v>
      </c>
      <c r="H30" s="282">
        <v>0.81399999999999995</v>
      </c>
      <c r="I30" s="146">
        <v>3148</v>
      </c>
      <c r="J30" s="205">
        <v>0.14299999999999999</v>
      </c>
      <c r="K30" s="204">
        <v>948</v>
      </c>
      <c r="L30" s="205">
        <v>4.2999999999999997E-2</v>
      </c>
      <c r="M30" s="204">
        <v>0</v>
      </c>
      <c r="N30" s="283">
        <v>0</v>
      </c>
      <c r="O30" s="284">
        <v>948</v>
      </c>
      <c r="P30" s="117">
        <v>5.2999999999999999E-2</v>
      </c>
      <c r="Q30" s="49">
        <v>614</v>
      </c>
      <c r="R30" s="51">
        <v>3.4000000000000002E-2</v>
      </c>
      <c r="S30" s="49">
        <v>407</v>
      </c>
      <c r="T30" s="51">
        <v>2.3E-2</v>
      </c>
      <c r="U30" s="49">
        <v>423</v>
      </c>
      <c r="V30" s="51">
        <v>2.4E-2</v>
      </c>
      <c r="W30" s="49">
        <v>4</v>
      </c>
      <c r="X30" s="53">
        <v>0</v>
      </c>
      <c r="Y30" s="52">
        <v>2</v>
      </c>
      <c r="Z30" s="53">
        <v>0</v>
      </c>
      <c r="AA30" s="52">
        <v>30</v>
      </c>
      <c r="AB30" s="201">
        <v>2E-3</v>
      </c>
      <c r="AC30" s="285">
        <v>1814</v>
      </c>
      <c r="AD30" s="286">
        <v>16939</v>
      </c>
      <c r="AE30" s="287">
        <v>0.94499999999999995</v>
      </c>
    </row>
    <row r="31" spans="1:31" x14ac:dyDescent="0.2">
      <c r="A31" s="36" t="s">
        <v>51</v>
      </c>
      <c r="B31" s="37">
        <v>36007</v>
      </c>
      <c r="C31" s="38">
        <v>77</v>
      </c>
      <c r="D31" s="38">
        <v>0</v>
      </c>
      <c r="E31" s="38">
        <v>59</v>
      </c>
      <c r="F31" s="269">
        <v>3</v>
      </c>
      <c r="G31" s="281">
        <v>31813</v>
      </c>
      <c r="H31" s="282">
        <v>0.88400000000000001</v>
      </c>
      <c r="I31" s="146">
        <v>3373</v>
      </c>
      <c r="J31" s="205">
        <v>9.4E-2</v>
      </c>
      <c r="K31" s="204">
        <v>821</v>
      </c>
      <c r="L31" s="205">
        <v>2.3E-2</v>
      </c>
      <c r="M31" s="204">
        <v>0</v>
      </c>
      <c r="N31" s="283">
        <v>0</v>
      </c>
      <c r="O31" s="284">
        <v>150</v>
      </c>
      <c r="P31" s="366">
        <v>5.0000000000000001E-3</v>
      </c>
      <c r="Q31" s="49">
        <v>95</v>
      </c>
      <c r="R31" s="51">
        <v>3.0000000000000001E-3</v>
      </c>
      <c r="S31" s="49">
        <v>117</v>
      </c>
      <c r="T31" s="51">
        <v>4.0000000000000001E-3</v>
      </c>
      <c r="U31" s="49">
        <v>143</v>
      </c>
      <c r="V31" s="51">
        <v>4.0000000000000001E-3</v>
      </c>
      <c r="W31" s="49">
        <v>117</v>
      </c>
      <c r="X31" s="53">
        <v>4.0000000000000001E-3</v>
      </c>
      <c r="Y31" s="52">
        <v>55</v>
      </c>
      <c r="Z31" s="53">
        <v>2E-3</v>
      </c>
      <c r="AA31" s="52">
        <v>5</v>
      </c>
      <c r="AB31" s="201">
        <v>0</v>
      </c>
      <c r="AC31" s="285">
        <v>587</v>
      </c>
      <c r="AD31" s="286">
        <v>31587</v>
      </c>
      <c r="AE31" s="287">
        <v>0.99299999999999999</v>
      </c>
    </row>
    <row r="32" spans="1:31" x14ac:dyDescent="0.2">
      <c r="A32" s="36" t="s">
        <v>52</v>
      </c>
      <c r="B32" s="37">
        <v>19559</v>
      </c>
      <c r="C32" s="38">
        <v>35</v>
      </c>
      <c r="D32" s="38">
        <v>0</v>
      </c>
      <c r="E32" s="38">
        <v>23</v>
      </c>
      <c r="F32" s="269">
        <v>3</v>
      </c>
      <c r="G32" s="281">
        <v>19135</v>
      </c>
      <c r="H32" s="282">
        <v>0.97799999999999998</v>
      </c>
      <c r="I32" s="146">
        <v>401</v>
      </c>
      <c r="J32" s="205">
        <v>2.1000000000000001E-2</v>
      </c>
      <c r="K32" s="204">
        <v>22</v>
      </c>
      <c r="L32" s="205">
        <v>1E-3</v>
      </c>
      <c r="M32" s="204">
        <v>1</v>
      </c>
      <c r="N32" s="283">
        <v>0</v>
      </c>
      <c r="O32" s="284">
        <v>64</v>
      </c>
      <c r="P32" s="366">
        <v>3.0000000000000001E-3</v>
      </c>
      <c r="Q32" s="49">
        <v>42</v>
      </c>
      <c r="R32" s="51">
        <v>2E-3</v>
      </c>
      <c r="S32" s="49">
        <v>121</v>
      </c>
      <c r="T32" s="51">
        <v>6.0000000000000001E-3</v>
      </c>
      <c r="U32" s="49">
        <v>22</v>
      </c>
      <c r="V32" s="51">
        <v>1E-3</v>
      </c>
      <c r="W32" s="49">
        <v>122</v>
      </c>
      <c r="X32" s="53">
        <v>6.0000000000000001E-3</v>
      </c>
      <c r="Y32" s="52">
        <v>4</v>
      </c>
      <c r="Z32" s="53">
        <v>0</v>
      </c>
      <c r="AA32" s="52">
        <v>17</v>
      </c>
      <c r="AB32" s="201">
        <v>1E-3</v>
      </c>
      <c r="AC32" s="285">
        <v>351</v>
      </c>
      <c r="AD32" s="286">
        <v>18957</v>
      </c>
      <c r="AE32" s="287">
        <v>0.99099999999999999</v>
      </c>
    </row>
    <row r="33" spans="1:31" x14ac:dyDescent="0.2">
      <c r="A33" s="36" t="s">
        <v>53</v>
      </c>
      <c r="B33" s="37">
        <v>15819</v>
      </c>
      <c r="C33" s="38">
        <v>31</v>
      </c>
      <c r="D33" s="38">
        <v>0</v>
      </c>
      <c r="E33" s="38">
        <v>10</v>
      </c>
      <c r="F33" s="269">
        <v>4</v>
      </c>
      <c r="G33" s="281">
        <v>15377</v>
      </c>
      <c r="H33" s="282">
        <v>0.97199999999999998</v>
      </c>
      <c r="I33" s="146">
        <v>420</v>
      </c>
      <c r="J33" s="205">
        <v>2.7E-2</v>
      </c>
      <c r="K33" s="204">
        <v>22</v>
      </c>
      <c r="L33" s="205">
        <v>1E-3</v>
      </c>
      <c r="M33" s="204">
        <v>0</v>
      </c>
      <c r="N33" s="283">
        <v>0</v>
      </c>
      <c r="O33" s="284">
        <v>41</v>
      </c>
      <c r="P33" s="366">
        <v>3.0000000000000001E-3</v>
      </c>
      <c r="Q33" s="49">
        <v>15</v>
      </c>
      <c r="R33" s="51">
        <v>1E-3</v>
      </c>
      <c r="S33" s="49">
        <v>14</v>
      </c>
      <c r="T33" s="51">
        <v>1E-3</v>
      </c>
      <c r="U33" s="49">
        <v>8</v>
      </c>
      <c r="V33" s="51">
        <v>1E-3</v>
      </c>
      <c r="W33" s="49">
        <v>2</v>
      </c>
      <c r="X33" s="53">
        <v>0</v>
      </c>
      <c r="Y33" s="52">
        <v>0</v>
      </c>
      <c r="Z33" s="53">
        <v>0</v>
      </c>
      <c r="AA33" s="52">
        <v>6</v>
      </c>
      <c r="AB33" s="201">
        <v>0</v>
      </c>
      <c r="AC33" s="285">
        <v>71</v>
      </c>
      <c r="AD33" s="286">
        <v>15334</v>
      </c>
      <c r="AE33" s="287">
        <v>0.997</v>
      </c>
    </row>
    <row r="34" spans="1:31" x14ac:dyDescent="0.2">
      <c r="A34" s="36" t="s">
        <v>54</v>
      </c>
      <c r="B34" s="37">
        <v>11541</v>
      </c>
      <c r="C34" s="38">
        <v>38</v>
      </c>
      <c r="D34" s="38">
        <v>0</v>
      </c>
      <c r="E34" s="38">
        <v>3</v>
      </c>
      <c r="F34" s="269">
        <v>4</v>
      </c>
      <c r="G34" s="281">
        <v>8921</v>
      </c>
      <c r="H34" s="282">
        <v>0.77300000000000002</v>
      </c>
      <c r="I34" s="146">
        <v>1991</v>
      </c>
      <c r="J34" s="205">
        <v>0.17299999999999999</v>
      </c>
      <c r="K34" s="204">
        <v>629</v>
      </c>
      <c r="L34" s="205">
        <v>5.5E-2</v>
      </c>
      <c r="M34" s="204">
        <v>0</v>
      </c>
      <c r="N34" s="283">
        <v>0</v>
      </c>
      <c r="O34" s="284">
        <v>2344</v>
      </c>
      <c r="P34" s="117">
        <v>0.26300000000000001</v>
      </c>
      <c r="Q34" s="49">
        <v>184</v>
      </c>
      <c r="R34" s="51">
        <v>2.1000000000000001E-2</v>
      </c>
      <c r="S34" s="49">
        <v>3581</v>
      </c>
      <c r="T34" s="51">
        <v>0.40100000000000002</v>
      </c>
      <c r="U34" s="49">
        <v>166</v>
      </c>
      <c r="V34" s="51">
        <v>1.9E-2</v>
      </c>
      <c r="W34" s="49">
        <v>30</v>
      </c>
      <c r="X34" s="53">
        <v>3.0000000000000001E-3</v>
      </c>
      <c r="Y34" s="52">
        <v>16</v>
      </c>
      <c r="Z34" s="53">
        <v>2E-3</v>
      </c>
      <c r="AA34" s="52">
        <v>37</v>
      </c>
      <c r="AB34" s="201">
        <v>4.0000000000000001E-3</v>
      </c>
      <c r="AC34" s="285">
        <v>6174</v>
      </c>
      <c r="AD34" s="286">
        <v>4113</v>
      </c>
      <c r="AE34" s="287">
        <v>0.46100000000000002</v>
      </c>
    </row>
    <row r="35" spans="1:31" x14ac:dyDescent="0.2">
      <c r="A35" s="36" t="s">
        <v>55</v>
      </c>
      <c r="B35" s="37">
        <v>35772</v>
      </c>
      <c r="C35" s="38">
        <v>45</v>
      </c>
      <c r="D35" s="38">
        <v>0</v>
      </c>
      <c r="E35" s="38">
        <v>30</v>
      </c>
      <c r="F35" s="269">
        <v>3</v>
      </c>
      <c r="G35" s="281">
        <v>33448</v>
      </c>
      <c r="H35" s="282">
        <v>0.93500000000000005</v>
      </c>
      <c r="I35" s="146">
        <v>2021</v>
      </c>
      <c r="J35" s="205">
        <v>5.6000000000000001E-2</v>
      </c>
      <c r="K35" s="204">
        <v>303</v>
      </c>
      <c r="L35" s="205">
        <v>8.0000000000000002E-3</v>
      </c>
      <c r="M35" s="204">
        <v>0</v>
      </c>
      <c r="N35" s="283">
        <v>0</v>
      </c>
      <c r="O35" s="284">
        <v>125</v>
      </c>
      <c r="P35" s="366">
        <v>4.0000000000000001E-3</v>
      </c>
      <c r="Q35" s="49">
        <v>67</v>
      </c>
      <c r="R35" s="51">
        <v>2E-3</v>
      </c>
      <c r="S35" s="49">
        <v>66</v>
      </c>
      <c r="T35" s="51">
        <v>2E-3</v>
      </c>
      <c r="U35" s="49">
        <v>89</v>
      </c>
      <c r="V35" s="51">
        <v>3.0000000000000001E-3</v>
      </c>
      <c r="W35" s="49">
        <v>42</v>
      </c>
      <c r="X35" s="53">
        <v>1E-3</v>
      </c>
      <c r="Y35" s="52">
        <v>13</v>
      </c>
      <c r="Z35" s="53">
        <v>0</v>
      </c>
      <c r="AA35" s="52">
        <v>60</v>
      </c>
      <c r="AB35" s="201">
        <v>2E-3</v>
      </c>
      <c r="AC35" s="285">
        <v>395</v>
      </c>
      <c r="AD35" s="286">
        <v>33299</v>
      </c>
      <c r="AE35" s="287">
        <v>0.996</v>
      </c>
    </row>
    <row r="36" spans="1:31" x14ac:dyDescent="0.2">
      <c r="A36" s="36" t="s">
        <v>56</v>
      </c>
      <c r="B36" s="37">
        <v>17527</v>
      </c>
      <c r="C36" s="38">
        <v>24</v>
      </c>
      <c r="D36" s="38">
        <v>0</v>
      </c>
      <c r="E36" s="38">
        <v>19</v>
      </c>
      <c r="F36" s="269">
        <v>3</v>
      </c>
      <c r="G36" s="281">
        <v>16445</v>
      </c>
      <c r="H36" s="282">
        <v>0.93799999999999994</v>
      </c>
      <c r="I36" s="146">
        <v>883</v>
      </c>
      <c r="J36" s="205">
        <v>0.05</v>
      </c>
      <c r="K36" s="204">
        <v>199</v>
      </c>
      <c r="L36" s="205">
        <v>1.0999999999999999E-2</v>
      </c>
      <c r="M36" s="204">
        <v>0</v>
      </c>
      <c r="N36" s="283">
        <v>0</v>
      </c>
      <c r="O36" s="284">
        <v>39</v>
      </c>
      <c r="P36" s="366">
        <v>2E-3</v>
      </c>
      <c r="Q36" s="49">
        <v>24</v>
      </c>
      <c r="R36" s="51">
        <v>1E-3</v>
      </c>
      <c r="S36" s="49">
        <v>24</v>
      </c>
      <c r="T36" s="51">
        <v>1E-3</v>
      </c>
      <c r="U36" s="49">
        <v>18</v>
      </c>
      <c r="V36" s="51">
        <v>1E-3</v>
      </c>
      <c r="W36" s="49">
        <v>16</v>
      </c>
      <c r="X36" s="53">
        <v>1E-3</v>
      </c>
      <c r="Y36" s="52">
        <v>0</v>
      </c>
      <c r="Z36" s="53">
        <v>0</v>
      </c>
      <c r="AA36" s="52">
        <v>18</v>
      </c>
      <c r="AB36" s="201">
        <v>1E-3</v>
      </c>
      <c r="AC36" s="285">
        <v>115</v>
      </c>
      <c r="AD36" s="286">
        <v>16406</v>
      </c>
      <c r="AE36" s="287">
        <v>0.998</v>
      </c>
    </row>
    <row r="37" spans="1:31" x14ac:dyDescent="0.2">
      <c r="A37" s="36" t="s">
        <v>57</v>
      </c>
      <c r="B37" s="37">
        <v>16427</v>
      </c>
      <c r="C37" s="38">
        <v>28</v>
      </c>
      <c r="D37" s="38">
        <v>7</v>
      </c>
      <c r="E37" s="38">
        <v>4</v>
      </c>
      <c r="F37" s="269">
        <v>5</v>
      </c>
      <c r="G37" s="281">
        <v>8701</v>
      </c>
      <c r="H37" s="282">
        <v>0.53</v>
      </c>
      <c r="I37" s="146">
        <v>5697</v>
      </c>
      <c r="J37" s="205">
        <v>0.34699999999999998</v>
      </c>
      <c r="K37" s="204">
        <v>2029</v>
      </c>
      <c r="L37" s="205">
        <v>0.124</v>
      </c>
      <c r="M37" s="204">
        <v>0</v>
      </c>
      <c r="N37" s="283">
        <v>0</v>
      </c>
      <c r="O37" s="284">
        <v>272</v>
      </c>
      <c r="P37" s="366">
        <v>3.1E-2</v>
      </c>
      <c r="Q37" s="49">
        <v>84</v>
      </c>
      <c r="R37" s="51">
        <v>0.01</v>
      </c>
      <c r="S37" s="49">
        <v>108</v>
      </c>
      <c r="T37" s="51">
        <v>1.2E-2</v>
      </c>
      <c r="U37" s="49">
        <v>26</v>
      </c>
      <c r="V37" s="51">
        <v>3.0000000000000001E-3</v>
      </c>
      <c r="W37" s="49">
        <v>18</v>
      </c>
      <c r="X37" s="53">
        <v>2E-3</v>
      </c>
      <c r="Y37" s="52">
        <v>8</v>
      </c>
      <c r="Z37" s="53">
        <v>1E-3</v>
      </c>
      <c r="AA37" s="52">
        <v>60</v>
      </c>
      <c r="AB37" s="201">
        <v>7.0000000000000001E-3</v>
      </c>
      <c r="AC37" s="285">
        <v>492</v>
      </c>
      <c r="AD37" s="286">
        <v>8429</v>
      </c>
      <c r="AE37" s="287">
        <v>0.96899999999999997</v>
      </c>
    </row>
    <row r="38" spans="1:31" x14ac:dyDescent="0.2">
      <c r="A38" s="36" t="s">
        <v>58</v>
      </c>
      <c r="B38" s="37">
        <v>60388</v>
      </c>
      <c r="C38" s="38">
        <v>45</v>
      </c>
      <c r="D38" s="38">
        <v>1</v>
      </c>
      <c r="E38" s="38">
        <v>33</v>
      </c>
      <c r="F38" s="269">
        <v>3</v>
      </c>
      <c r="G38" s="281">
        <v>57524</v>
      </c>
      <c r="H38" s="282">
        <v>0.95299999999999996</v>
      </c>
      <c r="I38" s="146">
        <v>2673</v>
      </c>
      <c r="J38" s="205">
        <v>4.3999999999999997E-2</v>
      </c>
      <c r="K38" s="204">
        <v>191</v>
      </c>
      <c r="L38" s="205">
        <v>3.0000000000000001E-3</v>
      </c>
      <c r="M38" s="204">
        <v>0</v>
      </c>
      <c r="N38" s="283">
        <v>0</v>
      </c>
      <c r="O38" s="284">
        <v>146</v>
      </c>
      <c r="P38" s="366">
        <v>3.0000000000000001E-3</v>
      </c>
      <c r="Q38" s="49">
        <v>112</v>
      </c>
      <c r="R38" s="51">
        <v>2E-3</v>
      </c>
      <c r="S38" s="49">
        <v>108</v>
      </c>
      <c r="T38" s="51">
        <v>2E-3</v>
      </c>
      <c r="U38" s="49">
        <v>105</v>
      </c>
      <c r="V38" s="51">
        <v>2E-3</v>
      </c>
      <c r="W38" s="49">
        <v>39</v>
      </c>
      <c r="X38" s="53">
        <v>1E-3</v>
      </c>
      <c r="Y38" s="52">
        <v>7</v>
      </c>
      <c r="Z38" s="53">
        <v>0</v>
      </c>
      <c r="AA38" s="52">
        <v>18</v>
      </c>
      <c r="AB38" s="201">
        <v>0</v>
      </c>
      <c r="AC38" s="285">
        <v>423</v>
      </c>
      <c r="AD38" s="286">
        <v>57315</v>
      </c>
      <c r="AE38" s="287">
        <v>0.996</v>
      </c>
    </row>
    <row r="39" spans="1:31" x14ac:dyDescent="0.2">
      <c r="A39" s="36" t="s">
        <v>59</v>
      </c>
      <c r="B39" s="37">
        <v>8932</v>
      </c>
      <c r="C39" s="38">
        <v>11</v>
      </c>
      <c r="D39" s="38">
        <v>0</v>
      </c>
      <c r="E39" s="38">
        <v>2</v>
      </c>
      <c r="F39" s="269">
        <v>3</v>
      </c>
      <c r="G39" s="281">
        <v>8059</v>
      </c>
      <c r="H39" s="282">
        <v>0.90200000000000002</v>
      </c>
      <c r="I39" s="146">
        <v>763</v>
      </c>
      <c r="J39" s="205">
        <v>8.5000000000000006E-2</v>
      </c>
      <c r="K39" s="204">
        <v>110</v>
      </c>
      <c r="L39" s="205">
        <v>1.2E-2</v>
      </c>
      <c r="M39" s="204">
        <v>0</v>
      </c>
      <c r="N39" s="283">
        <v>0</v>
      </c>
      <c r="O39" s="284">
        <v>35</v>
      </c>
      <c r="P39" s="366">
        <v>4.0000000000000001E-3</v>
      </c>
      <c r="Q39" s="49">
        <v>22</v>
      </c>
      <c r="R39" s="51">
        <v>3.0000000000000001E-3</v>
      </c>
      <c r="S39" s="49">
        <v>25</v>
      </c>
      <c r="T39" s="51">
        <v>3.0000000000000001E-3</v>
      </c>
      <c r="U39" s="49">
        <v>19</v>
      </c>
      <c r="V39" s="51">
        <v>2E-3</v>
      </c>
      <c r="W39" s="49">
        <v>6</v>
      </c>
      <c r="X39" s="53">
        <v>1E-3</v>
      </c>
      <c r="Y39" s="52">
        <v>6</v>
      </c>
      <c r="Z39" s="53">
        <v>1E-3</v>
      </c>
      <c r="AA39" s="52">
        <v>18</v>
      </c>
      <c r="AB39" s="201">
        <v>2E-3</v>
      </c>
      <c r="AC39" s="285">
        <v>109</v>
      </c>
      <c r="AD39" s="286">
        <v>8021</v>
      </c>
      <c r="AE39" s="287">
        <v>0.995</v>
      </c>
    </row>
    <row r="40" spans="1:31" x14ac:dyDescent="0.2">
      <c r="A40" s="36" t="s">
        <v>60</v>
      </c>
      <c r="B40" s="37">
        <v>12513</v>
      </c>
      <c r="C40" s="38">
        <v>13</v>
      </c>
      <c r="D40" s="38">
        <v>0</v>
      </c>
      <c r="E40" s="38">
        <v>5</v>
      </c>
      <c r="F40" s="269">
        <v>5</v>
      </c>
      <c r="G40" s="281">
        <v>11944</v>
      </c>
      <c r="H40" s="282">
        <v>0.95499999999999996</v>
      </c>
      <c r="I40" s="146">
        <v>531</v>
      </c>
      <c r="J40" s="205">
        <v>4.2000000000000003E-2</v>
      </c>
      <c r="K40" s="204">
        <v>32</v>
      </c>
      <c r="L40" s="205">
        <v>3.0000000000000001E-3</v>
      </c>
      <c r="M40" s="204">
        <v>6</v>
      </c>
      <c r="N40" s="283">
        <v>0</v>
      </c>
      <c r="O40" s="284">
        <v>685</v>
      </c>
      <c r="P40" s="366">
        <v>5.7000000000000002E-2</v>
      </c>
      <c r="Q40" s="49">
        <v>69</v>
      </c>
      <c r="R40" s="51">
        <v>6.0000000000000001E-3</v>
      </c>
      <c r="S40" s="49">
        <v>2592</v>
      </c>
      <c r="T40" s="51">
        <v>0.217</v>
      </c>
      <c r="U40" s="49">
        <v>60</v>
      </c>
      <c r="V40" s="51">
        <v>5.0000000000000001E-3</v>
      </c>
      <c r="W40" s="49">
        <v>38</v>
      </c>
      <c r="X40" s="53">
        <v>3.0000000000000001E-3</v>
      </c>
      <c r="Y40" s="52">
        <v>38</v>
      </c>
      <c r="Z40" s="53">
        <v>3.0000000000000001E-3</v>
      </c>
      <c r="AA40" s="52">
        <v>22</v>
      </c>
      <c r="AB40" s="201">
        <v>2E-3</v>
      </c>
      <c r="AC40" s="285">
        <v>3437</v>
      </c>
      <c r="AD40" s="286">
        <v>9185</v>
      </c>
      <c r="AE40" s="287">
        <v>0.76900000000000002</v>
      </c>
    </row>
    <row r="41" spans="1:31" x14ac:dyDescent="0.2">
      <c r="A41" s="36" t="s">
        <v>61</v>
      </c>
      <c r="B41" s="37">
        <v>15475</v>
      </c>
      <c r="C41" s="38">
        <v>27</v>
      </c>
      <c r="D41" s="38">
        <v>2</v>
      </c>
      <c r="E41" s="38">
        <v>7</v>
      </c>
      <c r="F41" s="269">
        <v>3</v>
      </c>
      <c r="G41" s="281">
        <v>9702</v>
      </c>
      <c r="H41" s="282">
        <v>0.627</v>
      </c>
      <c r="I41" s="146">
        <v>5657</v>
      </c>
      <c r="J41" s="205">
        <v>0.36599999999999999</v>
      </c>
      <c r="K41" s="204">
        <v>116</v>
      </c>
      <c r="L41" s="205">
        <v>7.0000000000000001E-3</v>
      </c>
      <c r="M41" s="204">
        <v>0</v>
      </c>
      <c r="N41" s="283">
        <v>0</v>
      </c>
      <c r="O41" s="284">
        <v>6</v>
      </c>
      <c r="P41" s="366">
        <v>1E-3</v>
      </c>
      <c r="Q41" s="49">
        <v>1</v>
      </c>
      <c r="R41" s="51">
        <v>0</v>
      </c>
      <c r="S41" s="49">
        <v>4</v>
      </c>
      <c r="T41" s="51">
        <v>0</v>
      </c>
      <c r="U41" s="49">
        <v>3</v>
      </c>
      <c r="V41" s="51">
        <v>0</v>
      </c>
      <c r="W41" s="49">
        <v>2</v>
      </c>
      <c r="X41" s="53">
        <v>0</v>
      </c>
      <c r="Y41" s="52">
        <v>0</v>
      </c>
      <c r="Z41" s="53">
        <v>0</v>
      </c>
      <c r="AA41" s="52">
        <v>3</v>
      </c>
      <c r="AB41" s="201">
        <v>0</v>
      </c>
      <c r="AC41" s="285">
        <v>18</v>
      </c>
      <c r="AD41" s="286">
        <v>9695</v>
      </c>
      <c r="AE41" s="287">
        <v>0.999</v>
      </c>
    </row>
    <row r="42" spans="1:31" x14ac:dyDescent="0.2">
      <c r="A42" s="36" t="s">
        <v>62</v>
      </c>
      <c r="B42" s="37">
        <v>26699</v>
      </c>
      <c r="C42" s="38">
        <v>36</v>
      </c>
      <c r="D42" s="38">
        <v>6</v>
      </c>
      <c r="E42" s="38">
        <v>24</v>
      </c>
      <c r="F42" s="269">
        <v>3</v>
      </c>
      <c r="G42" s="281">
        <v>25998</v>
      </c>
      <c r="H42" s="282">
        <v>0.97399999999999998</v>
      </c>
      <c r="I42" s="146">
        <v>668</v>
      </c>
      <c r="J42" s="205">
        <v>2.5000000000000001E-2</v>
      </c>
      <c r="K42" s="204">
        <v>21</v>
      </c>
      <c r="L42" s="205">
        <v>1E-3</v>
      </c>
      <c r="M42" s="204">
        <v>12</v>
      </c>
      <c r="N42" s="283">
        <v>0</v>
      </c>
      <c r="O42" s="284">
        <v>2139</v>
      </c>
      <c r="P42" s="117">
        <v>8.2000000000000003E-2</v>
      </c>
      <c r="Q42" s="49">
        <v>1569</v>
      </c>
      <c r="R42" s="51">
        <v>0.06</v>
      </c>
      <c r="S42" s="49">
        <v>121</v>
      </c>
      <c r="T42" s="51">
        <v>5.0000000000000001E-3</v>
      </c>
      <c r="U42" s="49">
        <v>296</v>
      </c>
      <c r="V42" s="51">
        <v>1.0999999999999999E-2</v>
      </c>
      <c r="W42" s="49">
        <v>21</v>
      </c>
      <c r="X42" s="53">
        <v>1E-3</v>
      </c>
      <c r="Y42" s="52">
        <v>0</v>
      </c>
      <c r="Z42" s="53">
        <v>0</v>
      </c>
      <c r="AA42" s="52">
        <v>28</v>
      </c>
      <c r="AB42" s="201">
        <v>1E-3</v>
      </c>
      <c r="AC42" s="285">
        <v>2607</v>
      </c>
      <c r="AD42" s="286">
        <v>23649</v>
      </c>
      <c r="AE42" s="287">
        <v>0.91</v>
      </c>
    </row>
    <row r="43" spans="1:31" x14ac:dyDescent="0.2">
      <c r="A43" s="36" t="s">
        <v>63</v>
      </c>
      <c r="B43" s="37">
        <v>4862</v>
      </c>
      <c r="C43" s="38">
        <v>9</v>
      </c>
      <c r="D43" s="38">
        <v>0</v>
      </c>
      <c r="E43" s="38">
        <v>4</v>
      </c>
      <c r="F43" s="269">
        <v>3</v>
      </c>
      <c r="G43" s="281">
        <v>4612</v>
      </c>
      <c r="H43" s="282">
        <v>0.94899999999999995</v>
      </c>
      <c r="I43" s="146">
        <v>225</v>
      </c>
      <c r="J43" s="205">
        <v>4.5999999999999999E-2</v>
      </c>
      <c r="K43" s="204">
        <v>25</v>
      </c>
      <c r="L43" s="205">
        <v>5.0000000000000001E-3</v>
      </c>
      <c r="M43" s="204">
        <v>0</v>
      </c>
      <c r="N43" s="283">
        <v>0</v>
      </c>
      <c r="O43" s="284">
        <v>157</v>
      </c>
      <c r="P43" s="366">
        <v>3.4000000000000002E-2</v>
      </c>
      <c r="Q43" s="49">
        <v>21</v>
      </c>
      <c r="R43" s="51">
        <v>5.0000000000000001E-3</v>
      </c>
      <c r="S43" s="49">
        <v>27</v>
      </c>
      <c r="T43" s="51">
        <v>6.0000000000000001E-3</v>
      </c>
      <c r="U43" s="49">
        <v>2</v>
      </c>
      <c r="V43" s="51">
        <v>0</v>
      </c>
      <c r="W43" s="49">
        <v>1</v>
      </c>
      <c r="X43" s="53">
        <v>0</v>
      </c>
      <c r="Y43" s="52">
        <v>1</v>
      </c>
      <c r="Z43" s="53">
        <v>0</v>
      </c>
      <c r="AA43" s="52">
        <v>2</v>
      </c>
      <c r="AB43" s="201">
        <v>0</v>
      </c>
      <c r="AC43" s="285">
        <v>190</v>
      </c>
      <c r="AD43" s="286">
        <v>4450</v>
      </c>
      <c r="AE43" s="287">
        <v>0.96499999999999997</v>
      </c>
    </row>
    <row r="44" spans="1:31" x14ac:dyDescent="0.2">
      <c r="A44" s="36" t="s">
        <v>64</v>
      </c>
      <c r="B44" s="37">
        <v>4733</v>
      </c>
      <c r="C44" s="38">
        <v>10</v>
      </c>
      <c r="D44" s="38">
        <v>0</v>
      </c>
      <c r="E44" s="38">
        <v>0</v>
      </c>
      <c r="F44" s="269">
        <v>3</v>
      </c>
      <c r="G44" s="281">
        <v>4559</v>
      </c>
      <c r="H44" s="282">
        <v>0.96299999999999997</v>
      </c>
      <c r="I44" s="146">
        <v>163</v>
      </c>
      <c r="J44" s="205">
        <v>3.4000000000000002E-2</v>
      </c>
      <c r="K44" s="204">
        <v>11</v>
      </c>
      <c r="L44" s="205">
        <v>2E-3</v>
      </c>
      <c r="M44" s="204">
        <v>0</v>
      </c>
      <c r="N44" s="283">
        <v>0</v>
      </c>
      <c r="O44" s="284">
        <v>26</v>
      </c>
      <c r="P44" s="366">
        <v>6.0000000000000001E-3</v>
      </c>
      <c r="Q44" s="49">
        <v>1</v>
      </c>
      <c r="R44" s="51">
        <v>0</v>
      </c>
      <c r="S44" s="49">
        <v>25</v>
      </c>
      <c r="T44" s="51">
        <v>5.0000000000000001E-3</v>
      </c>
      <c r="U44" s="49">
        <v>43</v>
      </c>
      <c r="V44" s="51">
        <v>8.9999999999999993E-3</v>
      </c>
      <c r="W44" s="49">
        <v>1</v>
      </c>
      <c r="X44" s="53">
        <v>0</v>
      </c>
      <c r="Y44" s="52">
        <v>0</v>
      </c>
      <c r="Z44" s="53">
        <v>0</v>
      </c>
      <c r="AA44" s="52">
        <v>12</v>
      </c>
      <c r="AB44" s="201">
        <v>3.0000000000000001E-3</v>
      </c>
      <c r="AC44" s="285">
        <v>107</v>
      </c>
      <c r="AD44" s="286">
        <v>4491</v>
      </c>
      <c r="AE44" s="287">
        <v>0.98499999999999999</v>
      </c>
    </row>
    <row r="45" spans="1:31" x14ac:dyDescent="0.2">
      <c r="A45" s="36" t="s">
        <v>65</v>
      </c>
      <c r="B45" s="37">
        <v>5405</v>
      </c>
      <c r="C45" s="38">
        <v>16</v>
      </c>
      <c r="D45" s="38">
        <v>0</v>
      </c>
      <c r="E45" s="38">
        <v>7</v>
      </c>
      <c r="F45" s="269">
        <v>3</v>
      </c>
      <c r="G45" s="281">
        <v>4994</v>
      </c>
      <c r="H45" s="282">
        <v>0.92400000000000004</v>
      </c>
      <c r="I45" s="146">
        <v>361</v>
      </c>
      <c r="J45" s="205">
        <v>6.7000000000000004E-2</v>
      </c>
      <c r="K45" s="204">
        <v>44</v>
      </c>
      <c r="L45" s="205">
        <v>8.0000000000000002E-3</v>
      </c>
      <c r="M45" s="204">
        <v>6</v>
      </c>
      <c r="N45" s="283">
        <v>1E-3</v>
      </c>
      <c r="O45" s="284">
        <v>12</v>
      </c>
      <c r="P45" s="366">
        <v>2E-3</v>
      </c>
      <c r="Q45" s="49">
        <v>1</v>
      </c>
      <c r="R45" s="51">
        <v>0</v>
      </c>
      <c r="S45" s="49">
        <v>194</v>
      </c>
      <c r="T45" s="51">
        <v>3.9E-2</v>
      </c>
      <c r="U45" s="49">
        <v>4</v>
      </c>
      <c r="V45" s="51">
        <v>1E-3</v>
      </c>
      <c r="W45" s="49">
        <v>4</v>
      </c>
      <c r="X45" s="53">
        <v>1E-3</v>
      </c>
      <c r="Y45" s="52">
        <v>3</v>
      </c>
      <c r="Z45" s="53">
        <v>1E-3</v>
      </c>
      <c r="AA45" s="52">
        <v>7</v>
      </c>
      <c r="AB45" s="201">
        <v>1E-3</v>
      </c>
      <c r="AC45" s="285">
        <v>230</v>
      </c>
      <c r="AD45" s="286">
        <v>4793</v>
      </c>
      <c r="AE45" s="287">
        <v>0.96</v>
      </c>
    </row>
    <row r="46" spans="1:31" x14ac:dyDescent="0.2">
      <c r="A46" s="36" t="s">
        <v>66</v>
      </c>
      <c r="B46" s="37">
        <v>19064</v>
      </c>
      <c r="C46" s="38">
        <v>28</v>
      </c>
      <c r="D46" s="38">
        <v>9</v>
      </c>
      <c r="E46" s="38">
        <v>11</v>
      </c>
      <c r="F46" s="269">
        <v>3</v>
      </c>
      <c r="G46" s="281">
        <v>18852</v>
      </c>
      <c r="H46" s="282">
        <v>0.98899999999999999</v>
      </c>
      <c r="I46" s="146">
        <v>147</v>
      </c>
      <c r="J46" s="205">
        <v>8.0000000000000002E-3</v>
      </c>
      <c r="K46" s="204">
        <v>37</v>
      </c>
      <c r="L46" s="205">
        <v>2E-3</v>
      </c>
      <c r="M46" s="204">
        <v>28</v>
      </c>
      <c r="N46" s="283">
        <v>1E-3</v>
      </c>
      <c r="O46" s="284">
        <v>57</v>
      </c>
      <c r="P46" s="366">
        <v>3.0000000000000001E-3</v>
      </c>
      <c r="Q46" s="49">
        <v>22</v>
      </c>
      <c r="R46" s="51">
        <v>1E-3</v>
      </c>
      <c r="S46" s="49">
        <v>481</v>
      </c>
      <c r="T46" s="51">
        <v>2.5999999999999999E-2</v>
      </c>
      <c r="U46" s="49">
        <v>570</v>
      </c>
      <c r="V46" s="51">
        <v>0.03</v>
      </c>
      <c r="W46" s="49">
        <v>7</v>
      </c>
      <c r="X46" s="53">
        <v>0</v>
      </c>
      <c r="Y46" s="52">
        <v>0</v>
      </c>
      <c r="Z46" s="53">
        <v>0</v>
      </c>
      <c r="AA46" s="52">
        <v>4</v>
      </c>
      <c r="AB46" s="201">
        <v>0</v>
      </c>
      <c r="AC46" s="285">
        <v>1149</v>
      </c>
      <c r="AD46" s="286">
        <v>17762</v>
      </c>
      <c r="AE46" s="287">
        <v>0.94199999999999995</v>
      </c>
    </row>
    <row r="47" spans="1:31" x14ac:dyDescent="0.2">
      <c r="A47" s="36" t="s">
        <v>67</v>
      </c>
      <c r="B47" s="37">
        <v>38347</v>
      </c>
      <c r="C47" s="38">
        <v>39</v>
      </c>
      <c r="D47" s="38">
        <v>7</v>
      </c>
      <c r="E47" s="38">
        <v>27</v>
      </c>
      <c r="F47" s="269">
        <v>3</v>
      </c>
      <c r="G47" s="281">
        <v>35798</v>
      </c>
      <c r="H47" s="282">
        <v>0.93400000000000005</v>
      </c>
      <c r="I47" s="146">
        <v>2358</v>
      </c>
      <c r="J47" s="205">
        <v>6.0999999999999999E-2</v>
      </c>
      <c r="K47" s="204">
        <v>78</v>
      </c>
      <c r="L47" s="205">
        <v>2E-3</v>
      </c>
      <c r="M47" s="204">
        <v>113</v>
      </c>
      <c r="N47" s="283">
        <v>3.0000000000000001E-3</v>
      </c>
      <c r="O47" s="284">
        <v>51</v>
      </c>
      <c r="P47" s="366">
        <v>1E-3</v>
      </c>
      <c r="Q47" s="49">
        <v>15</v>
      </c>
      <c r="R47" s="51">
        <v>0</v>
      </c>
      <c r="S47" s="49">
        <v>79</v>
      </c>
      <c r="T47" s="51">
        <v>2E-3</v>
      </c>
      <c r="U47" s="49">
        <v>76</v>
      </c>
      <c r="V47" s="51">
        <v>2E-3</v>
      </c>
      <c r="W47" s="49">
        <v>3</v>
      </c>
      <c r="X47" s="53">
        <v>0</v>
      </c>
      <c r="Y47" s="52">
        <v>0</v>
      </c>
      <c r="Z47" s="53">
        <v>0</v>
      </c>
      <c r="AA47" s="52">
        <v>42</v>
      </c>
      <c r="AB47" s="201">
        <v>1E-3</v>
      </c>
      <c r="AC47" s="285">
        <v>329</v>
      </c>
      <c r="AD47" s="286">
        <v>35776</v>
      </c>
      <c r="AE47" s="287">
        <v>0.999</v>
      </c>
    </row>
    <row r="48" spans="1:31" x14ac:dyDescent="0.2">
      <c r="A48" s="36" t="s">
        <v>68</v>
      </c>
      <c r="B48" s="37">
        <v>46674</v>
      </c>
      <c r="C48" s="38">
        <v>60</v>
      </c>
      <c r="D48" s="38">
        <v>0</v>
      </c>
      <c r="E48" s="38">
        <v>44</v>
      </c>
      <c r="F48" s="269">
        <v>3</v>
      </c>
      <c r="G48" s="281">
        <v>45151</v>
      </c>
      <c r="H48" s="282">
        <v>0.96699999999999997</v>
      </c>
      <c r="I48" s="146">
        <v>1220</v>
      </c>
      <c r="J48" s="205">
        <v>2.5999999999999999E-2</v>
      </c>
      <c r="K48" s="204">
        <v>201</v>
      </c>
      <c r="L48" s="205">
        <v>4.0000000000000001E-3</v>
      </c>
      <c r="M48" s="204">
        <v>102</v>
      </c>
      <c r="N48" s="283">
        <v>2E-3</v>
      </c>
      <c r="O48" s="284">
        <v>875</v>
      </c>
      <c r="P48" s="366">
        <v>1.9E-2</v>
      </c>
      <c r="Q48" s="49">
        <v>741</v>
      </c>
      <c r="R48" s="51">
        <v>1.6E-2</v>
      </c>
      <c r="S48" s="49">
        <v>665</v>
      </c>
      <c r="T48" s="51">
        <v>1.4999999999999999E-2</v>
      </c>
      <c r="U48" s="49">
        <v>585</v>
      </c>
      <c r="V48" s="51">
        <v>1.2999999999999999E-2</v>
      </c>
      <c r="W48" s="49">
        <v>106</v>
      </c>
      <c r="X48" s="53">
        <v>2E-3</v>
      </c>
      <c r="Y48" s="52">
        <v>46</v>
      </c>
      <c r="Z48" s="53">
        <v>1E-3</v>
      </c>
      <c r="AA48" s="52">
        <v>58</v>
      </c>
      <c r="AB48" s="201">
        <v>1E-3</v>
      </c>
      <c r="AC48" s="285">
        <v>2440</v>
      </c>
      <c r="AD48" s="286">
        <v>43896</v>
      </c>
      <c r="AE48" s="287">
        <v>0.97199999999999998</v>
      </c>
    </row>
    <row r="49" spans="1:31" x14ac:dyDescent="0.2">
      <c r="A49" s="36" t="s">
        <v>69</v>
      </c>
      <c r="B49" s="37">
        <v>17239</v>
      </c>
      <c r="C49" s="38">
        <v>27</v>
      </c>
      <c r="D49" s="38">
        <v>0</v>
      </c>
      <c r="E49" s="38">
        <v>16</v>
      </c>
      <c r="F49" s="269">
        <v>3</v>
      </c>
      <c r="G49" s="281">
        <v>14174</v>
      </c>
      <c r="H49" s="282">
        <v>0.82199999999999995</v>
      </c>
      <c r="I49" s="146">
        <v>2455</v>
      </c>
      <c r="J49" s="205">
        <v>0.14199999999999999</v>
      </c>
      <c r="K49" s="204">
        <v>610</v>
      </c>
      <c r="L49" s="205">
        <v>3.5000000000000003E-2</v>
      </c>
      <c r="M49" s="204">
        <v>0</v>
      </c>
      <c r="N49" s="283">
        <v>0</v>
      </c>
      <c r="O49" s="284">
        <v>108</v>
      </c>
      <c r="P49" s="366">
        <v>8.0000000000000002E-3</v>
      </c>
      <c r="Q49" s="49">
        <v>76</v>
      </c>
      <c r="R49" s="51">
        <v>5.0000000000000001E-3</v>
      </c>
      <c r="S49" s="49">
        <v>134</v>
      </c>
      <c r="T49" s="51">
        <v>8.9999999999999993E-3</v>
      </c>
      <c r="U49" s="49">
        <v>46</v>
      </c>
      <c r="V49" s="51">
        <v>3.0000000000000001E-3</v>
      </c>
      <c r="W49" s="49">
        <v>1</v>
      </c>
      <c r="X49" s="53">
        <v>0</v>
      </c>
      <c r="Y49" s="52">
        <v>0</v>
      </c>
      <c r="Z49" s="53">
        <v>0</v>
      </c>
      <c r="AA49" s="52">
        <v>16</v>
      </c>
      <c r="AB49" s="201">
        <v>1E-3</v>
      </c>
      <c r="AC49" s="285">
        <v>305</v>
      </c>
      <c r="AD49" s="286">
        <v>13976</v>
      </c>
      <c r="AE49" s="287">
        <v>0.98599999999999999</v>
      </c>
    </row>
    <row r="50" spans="1:31" x14ac:dyDescent="0.2">
      <c r="A50" s="36" t="s">
        <v>70</v>
      </c>
      <c r="B50" s="37">
        <v>5757</v>
      </c>
      <c r="C50" s="38">
        <v>9</v>
      </c>
      <c r="D50" s="38">
        <v>0</v>
      </c>
      <c r="E50" s="38">
        <v>0</v>
      </c>
      <c r="F50" s="269">
        <v>3</v>
      </c>
      <c r="G50" s="281">
        <v>4980</v>
      </c>
      <c r="H50" s="282">
        <v>0.86499999999999999</v>
      </c>
      <c r="I50" s="146">
        <v>723</v>
      </c>
      <c r="J50" s="205">
        <v>0.126</v>
      </c>
      <c r="K50" s="204">
        <v>54</v>
      </c>
      <c r="L50" s="205">
        <v>8.9999999999999993E-3</v>
      </c>
      <c r="M50" s="204">
        <v>0</v>
      </c>
      <c r="N50" s="283">
        <v>0</v>
      </c>
      <c r="O50" s="284">
        <v>261</v>
      </c>
      <c r="P50" s="366">
        <v>5.1999999999999998E-2</v>
      </c>
      <c r="Q50" s="49">
        <v>3</v>
      </c>
      <c r="R50" s="51">
        <v>1E-3</v>
      </c>
      <c r="S50" s="49">
        <v>113</v>
      </c>
      <c r="T50" s="51">
        <v>2.3E-2</v>
      </c>
      <c r="U50" s="49">
        <v>17</v>
      </c>
      <c r="V50" s="51">
        <v>3.0000000000000001E-3</v>
      </c>
      <c r="W50" s="49">
        <v>19</v>
      </c>
      <c r="X50" s="53">
        <v>4.0000000000000001E-3</v>
      </c>
      <c r="Y50" s="52">
        <v>5</v>
      </c>
      <c r="Z50" s="53">
        <v>1E-3</v>
      </c>
      <c r="AA50" s="52">
        <v>25</v>
      </c>
      <c r="AB50" s="201">
        <v>5.0000000000000001E-3</v>
      </c>
      <c r="AC50" s="285">
        <v>440</v>
      </c>
      <c r="AD50" s="286">
        <v>4687</v>
      </c>
      <c r="AE50" s="287">
        <v>0.94099999999999995</v>
      </c>
    </row>
    <row r="51" spans="1:31" x14ac:dyDescent="0.2">
      <c r="A51" s="36" t="s">
        <v>71</v>
      </c>
      <c r="B51" s="37">
        <v>8382</v>
      </c>
      <c r="C51" s="38">
        <v>18</v>
      </c>
      <c r="D51" s="38">
        <v>0</v>
      </c>
      <c r="E51" s="38">
        <v>0</v>
      </c>
      <c r="F51" s="269">
        <v>3</v>
      </c>
      <c r="G51" s="281">
        <v>5930</v>
      </c>
      <c r="H51" s="282">
        <v>0.70699999999999996</v>
      </c>
      <c r="I51" s="146">
        <v>2445</v>
      </c>
      <c r="J51" s="205">
        <v>0.29199999999999998</v>
      </c>
      <c r="K51" s="204">
        <v>7</v>
      </c>
      <c r="L51" s="205">
        <v>1E-3</v>
      </c>
      <c r="M51" s="204">
        <v>0</v>
      </c>
      <c r="N51" s="283">
        <v>0</v>
      </c>
      <c r="O51" s="284">
        <v>252</v>
      </c>
      <c r="P51" s="366">
        <v>4.2000000000000003E-2</v>
      </c>
      <c r="Q51" s="49">
        <v>2</v>
      </c>
      <c r="R51" s="51">
        <v>0</v>
      </c>
      <c r="S51" s="49">
        <v>99</v>
      </c>
      <c r="T51" s="51">
        <v>1.7000000000000001E-2</v>
      </c>
      <c r="U51" s="49">
        <v>11</v>
      </c>
      <c r="V51" s="51">
        <v>2E-3</v>
      </c>
      <c r="W51" s="49">
        <v>8</v>
      </c>
      <c r="X51" s="53">
        <v>1E-3</v>
      </c>
      <c r="Y51" s="52">
        <v>1</v>
      </c>
      <c r="Z51" s="53">
        <v>0</v>
      </c>
      <c r="AA51" s="52">
        <v>10</v>
      </c>
      <c r="AB51" s="201">
        <v>2E-3</v>
      </c>
      <c r="AC51" s="285">
        <v>381</v>
      </c>
      <c r="AD51" s="286">
        <v>5675</v>
      </c>
      <c r="AE51" s="287">
        <v>0.95699999999999996</v>
      </c>
    </row>
    <row r="52" spans="1:31" x14ac:dyDescent="0.2">
      <c r="A52" s="36" t="s">
        <v>72</v>
      </c>
      <c r="B52" s="37">
        <v>7992</v>
      </c>
      <c r="C52" s="38">
        <v>15</v>
      </c>
      <c r="D52" s="38">
        <v>0</v>
      </c>
      <c r="E52" s="38">
        <v>13</v>
      </c>
      <c r="F52" s="269">
        <v>3</v>
      </c>
      <c r="G52" s="281">
        <v>7404</v>
      </c>
      <c r="H52" s="282">
        <v>0.92600000000000005</v>
      </c>
      <c r="I52" s="146">
        <v>448</v>
      </c>
      <c r="J52" s="205">
        <v>5.6000000000000001E-2</v>
      </c>
      <c r="K52" s="204">
        <v>140</v>
      </c>
      <c r="L52" s="205">
        <v>1.7999999999999999E-2</v>
      </c>
      <c r="M52" s="204">
        <v>0</v>
      </c>
      <c r="N52" s="283">
        <v>0</v>
      </c>
      <c r="O52" s="284">
        <v>34</v>
      </c>
      <c r="P52" s="366">
        <v>5.0000000000000001E-3</v>
      </c>
      <c r="Q52" s="49">
        <v>26</v>
      </c>
      <c r="R52" s="51">
        <v>4.0000000000000001E-3</v>
      </c>
      <c r="S52" s="49">
        <v>30</v>
      </c>
      <c r="T52" s="51">
        <v>4.0000000000000001E-3</v>
      </c>
      <c r="U52" s="49">
        <v>19</v>
      </c>
      <c r="V52" s="51">
        <v>3.0000000000000001E-3</v>
      </c>
      <c r="W52" s="49">
        <v>11</v>
      </c>
      <c r="X52" s="53">
        <v>1E-3</v>
      </c>
      <c r="Y52" s="52">
        <v>0</v>
      </c>
      <c r="Z52" s="53">
        <v>0</v>
      </c>
      <c r="AA52" s="52">
        <v>26</v>
      </c>
      <c r="AB52" s="201">
        <v>4.0000000000000001E-3</v>
      </c>
      <c r="AC52" s="285">
        <v>120</v>
      </c>
      <c r="AD52" s="286">
        <v>7370</v>
      </c>
      <c r="AE52" s="287">
        <v>0.995</v>
      </c>
    </row>
    <row r="53" spans="1:31" x14ac:dyDescent="0.2">
      <c r="A53" s="36" t="s">
        <v>73</v>
      </c>
      <c r="B53" s="37">
        <v>9727</v>
      </c>
      <c r="C53" s="38">
        <v>17</v>
      </c>
      <c r="D53" s="38">
        <v>0</v>
      </c>
      <c r="E53" s="38">
        <v>8</v>
      </c>
      <c r="F53" s="269">
        <v>3</v>
      </c>
      <c r="G53" s="281">
        <v>9032</v>
      </c>
      <c r="H53" s="282">
        <v>0.92900000000000005</v>
      </c>
      <c r="I53" s="146">
        <v>521</v>
      </c>
      <c r="J53" s="205">
        <v>5.3999999999999999E-2</v>
      </c>
      <c r="K53" s="204">
        <v>165</v>
      </c>
      <c r="L53" s="205">
        <v>1.7000000000000001E-2</v>
      </c>
      <c r="M53" s="204">
        <v>9</v>
      </c>
      <c r="N53" s="283">
        <v>1E-3</v>
      </c>
      <c r="O53" s="284">
        <v>60</v>
      </c>
      <c r="P53" s="366">
        <v>7.0000000000000001E-3</v>
      </c>
      <c r="Q53" s="49">
        <v>28</v>
      </c>
      <c r="R53" s="51">
        <v>3.0000000000000001E-3</v>
      </c>
      <c r="S53" s="49">
        <v>145</v>
      </c>
      <c r="T53" s="51">
        <v>1.6E-2</v>
      </c>
      <c r="U53" s="49">
        <v>17</v>
      </c>
      <c r="V53" s="51">
        <v>2E-3</v>
      </c>
      <c r="W53" s="49">
        <v>1407</v>
      </c>
      <c r="X53" s="53">
        <v>0.156</v>
      </c>
      <c r="Y53" s="52">
        <v>5136</v>
      </c>
      <c r="Z53" s="53">
        <v>0.56899999999999995</v>
      </c>
      <c r="AA53" s="52">
        <v>15</v>
      </c>
      <c r="AB53" s="201">
        <v>2E-3</v>
      </c>
      <c r="AC53" s="285">
        <v>6787</v>
      </c>
      <c r="AD53" s="286">
        <v>3825</v>
      </c>
      <c r="AE53" s="287">
        <v>0.42299999999999999</v>
      </c>
    </row>
    <row r="54" spans="1:31" x14ac:dyDescent="0.2">
      <c r="A54" s="36" t="s">
        <v>74</v>
      </c>
      <c r="B54" s="37">
        <v>4999</v>
      </c>
      <c r="C54" s="38">
        <v>11</v>
      </c>
      <c r="D54" s="38">
        <v>0</v>
      </c>
      <c r="E54" s="38">
        <v>0</v>
      </c>
      <c r="F54" s="269">
        <v>3</v>
      </c>
      <c r="G54" s="281">
        <v>4679</v>
      </c>
      <c r="H54" s="282">
        <v>0.93600000000000005</v>
      </c>
      <c r="I54" s="146">
        <v>285</v>
      </c>
      <c r="J54" s="205">
        <v>5.7000000000000002E-2</v>
      </c>
      <c r="K54" s="204">
        <v>14</v>
      </c>
      <c r="L54" s="205">
        <v>3.0000000000000001E-3</v>
      </c>
      <c r="M54" s="204">
        <v>21</v>
      </c>
      <c r="N54" s="283">
        <v>4.0000000000000001E-3</v>
      </c>
      <c r="O54" s="284">
        <v>0</v>
      </c>
      <c r="P54" s="366">
        <v>0</v>
      </c>
      <c r="Q54" s="49">
        <v>0</v>
      </c>
      <c r="R54" s="51">
        <v>0</v>
      </c>
      <c r="S54" s="49">
        <v>85</v>
      </c>
      <c r="T54" s="51">
        <v>1.7999999999999999E-2</v>
      </c>
      <c r="U54" s="49">
        <v>4</v>
      </c>
      <c r="V54" s="51">
        <v>1E-3</v>
      </c>
      <c r="W54" s="49">
        <v>4</v>
      </c>
      <c r="X54" s="53">
        <v>1E-3</v>
      </c>
      <c r="Y54" s="52">
        <v>0</v>
      </c>
      <c r="Z54" s="53">
        <v>0</v>
      </c>
      <c r="AA54" s="52">
        <v>0</v>
      </c>
      <c r="AB54" s="201">
        <v>0</v>
      </c>
      <c r="AC54" s="285">
        <v>118</v>
      </c>
      <c r="AD54" s="286">
        <v>4598</v>
      </c>
      <c r="AE54" s="287">
        <v>0.98299999999999998</v>
      </c>
    </row>
    <row r="55" spans="1:31" x14ac:dyDescent="0.2">
      <c r="A55" s="36" t="s">
        <v>75</v>
      </c>
      <c r="B55" s="37">
        <v>5488</v>
      </c>
      <c r="C55" s="38">
        <v>10</v>
      </c>
      <c r="D55" s="38">
        <v>0</v>
      </c>
      <c r="E55" s="38">
        <v>7</v>
      </c>
      <c r="F55" s="269">
        <v>4</v>
      </c>
      <c r="G55" s="281">
        <v>4801</v>
      </c>
      <c r="H55" s="282">
        <v>0.875</v>
      </c>
      <c r="I55" s="146">
        <v>614</v>
      </c>
      <c r="J55" s="205">
        <v>0.112</v>
      </c>
      <c r="K55" s="204">
        <v>73</v>
      </c>
      <c r="L55" s="205">
        <v>1.2999999999999999E-2</v>
      </c>
      <c r="M55" s="204">
        <v>0</v>
      </c>
      <c r="N55" s="283">
        <v>0</v>
      </c>
      <c r="O55" s="284">
        <v>676</v>
      </c>
      <c r="P55" s="117">
        <v>0.14099999999999999</v>
      </c>
      <c r="Q55" s="49">
        <v>570</v>
      </c>
      <c r="R55" s="51">
        <v>0.11899999999999999</v>
      </c>
      <c r="S55" s="49">
        <v>250</v>
      </c>
      <c r="T55" s="51">
        <v>5.1999999999999998E-2</v>
      </c>
      <c r="U55" s="49">
        <v>441</v>
      </c>
      <c r="V55" s="51">
        <v>9.1999999999999998E-2</v>
      </c>
      <c r="W55" s="49">
        <v>7</v>
      </c>
      <c r="X55" s="53">
        <v>1E-3</v>
      </c>
      <c r="Y55" s="52">
        <v>1</v>
      </c>
      <c r="Z55" s="53">
        <v>0</v>
      </c>
      <c r="AA55" s="52">
        <v>27</v>
      </c>
      <c r="AB55" s="201">
        <v>6.0000000000000001E-3</v>
      </c>
      <c r="AC55" s="285">
        <v>1402</v>
      </c>
      <c r="AD55" s="286">
        <v>4125</v>
      </c>
      <c r="AE55" s="287">
        <v>0.85899999999999999</v>
      </c>
    </row>
    <row r="56" spans="1:31" x14ac:dyDescent="0.2">
      <c r="A56" s="36" t="s">
        <v>76</v>
      </c>
      <c r="B56" s="37">
        <v>13944</v>
      </c>
      <c r="C56" s="38">
        <v>20</v>
      </c>
      <c r="D56" s="38">
        <v>0</v>
      </c>
      <c r="E56" s="38">
        <v>14</v>
      </c>
      <c r="F56" s="269">
        <v>3</v>
      </c>
      <c r="G56" s="281">
        <v>13499</v>
      </c>
      <c r="H56" s="282">
        <v>0.96799999999999997</v>
      </c>
      <c r="I56" s="146">
        <v>438</v>
      </c>
      <c r="J56" s="205">
        <v>3.1E-2</v>
      </c>
      <c r="K56" s="204">
        <v>7</v>
      </c>
      <c r="L56" s="205">
        <v>1E-3</v>
      </c>
      <c r="M56" s="204">
        <v>0</v>
      </c>
      <c r="N56" s="283">
        <v>0</v>
      </c>
      <c r="O56" s="284">
        <v>25</v>
      </c>
      <c r="P56" s="366">
        <v>2E-3</v>
      </c>
      <c r="Q56" s="49">
        <v>3</v>
      </c>
      <c r="R56" s="51">
        <v>0</v>
      </c>
      <c r="S56" s="49">
        <v>5</v>
      </c>
      <c r="T56" s="51">
        <v>0</v>
      </c>
      <c r="U56" s="49">
        <v>4</v>
      </c>
      <c r="V56" s="51">
        <v>0</v>
      </c>
      <c r="W56" s="49">
        <v>2</v>
      </c>
      <c r="X56" s="53">
        <v>0</v>
      </c>
      <c r="Y56" s="52">
        <v>0</v>
      </c>
      <c r="Z56" s="53">
        <v>0</v>
      </c>
      <c r="AA56" s="52">
        <v>0</v>
      </c>
      <c r="AB56" s="201">
        <v>0</v>
      </c>
      <c r="AC56" s="285">
        <v>36</v>
      </c>
      <c r="AD56" s="286">
        <v>13474</v>
      </c>
      <c r="AE56" s="287">
        <v>0.998</v>
      </c>
    </row>
    <row r="57" spans="1:31" x14ac:dyDescent="0.2">
      <c r="A57" s="36" t="s">
        <v>77</v>
      </c>
      <c r="B57" s="37">
        <v>24540</v>
      </c>
      <c r="C57" s="38">
        <v>38</v>
      </c>
      <c r="D57" s="38">
        <v>0</v>
      </c>
      <c r="E57" s="38">
        <v>22</v>
      </c>
      <c r="F57" s="269">
        <v>4</v>
      </c>
      <c r="G57" s="281">
        <v>22126</v>
      </c>
      <c r="H57" s="282">
        <v>0.90200000000000002</v>
      </c>
      <c r="I57" s="146">
        <v>2157</v>
      </c>
      <c r="J57" s="205">
        <v>8.7999999999999995E-2</v>
      </c>
      <c r="K57" s="204">
        <v>257</v>
      </c>
      <c r="L57" s="205">
        <v>0.01</v>
      </c>
      <c r="M57" s="204">
        <v>0</v>
      </c>
      <c r="N57" s="283">
        <v>0</v>
      </c>
      <c r="O57" s="284">
        <v>1594</v>
      </c>
      <c r="P57" s="117">
        <v>7.1999999999999995E-2</v>
      </c>
      <c r="Q57" s="49">
        <v>784</v>
      </c>
      <c r="R57" s="51">
        <v>3.5000000000000003E-2</v>
      </c>
      <c r="S57" s="49">
        <v>5927</v>
      </c>
      <c r="T57" s="51">
        <v>0.26800000000000002</v>
      </c>
      <c r="U57" s="49">
        <v>174</v>
      </c>
      <c r="V57" s="51">
        <v>8.0000000000000002E-3</v>
      </c>
      <c r="W57" s="49">
        <v>84</v>
      </c>
      <c r="X57" s="53">
        <v>4.0000000000000001E-3</v>
      </c>
      <c r="Y57" s="52">
        <v>0</v>
      </c>
      <c r="Z57" s="53">
        <v>0</v>
      </c>
      <c r="AA57" s="52">
        <v>43</v>
      </c>
      <c r="AB57" s="201">
        <v>2E-3</v>
      </c>
      <c r="AC57" s="285">
        <v>7822</v>
      </c>
      <c r="AD57" s="286">
        <v>15138</v>
      </c>
      <c r="AE57" s="287">
        <v>0.68400000000000005</v>
      </c>
    </row>
    <row r="58" spans="1:31" x14ac:dyDescent="0.2">
      <c r="A58" s="36" t="s">
        <v>78</v>
      </c>
      <c r="B58" s="37">
        <v>4900</v>
      </c>
      <c r="C58" s="38">
        <v>12</v>
      </c>
      <c r="D58" s="38">
        <v>0</v>
      </c>
      <c r="E58" s="38">
        <v>0</v>
      </c>
      <c r="F58" s="269">
        <v>3</v>
      </c>
      <c r="G58" s="281">
        <v>4174</v>
      </c>
      <c r="H58" s="282">
        <v>0.85199999999999998</v>
      </c>
      <c r="I58" s="146">
        <v>693</v>
      </c>
      <c r="J58" s="205">
        <v>0.14099999999999999</v>
      </c>
      <c r="K58" s="204">
        <v>33</v>
      </c>
      <c r="L58" s="205">
        <v>7.0000000000000001E-3</v>
      </c>
      <c r="M58" s="204">
        <v>0</v>
      </c>
      <c r="N58" s="283">
        <v>0</v>
      </c>
      <c r="O58" s="284">
        <v>187</v>
      </c>
      <c r="P58" s="366">
        <v>4.4999999999999998E-2</v>
      </c>
      <c r="Q58" s="49">
        <v>1</v>
      </c>
      <c r="R58" s="51">
        <v>0</v>
      </c>
      <c r="S58" s="49">
        <v>669</v>
      </c>
      <c r="T58" s="51">
        <v>0.16</v>
      </c>
      <c r="U58" s="49">
        <v>4174</v>
      </c>
      <c r="V58" s="51">
        <v>1</v>
      </c>
      <c r="W58" s="49">
        <v>8</v>
      </c>
      <c r="X58" s="53">
        <v>2E-3</v>
      </c>
      <c r="Y58" s="52">
        <v>1</v>
      </c>
      <c r="Z58" s="53">
        <v>0</v>
      </c>
      <c r="AA58" s="52">
        <v>10</v>
      </c>
      <c r="AB58" s="201">
        <v>2E-3</v>
      </c>
      <c r="AC58" s="285">
        <v>5049</v>
      </c>
      <c r="AD58" s="286">
        <v>0</v>
      </c>
      <c r="AE58" s="287">
        <v>0</v>
      </c>
    </row>
    <row r="59" spans="1:31" x14ac:dyDescent="0.2">
      <c r="A59" s="36" t="s">
        <v>79</v>
      </c>
      <c r="B59" s="37">
        <v>9632</v>
      </c>
      <c r="C59" s="38">
        <v>21</v>
      </c>
      <c r="D59" s="38">
        <v>0</v>
      </c>
      <c r="E59" s="38">
        <v>10</v>
      </c>
      <c r="F59" s="269">
        <v>3</v>
      </c>
      <c r="G59" s="281">
        <v>9137</v>
      </c>
      <c r="H59" s="282">
        <v>0.94899999999999995</v>
      </c>
      <c r="I59" s="146">
        <v>373</v>
      </c>
      <c r="J59" s="205">
        <v>3.9E-2</v>
      </c>
      <c r="K59" s="204">
        <v>122</v>
      </c>
      <c r="L59" s="205">
        <v>1.2999999999999999E-2</v>
      </c>
      <c r="M59" s="204">
        <v>0</v>
      </c>
      <c r="N59" s="283">
        <v>0</v>
      </c>
      <c r="O59" s="284">
        <v>696</v>
      </c>
      <c r="P59" s="117">
        <v>7.5999999999999998E-2</v>
      </c>
      <c r="Q59" s="49">
        <v>214</v>
      </c>
      <c r="R59" s="51">
        <v>2.3E-2</v>
      </c>
      <c r="S59" s="49">
        <v>227</v>
      </c>
      <c r="T59" s="51">
        <v>2.5000000000000001E-2</v>
      </c>
      <c r="U59" s="49">
        <v>112</v>
      </c>
      <c r="V59" s="51">
        <v>1.2E-2</v>
      </c>
      <c r="W59" s="49">
        <v>0</v>
      </c>
      <c r="X59" s="53">
        <v>0</v>
      </c>
      <c r="Y59" s="52">
        <v>0</v>
      </c>
      <c r="Z59" s="53">
        <v>0</v>
      </c>
      <c r="AA59" s="52">
        <v>40</v>
      </c>
      <c r="AB59" s="201">
        <v>4.0000000000000001E-3</v>
      </c>
      <c r="AC59" s="285">
        <v>1075</v>
      </c>
      <c r="AD59" s="286">
        <v>8283</v>
      </c>
      <c r="AE59" s="287">
        <v>0.90700000000000003</v>
      </c>
    </row>
    <row r="60" spans="1:31" x14ac:dyDescent="0.2">
      <c r="A60" s="36" t="s">
        <v>80</v>
      </c>
      <c r="B60" s="37">
        <v>3567</v>
      </c>
      <c r="C60" s="38">
        <v>10</v>
      </c>
      <c r="D60" s="38">
        <v>0</v>
      </c>
      <c r="E60" s="38">
        <v>8</v>
      </c>
      <c r="F60" s="269">
        <v>3</v>
      </c>
      <c r="G60" s="281">
        <v>1762</v>
      </c>
      <c r="H60" s="282">
        <v>0.49399999999999999</v>
      </c>
      <c r="I60" s="146">
        <v>1797</v>
      </c>
      <c r="J60" s="205">
        <v>0.504</v>
      </c>
      <c r="K60" s="204">
        <v>8</v>
      </c>
      <c r="L60" s="205">
        <v>2E-3</v>
      </c>
      <c r="M60" s="204">
        <v>0</v>
      </c>
      <c r="N60" s="283">
        <v>0</v>
      </c>
      <c r="O60" s="284">
        <v>79</v>
      </c>
      <c r="P60" s="366">
        <v>4.4999999999999998E-2</v>
      </c>
      <c r="Q60" s="49">
        <v>54</v>
      </c>
      <c r="R60" s="51">
        <v>3.1E-2</v>
      </c>
      <c r="S60" s="49">
        <v>66</v>
      </c>
      <c r="T60" s="51">
        <v>3.6999999999999998E-2</v>
      </c>
      <c r="U60" s="49">
        <v>20</v>
      </c>
      <c r="V60" s="51">
        <v>1.0999999999999999E-2</v>
      </c>
      <c r="W60" s="49">
        <v>12</v>
      </c>
      <c r="X60" s="53">
        <v>7.0000000000000001E-3</v>
      </c>
      <c r="Y60" s="52">
        <v>7</v>
      </c>
      <c r="Z60" s="53">
        <v>4.0000000000000001E-3</v>
      </c>
      <c r="AA60" s="52">
        <v>19</v>
      </c>
      <c r="AB60" s="201">
        <v>1.0999999999999999E-2</v>
      </c>
      <c r="AC60" s="285">
        <v>203</v>
      </c>
      <c r="AD60" s="286">
        <v>1682</v>
      </c>
      <c r="AE60" s="287">
        <v>0.95499999999999996</v>
      </c>
    </row>
    <row r="61" spans="1:31" x14ac:dyDescent="0.2">
      <c r="A61" s="36" t="s">
        <v>81</v>
      </c>
      <c r="B61" s="37">
        <v>52843</v>
      </c>
      <c r="C61" s="38">
        <v>70</v>
      </c>
      <c r="D61" s="38">
        <v>0</v>
      </c>
      <c r="E61" s="38">
        <v>46</v>
      </c>
      <c r="F61" s="269">
        <v>3</v>
      </c>
      <c r="G61" s="281">
        <v>52369</v>
      </c>
      <c r="H61" s="282">
        <v>0.99099999999999999</v>
      </c>
      <c r="I61" s="146">
        <v>442</v>
      </c>
      <c r="J61" s="205">
        <v>8.0000000000000002E-3</v>
      </c>
      <c r="K61" s="204">
        <v>32</v>
      </c>
      <c r="L61" s="205">
        <v>1E-3</v>
      </c>
      <c r="M61" s="204">
        <v>0</v>
      </c>
      <c r="N61" s="283">
        <v>0</v>
      </c>
      <c r="O61" s="284">
        <v>139</v>
      </c>
      <c r="P61" s="366">
        <v>3.0000000000000001E-3</v>
      </c>
      <c r="Q61" s="49">
        <v>132</v>
      </c>
      <c r="R61" s="51">
        <v>3.0000000000000001E-3</v>
      </c>
      <c r="S61" s="49">
        <v>383</v>
      </c>
      <c r="T61" s="51">
        <v>7.0000000000000001E-3</v>
      </c>
      <c r="U61" s="49">
        <v>162</v>
      </c>
      <c r="V61" s="51">
        <v>3.0000000000000001E-3</v>
      </c>
      <c r="W61" s="49">
        <v>11</v>
      </c>
      <c r="X61" s="53">
        <v>0</v>
      </c>
      <c r="Y61" s="52">
        <v>12</v>
      </c>
      <c r="Z61" s="53">
        <v>0</v>
      </c>
      <c r="AA61" s="52">
        <v>8</v>
      </c>
      <c r="AB61" s="201">
        <v>0</v>
      </c>
      <c r="AC61" s="285">
        <v>715</v>
      </c>
      <c r="AD61" s="286">
        <v>51752</v>
      </c>
      <c r="AE61" s="287">
        <v>0.98799999999999999</v>
      </c>
    </row>
    <row r="62" spans="1:31" x14ac:dyDescent="0.2">
      <c r="A62" s="36" t="s">
        <v>82</v>
      </c>
      <c r="B62" s="37">
        <v>13692</v>
      </c>
      <c r="C62" s="38">
        <v>26</v>
      </c>
      <c r="D62" s="38">
        <v>0</v>
      </c>
      <c r="E62" s="38">
        <v>11</v>
      </c>
      <c r="F62" s="269">
        <v>3</v>
      </c>
      <c r="G62" s="281">
        <v>11214</v>
      </c>
      <c r="H62" s="282">
        <v>0.81899999999999995</v>
      </c>
      <c r="I62" s="146">
        <v>2294</v>
      </c>
      <c r="J62" s="205">
        <v>0.16800000000000001</v>
      </c>
      <c r="K62" s="204">
        <v>184</v>
      </c>
      <c r="L62" s="205">
        <v>1.2999999999999999E-2</v>
      </c>
      <c r="M62" s="204">
        <v>0</v>
      </c>
      <c r="N62" s="283">
        <v>0</v>
      </c>
      <c r="O62" s="284">
        <v>779</v>
      </c>
      <c r="P62" s="117">
        <v>6.9000000000000006E-2</v>
      </c>
      <c r="Q62" s="49">
        <v>376</v>
      </c>
      <c r="R62" s="51">
        <v>3.4000000000000002E-2</v>
      </c>
      <c r="S62" s="49">
        <v>129</v>
      </c>
      <c r="T62" s="51">
        <v>1.2E-2</v>
      </c>
      <c r="U62" s="49">
        <v>101</v>
      </c>
      <c r="V62" s="51">
        <v>8.9999999999999993E-3</v>
      </c>
      <c r="W62" s="49">
        <v>8</v>
      </c>
      <c r="X62" s="53">
        <v>1E-3</v>
      </c>
      <c r="Y62" s="52">
        <v>7</v>
      </c>
      <c r="Z62" s="53">
        <v>1E-3</v>
      </c>
      <c r="AA62" s="52">
        <v>8</v>
      </c>
      <c r="AB62" s="201">
        <v>1E-3</v>
      </c>
      <c r="AC62" s="285">
        <v>1032</v>
      </c>
      <c r="AD62" s="286">
        <v>10435</v>
      </c>
      <c r="AE62" s="287">
        <v>0.93100000000000005</v>
      </c>
    </row>
    <row r="64" spans="1:31" ht="15" customHeight="1" x14ac:dyDescent="0.2">
      <c r="A64" s="58" t="s">
        <v>92</v>
      </c>
      <c r="B64" s="10"/>
      <c r="C64" s="19"/>
      <c r="D64" s="19"/>
      <c r="E64" s="19"/>
      <c r="F64" s="19"/>
      <c r="G64" s="10"/>
      <c r="H64" s="59"/>
      <c r="I64" s="10"/>
      <c r="J64" s="17"/>
      <c r="K64" s="19"/>
      <c r="L64" s="17"/>
      <c r="M64" s="17"/>
      <c r="N64" s="17"/>
      <c r="O64" s="17"/>
      <c r="P64" s="17" t="s">
        <v>188</v>
      </c>
      <c r="Q64" s="17"/>
      <c r="R64" s="17"/>
      <c r="S64" s="17"/>
      <c r="T64" s="17"/>
      <c r="U64" s="17"/>
      <c r="V64" s="17"/>
      <c r="W64" s="17"/>
      <c r="X64" s="59"/>
      <c r="Y64" s="17"/>
      <c r="Z64" s="17"/>
      <c r="AA64" s="18"/>
      <c r="AB64" s="7"/>
      <c r="AE64" s="296"/>
    </row>
    <row r="65" spans="1:31" s="68" customFormat="1" x14ac:dyDescent="0.2">
      <c r="A65" s="60" t="s">
        <v>93</v>
      </c>
      <c r="B65" s="61">
        <f t="shared" ref="B65:G65" si="0">SUM(B8:B62)</f>
        <v>1135451</v>
      </c>
      <c r="C65" s="62">
        <f t="shared" si="0"/>
        <v>1672</v>
      </c>
      <c r="D65" s="61">
        <f t="shared" si="0"/>
        <v>46</v>
      </c>
      <c r="E65" s="61">
        <f t="shared" si="0"/>
        <v>954</v>
      </c>
      <c r="F65" s="62">
        <f t="shared" si="0"/>
        <v>195</v>
      </c>
      <c r="G65" s="63">
        <f t="shared" si="0"/>
        <v>1053913</v>
      </c>
      <c r="H65" s="64">
        <f xml:space="preserve"> G65 / B65</f>
        <v>0.92818888705897484</v>
      </c>
      <c r="I65" s="63">
        <f>SUM(I8:I62)</f>
        <v>69885</v>
      </c>
      <c r="J65" s="65">
        <f xml:space="preserve"> I65 / B65</f>
        <v>6.1548230614971493E-2</v>
      </c>
      <c r="K65" s="63">
        <f>SUM(K8:K62)</f>
        <v>11283</v>
      </c>
      <c r="L65" s="65">
        <f xml:space="preserve"> K65 / B65</f>
        <v>9.9370206200003353E-3</v>
      </c>
      <c r="M65" s="63">
        <f>SUM(M8:M62)</f>
        <v>370</v>
      </c>
      <c r="N65" s="64">
        <f xml:space="preserve"> M65 / B65</f>
        <v>3.2586170605336556E-4</v>
      </c>
      <c r="O65" s="66">
        <f>SUM(O8:O62)</f>
        <v>25673</v>
      </c>
      <c r="P65" s="67">
        <f xml:space="preserve"> O65 / $G$65</f>
        <v>2.435969572440989E-2</v>
      </c>
      <c r="Q65" s="66">
        <f>SUM(Q8:Q62)</f>
        <v>13309</v>
      </c>
      <c r="R65" s="67">
        <f xml:space="preserve"> Q65 / $G$65</f>
        <v>1.2628177088621167E-2</v>
      </c>
      <c r="S65" s="66">
        <f>SUM(S8:S62)</f>
        <v>66558</v>
      </c>
      <c r="T65" s="67">
        <f xml:space="preserve"> S65 / $G$65</f>
        <v>6.3153220427113049E-2</v>
      </c>
      <c r="U65" s="66">
        <f>SUM(U8:U62)</f>
        <v>43568</v>
      </c>
      <c r="V65" s="67">
        <f xml:space="preserve"> U65 / $G$65</f>
        <v>4.1339275632808398E-2</v>
      </c>
      <c r="W65" s="66">
        <f>SUM(W8:W62)</f>
        <v>6904</v>
      </c>
      <c r="X65" s="67">
        <f xml:space="preserve"> W65 / $G$65</f>
        <v>6.5508253527568217E-3</v>
      </c>
      <c r="Y65" s="66">
        <f>SUM(Y8:Y62)</f>
        <v>5508</v>
      </c>
      <c r="Z65" s="67">
        <f xml:space="preserve"> Y65 / $G$65</f>
        <v>5.2262378393662474E-3</v>
      </c>
      <c r="AA65" s="66">
        <f>SUM(AA8:AA62)</f>
        <v>1460</v>
      </c>
      <c r="AB65" s="67">
        <f xml:space="preserve"> AA65 / $G$65</f>
        <v>1.3853135885030358E-3</v>
      </c>
      <c r="AC65" s="297">
        <f>SUM(AC8:AC62)</f>
        <v>149950</v>
      </c>
      <c r="AD65" s="297">
        <f>SUM(AD8:AD62)</f>
        <v>932960</v>
      </c>
      <c r="AE65" s="298">
        <f xml:space="preserve"> AD65 / $G$65</f>
        <v>0.88523435995191257</v>
      </c>
    </row>
    <row r="66" spans="1:31" x14ac:dyDescent="0.2">
      <c r="A66" s="69" t="s">
        <v>94</v>
      </c>
      <c r="B66" s="61">
        <f t="shared" ref="B66:AE66" si="1">MIN(B8:B62)</f>
        <v>3567</v>
      </c>
      <c r="C66" s="61">
        <f t="shared" si="1"/>
        <v>9</v>
      </c>
      <c r="D66" s="61">
        <f t="shared" si="1"/>
        <v>0</v>
      </c>
      <c r="E66" s="61">
        <f t="shared" si="1"/>
        <v>0</v>
      </c>
      <c r="F66" s="61">
        <f t="shared" si="1"/>
        <v>3</v>
      </c>
      <c r="G66" s="63">
        <f t="shared" si="1"/>
        <v>1762</v>
      </c>
      <c r="H66" s="70">
        <f t="shared" si="1"/>
        <v>0.49399999999999999</v>
      </c>
      <c r="I66" s="63">
        <f t="shared" si="1"/>
        <v>45</v>
      </c>
      <c r="J66" s="71">
        <f t="shared" si="1"/>
        <v>5.0000000000000001E-3</v>
      </c>
      <c r="K66" s="63">
        <f t="shared" si="1"/>
        <v>6</v>
      </c>
      <c r="L66" s="71">
        <f t="shared" si="1"/>
        <v>0</v>
      </c>
      <c r="M66" s="63">
        <f t="shared" si="1"/>
        <v>0</v>
      </c>
      <c r="N66" s="70">
        <f t="shared" si="1"/>
        <v>0</v>
      </c>
      <c r="O66" s="66">
        <f t="shared" si="1"/>
        <v>0</v>
      </c>
      <c r="P66" s="72">
        <f t="shared" si="1"/>
        <v>0</v>
      </c>
      <c r="Q66" s="66">
        <f t="shared" si="1"/>
        <v>0</v>
      </c>
      <c r="R66" s="72">
        <f t="shared" si="1"/>
        <v>0</v>
      </c>
      <c r="S66" s="66">
        <f t="shared" si="1"/>
        <v>4</v>
      </c>
      <c r="T66" s="72">
        <f t="shared" si="1"/>
        <v>0</v>
      </c>
      <c r="U66" s="66">
        <f t="shared" si="1"/>
        <v>1</v>
      </c>
      <c r="V66" s="72">
        <f t="shared" si="1"/>
        <v>0</v>
      </c>
      <c r="W66" s="66">
        <f t="shared" si="1"/>
        <v>0</v>
      </c>
      <c r="X66" s="299">
        <f t="shared" si="1"/>
        <v>0</v>
      </c>
      <c r="Y66" s="66">
        <f t="shared" si="1"/>
        <v>0</v>
      </c>
      <c r="Z66" s="72">
        <f t="shared" si="1"/>
        <v>0</v>
      </c>
      <c r="AA66" s="66">
        <f t="shared" si="1"/>
        <v>0</v>
      </c>
      <c r="AB66" s="72">
        <f t="shared" si="1"/>
        <v>0</v>
      </c>
      <c r="AC66" s="297">
        <f t="shared" si="1"/>
        <v>18</v>
      </c>
      <c r="AD66" s="297">
        <f t="shared" si="1"/>
        <v>0</v>
      </c>
      <c r="AE66" s="300">
        <f t="shared" si="1"/>
        <v>0</v>
      </c>
    </row>
    <row r="67" spans="1:31" x14ac:dyDescent="0.2">
      <c r="A67" s="69" t="s">
        <v>95</v>
      </c>
      <c r="B67" s="61">
        <f t="shared" ref="B67:N67" si="2">MAX(B8:B62)</f>
        <v>116829</v>
      </c>
      <c r="C67" s="61">
        <f t="shared" si="2"/>
        <v>189</v>
      </c>
      <c r="D67" s="61">
        <f t="shared" si="2"/>
        <v>9</v>
      </c>
      <c r="E67" s="61">
        <f t="shared" si="2"/>
        <v>165</v>
      </c>
      <c r="F67" s="61">
        <f t="shared" si="2"/>
        <v>8</v>
      </c>
      <c r="G67" s="63">
        <f t="shared" si="2"/>
        <v>113518</v>
      </c>
      <c r="H67" s="70">
        <f t="shared" si="2"/>
        <v>0.995</v>
      </c>
      <c r="I67" s="63">
        <f t="shared" si="2"/>
        <v>5697</v>
      </c>
      <c r="J67" s="71">
        <f t="shared" si="2"/>
        <v>0.504</v>
      </c>
      <c r="K67" s="63">
        <f t="shared" si="2"/>
        <v>2029</v>
      </c>
      <c r="L67" s="71">
        <f t="shared" si="2"/>
        <v>0.124</v>
      </c>
      <c r="M67" s="63">
        <f t="shared" si="2"/>
        <v>113</v>
      </c>
      <c r="N67" s="71">
        <f t="shared" si="2"/>
        <v>4.0000000000000001E-3</v>
      </c>
      <c r="O67" s="66">
        <f t="shared" ref="O67:AE67" si="3">MAX(O8:O62)</f>
        <v>4765</v>
      </c>
      <c r="P67" s="72">
        <f t="shared" si="3"/>
        <v>0.30299999999999999</v>
      </c>
      <c r="Q67" s="66">
        <f t="shared" si="3"/>
        <v>4490</v>
      </c>
      <c r="R67" s="72">
        <f t="shared" si="3"/>
        <v>0.11899999999999999</v>
      </c>
      <c r="S67" s="66">
        <f t="shared" si="3"/>
        <v>41376</v>
      </c>
      <c r="T67" s="72">
        <f t="shared" si="3"/>
        <v>0.8</v>
      </c>
      <c r="U67" s="66">
        <f t="shared" si="3"/>
        <v>11655</v>
      </c>
      <c r="V67" s="72">
        <f t="shared" si="3"/>
        <v>1</v>
      </c>
      <c r="W67" s="66">
        <f t="shared" si="3"/>
        <v>1719</v>
      </c>
      <c r="X67" s="299">
        <f t="shared" si="3"/>
        <v>0.156</v>
      </c>
      <c r="Y67" s="66">
        <f t="shared" si="3"/>
        <v>5136</v>
      </c>
      <c r="Z67" s="72">
        <f t="shared" si="3"/>
        <v>0.56899999999999995</v>
      </c>
      <c r="AA67" s="66">
        <f t="shared" si="3"/>
        <v>125</v>
      </c>
      <c r="AB67" s="72">
        <f t="shared" si="3"/>
        <v>1.0999999999999999E-2</v>
      </c>
      <c r="AC67" s="297">
        <f t="shared" si="3"/>
        <v>44105</v>
      </c>
      <c r="AD67" s="297">
        <f t="shared" si="3"/>
        <v>112378</v>
      </c>
      <c r="AE67" s="300">
        <f t="shared" si="3"/>
        <v>0.999</v>
      </c>
    </row>
  </sheetData>
  <autoFilter ref="A7:AE7">
    <sortState ref="A8:AE62">
      <sortCondition ref="A7"/>
    </sortState>
  </autoFilter>
  <mergeCells count="2">
    <mergeCell ref="G6:N6"/>
    <mergeCell ref="AD6:A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 July 2022</vt:lpstr>
      <vt:lpstr>21 June 2022</vt:lpstr>
      <vt:lpstr>Overview</vt:lpstr>
      <vt:lpstr>Bottom10-Top10</vt:lpstr>
      <vt:lpstr>Metadata</vt:lpstr>
      <vt:lpstr>1 June 2022</vt:lpstr>
      <vt:lpstr>29 Apr V4</vt:lpstr>
      <vt:lpstr>29 Apr 2022</vt:lpstr>
      <vt:lpstr>25 Apr 2022</vt:lpstr>
      <vt:lpstr>25 Apr Overview</vt:lpstr>
      <vt:lpstr>Precinct MM Comparison</vt:lpstr>
      <vt:lpstr>15 Apr 2022</vt:lpstr>
      <vt:lpstr>8 Apr 2022</vt:lpstr>
      <vt:lpstr>1 Apr 2022</vt:lpstr>
      <vt:lpstr>23 Mar 2022</vt:lpstr>
      <vt:lpstr>8 Mar 2022</vt:lpstr>
      <vt:lpstr>28 Jan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kdonalds</dc:creator>
  <cp:lastModifiedBy>Kurt Donaldson</cp:lastModifiedBy>
  <dcterms:created xsi:type="dcterms:W3CDTF">2022-04-09T02:17:42Z</dcterms:created>
  <dcterms:modified xsi:type="dcterms:W3CDTF">2022-08-02T14:40:50Z</dcterms:modified>
</cp:coreProperties>
</file>